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sipuria/Documents/udemy excel for data anlysis/"/>
    </mc:Choice>
  </mc:AlternateContent>
  <xr:revisionPtr revIDLastSave="0" documentId="13_ncr:1_{B16D997B-CFB1-9144-8E5B-8D25FE2E54A2}" xr6:coauthVersionLast="47" xr6:coauthVersionMax="47" xr10:uidLastSave="{00000000-0000-0000-0000-000000000000}"/>
  <bookViews>
    <workbookView xWindow="0" yWindow="500" windowWidth="28800" windowHeight="16240" activeTab="1" xr2:uid="{91EFC839-8EE8-A64D-8234-B9414CDBA44F}"/>
  </bookViews>
  <sheets>
    <sheet name="Data" sheetId="1" r:id="rId1"/>
    <sheet name="analysis" sheetId="2" r:id="rId2"/>
    <sheet name="Dashboar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2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A31" i="1"/>
  <c r="B31" i="1" s="1"/>
  <c r="C31" i="1"/>
  <c r="D31" i="1"/>
  <c r="G31" i="1"/>
  <c r="I31" i="1"/>
  <c r="K31" i="1" s="1"/>
  <c r="L31" i="1" s="1"/>
  <c r="A32" i="1"/>
  <c r="B32" i="1" s="1"/>
  <c r="C32" i="1"/>
  <c r="D32" i="1"/>
  <c r="E32" i="1" s="1"/>
  <c r="G32" i="1"/>
  <c r="I32" i="1"/>
  <c r="A33" i="1"/>
  <c r="B33" i="1" s="1"/>
  <c r="C33" i="1"/>
  <c r="D33" i="1"/>
  <c r="E33" i="1" s="1"/>
  <c r="G33" i="1"/>
  <c r="I33" i="1"/>
  <c r="P33" i="1" s="1"/>
  <c r="A34" i="1"/>
  <c r="B34" i="1" s="1"/>
  <c r="C34" i="1"/>
  <c r="D34" i="1"/>
  <c r="G34" i="1"/>
  <c r="I34" i="1"/>
  <c r="P34" i="1" s="1"/>
  <c r="A35" i="1"/>
  <c r="B35" i="1" s="1"/>
  <c r="C35" i="1"/>
  <c r="D35" i="1"/>
  <c r="E35" i="1" s="1"/>
  <c r="G35" i="1"/>
  <c r="I35" i="1"/>
  <c r="P35" i="1" s="1"/>
  <c r="A36" i="1"/>
  <c r="B36" i="1" s="1"/>
  <c r="C36" i="1"/>
  <c r="D36" i="1"/>
  <c r="E36" i="1" s="1"/>
  <c r="G36" i="1"/>
  <c r="I36" i="1"/>
  <c r="A37" i="1"/>
  <c r="B37" i="1" s="1"/>
  <c r="C37" i="1"/>
  <c r="D37" i="1"/>
  <c r="G37" i="1"/>
  <c r="I37" i="1"/>
  <c r="A38" i="1"/>
  <c r="B38" i="1" s="1"/>
  <c r="C38" i="1"/>
  <c r="D38" i="1"/>
  <c r="G38" i="1"/>
  <c r="I38" i="1"/>
  <c r="K38" i="1" s="1"/>
  <c r="L38" i="1" s="1"/>
  <c r="A39" i="1"/>
  <c r="B39" i="1" s="1"/>
  <c r="C39" i="1"/>
  <c r="D39" i="1"/>
  <c r="E39" i="1" s="1"/>
  <c r="G39" i="1"/>
  <c r="I39" i="1"/>
  <c r="P39" i="1" s="1"/>
  <c r="A40" i="1"/>
  <c r="B40" i="1" s="1"/>
  <c r="C40" i="1"/>
  <c r="D40" i="1"/>
  <c r="E40" i="1" s="1"/>
  <c r="G40" i="1"/>
  <c r="I40" i="1"/>
  <c r="A41" i="1"/>
  <c r="B41" i="1" s="1"/>
  <c r="C41" i="1"/>
  <c r="D41" i="1"/>
  <c r="G41" i="1"/>
  <c r="I41" i="1"/>
  <c r="O41" i="1" s="1"/>
  <c r="A42" i="1"/>
  <c r="B42" i="1" s="1"/>
  <c r="C42" i="1"/>
  <c r="D42" i="1"/>
  <c r="G42" i="1"/>
  <c r="I42" i="1"/>
  <c r="P42" i="1" s="1"/>
  <c r="A43" i="1"/>
  <c r="B43" i="1" s="1"/>
  <c r="C43" i="1"/>
  <c r="D43" i="1"/>
  <c r="G43" i="1"/>
  <c r="I43" i="1"/>
  <c r="A44" i="1"/>
  <c r="B44" i="1" s="1"/>
  <c r="C44" i="1"/>
  <c r="D44" i="1"/>
  <c r="E44" i="1" s="1"/>
  <c r="G44" i="1"/>
  <c r="I44" i="1"/>
  <c r="A45" i="1"/>
  <c r="B45" i="1" s="1"/>
  <c r="C45" i="1"/>
  <c r="D45" i="1"/>
  <c r="E45" i="1" s="1"/>
  <c r="G45" i="1"/>
  <c r="I45" i="1"/>
  <c r="O45" i="1" s="1"/>
  <c r="A46" i="1"/>
  <c r="B46" i="1" s="1"/>
  <c r="C46" i="1"/>
  <c r="D46" i="1"/>
  <c r="G46" i="1"/>
  <c r="I46" i="1"/>
  <c r="O46" i="1" s="1"/>
  <c r="A47" i="1"/>
  <c r="B47" i="1" s="1"/>
  <c r="C47" i="1"/>
  <c r="D47" i="1"/>
  <c r="F47" i="1" s="1"/>
  <c r="G47" i="1"/>
  <c r="I47" i="1"/>
  <c r="A48" i="1"/>
  <c r="B48" i="1" s="1"/>
  <c r="C48" i="1"/>
  <c r="D48" i="1"/>
  <c r="E48" i="1" s="1"/>
  <c r="G48" i="1"/>
  <c r="I48" i="1"/>
  <c r="A49" i="1"/>
  <c r="B49" i="1" s="1"/>
  <c r="C49" i="1"/>
  <c r="D49" i="1"/>
  <c r="G49" i="1"/>
  <c r="I49" i="1"/>
  <c r="K49" i="1" s="1"/>
  <c r="L49" i="1" s="1"/>
  <c r="A50" i="1"/>
  <c r="B50" i="1" s="1"/>
  <c r="C50" i="1"/>
  <c r="D50" i="1"/>
  <c r="E50" i="1" s="1"/>
  <c r="G50" i="1"/>
  <c r="I50" i="1"/>
  <c r="K50" i="1" s="1"/>
  <c r="A51" i="1"/>
  <c r="B51" i="1" s="1"/>
  <c r="C51" i="1"/>
  <c r="D51" i="1"/>
  <c r="E51" i="1" s="1"/>
  <c r="G51" i="1"/>
  <c r="I51" i="1"/>
  <c r="P51" i="1" s="1"/>
  <c r="A52" i="1"/>
  <c r="B52" i="1" s="1"/>
  <c r="C52" i="1"/>
  <c r="D52" i="1"/>
  <c r="G52" i="1"/>
  <c r="I52" i="1"/>
  <c r="P52" i="1" s="1"/>
  <c r="A53" i="1"/>
  <c r="B53" i="1" s="1"/>
  <c r="C53" i="1"/>
  <c r="D53" i="1"/>
  <c r="E53" i="1" s="1"/>
  <c r="G53" i="1"/>
  <c r="I53" i="1"/>
  <c r="K53" i="1" s="1"/>
  <c r="L53" i="1" s="1"/>
  <c r="A54" i="1"/>
  <c r="B54" i="1" s="1"/>
  <c r="C54" i="1"/>
  <c r="D54" i="1"/>
  <c r="E54" i="1" s="1"/>
  <c r="G54" i="1"/>
  <c r="I54" i="1"/>
  <c r="A55" i="1"/>
  <c r="B55" i="1" s="1"/>
  <c r="C55" i="1"/>
  <c r="D55" i="1"/>
  <c r="E55" i="1" s="1"/>
  <c r="G55" i="1"/>
  <c r="I55" i="1"/>
  <c r="P55" i="1" s="1"/>
  <c r="A56" i="1"/>
  <c r="B56" i="1" s="1"/>
  <c r="C56" i="1"/>
  <c r="D56" i="1"/>
  <c r="G56" i="1"/>
  <c r="I56" i="1"/>
  <c r="P56" i="1" s="1"/>
  <c r="A57" i="1"/>
  <c r="B57" i="1" s="1"/>
  <c r="C57" i="1"/>
  <c r="D57" i="1"/>
  <c r="E57" i="1" s="1"/>
  <c r="G57" i="1"/>
  <c r="I57" i="1"/>
  <c r="P57" i="1" s="1"/>
  <c r="A58" i="1"/>
  <c r="B58" i="1" s="1"/>
  <c r="C58" i="1"/>
  <c r="D58" i="1"/>
  <c r="F58" i="1" s="1"/>
  <c r="G58" i="1"/>
  <c r="I58" i="1"/>
  <c r="A59" i="1"/>
  <c r="B59" i="1" s="1"/>
  <c r="C59" i="1"/>
  <c r="D59" i="1"/>
  <c r="E59" i="1" s="1"/>
  <c r="G59" i="1"/>
  <c r="I59" i="1"/>
  <c r="K59" i="1" s="1"/>
  <c r="A60" i="1"/>
  <c r="B60" i="1" s="1"/>
  <c r="C60" i="1"/>
  <c r="D60" i="1"/>
  <c r="E60" i="1" s="1"/>
  <c r="G60" i="1"/>
  <c r="I60" i="1"/>
  <c r="A61" i="1"/>
  <c r="B61" i="1" s="1"/>
  <c r="C61" i="1"/>
  <c r="D61" i="1"/>
  <c r="G61" i="1"/>
  <c r="I61" i="1"/>
  <c r="O61" i="1" s="1"/>
  <c r="A62" i="1"/>
  <c r="B62" i="1" s="1"/>
  <c r="C62" i="1"/>
  <c r="D62" i="1"/>
  <c r="E62" i="1" s="1"/>
  <c r="G62" i="1"/>
  <c r="I62" i="1"/>
  <c r="P62" i="1" s="1"/>
  <c r="A63" i="1"/>
  <c r="B63" i="1" s="1"/>
  <c r="C63" i="1"/>
  <c r="D63" i="1"/>
  <c r="E63" i="1" s="1"/>
  <c r="G63" i="1"/>
  <c r="I63" i="1"/>
  <c r="A64" i="1"/>
  <c r="B64" i="1" s="1"/>
  <c r="C64" i="1"/>
  <c r="D64" i="1"/>
  <c r="F64" i="1" s="1"/>
  <c r="G64" i="1"/>
  <c r="I64" i="1"/>
  <c r="A65" i="1"/>
  <c r="B65" i="1" s="1"/>
  <c r="C65" i="1"/>
  <c r="D65" i="1"/>
  <c r="G65" i="1"/>
  <c r="I65" i="1"/>
  <c r="P65" i="1" s="1"/>
  <c r="A66" i="1"/>
  <c r="B66" i="1" s="1"/>
  <c r="C66" i="1"/>
  <c r="D66" i="1"/>
  <c r="G66" i="1"/>
  <c r="I66" i="1"/>
  <c r="A67" i="1"/>
  <c r="B67" i="1" s="1"/>
  <c r="C67" i="1"/>
  <c r="D67" i="1"/>
  <c r="F67" i="1" s="1"/>
  <c r="G67" i="1"/>
  <c r="I67" i="1"/>
  <c r="A68" i="1"/>
  <c r="B68" i="1" s="1"/>
  <c r="C68" i="1"/>
  <c r="D68" i="1"/>
  <c r="G68" i="1"/>
  <c r="I68" i="1"/>
  <c r="P68" i="1" s="1"/>
  <c r="A69" i="1"/>
  <c r="B69" i="1" s="1"/>
  <c r="C69" i="1"/>
  <c r="D69" i="1"/>
  <c r="E69" i="1" s="1"/>
  <c r="G69" i="1"/>
  <c r="I69" i="1"/>
  <c r="O69" i="1" s="1"/>
  <c r="A70" i="1"/>
  <c r="B70" i="1" s="1"/>
  <c r="C70" i="1"/>
  <c r="D70" i="1"/>
  <c r="E70" i="1" s="1"/>
  <c r="G70" i="1"/>
  <c r="I70" i="1"/>
  <c r="O70" i="1" s="1"/>
  <c r="A71" i="1"/>
  <c r="B71" i="1" s="1"/>
  <c r="C71" i="1"/>
  <c r="D71" i="1"/>
  <c r="E71" i="1" s="1"/>
  <c r="G71" i="1"/>
  <c r="I71" i="1"/>
  <c r="P71" i="1" s="1"/>
  <c r="A72" i="1"/>
  <c r="B72" i="1" s="1"/>
  <c r="C72" i="1"/>
  <c r="D72" i="1"/>
  <c r="F72" i="1" s="1"/>
  <c r="G72" i="1"/>
  <c r="I72" i="1"/>
  <c r="A73" i="1"/>
  <c r="B73" i="1" s="1"/>
  <c r="C73" i="1"/>
  <c r="D73" i="1"/>
  <c r="F73" i="1" s="1"/>
  <c r="G73" i="1"/>
  <c r="I73" i="1"/>
  <c r="P73" i="1" s="1"/>
  <c r="A74" i="1"/>
  <c r="B74" i="1" s="1"/>
  <c r="C74" i="1"/>
  <c r="D74" i="1"/>
  <c r="E74" i="1" s="1"/>
  <c r="G74" i="1"/>
  <c r="I74" i="1"/>
  <c r="K74" i="1" s="1"/>
  <c r="A75" i="1"/>
  <c r="B75" i="1" s="1"/>
  <c r="C75" i="1"/>
  <c r="D75" i="1"/>
  <c r="G75" i="1"/>
  <c r="I75" i="1"/>
  <c r="A76" i="1"/>
  <c r="B76" i="1" s="1"/>
  <c r="C76" i="1"/>
  <c r="D76" i="1"/>
  <c r="E76" i="1" s="1"/>
  <c r="G76" i="1"/>
  <c r="I76" i="1"/>
  <c r="A77" i="1"/>
  <c r="B77" i="1" s="1"/>
  <c r="C77" i="1"/>
  <c r="D77" i="1"/>
  <c r="F77" i="1" s="1"/>
  <c r="G77" i="1"/>
  <c r="I77" i="1"/>
  <c r="P77" i="1" s="1"/>
  <c r="A78" i="1"/>
  <c r="B78" i="1" s="1"/>
  <c r="C78" i="1"/>
  <c r="D78" i="1"/>
  <c r="G78" i="1"/>
  <c r="I78" i="1"/>
  <c r="A79" i="1"/>
  <c r="B79" i="1" s="1"/>
  <c r="C79" i="1"/>
  <c r="D79" i="1"/>
  <c r="E79" i="1" s="1"/>
  <c r="G79" i="1"/>
  <c r="I79" i="1"/>
  <c r="P79" i="1" s="1"/>
  <c r="A80" i="1"/>
  <c r="B80" i="1" s="1"/>
  <c r="C80" i="1"/>
  <c r="D80" i="1"/>
  <c r="E80" i="1" s="1"/>
  <c r="G80" i="1"/>
  <c r="I80" i="1"/>
  <c r="K80" i="1" s="1"/>
  <c r="L80" i="1" s="1"/>
  <c r="A81" i="1"/>
  <c r="B81" i="1" s="1"/>
  <c r="C81" i="1"/>
  <c r="D81" i="1"/>
  <c r="G81" i="1"/>
  <c r="I81" i="1"/>
  <c r="P81" i="1" s="1"/>
  <c r="A82" i="1"/>
  <c r="B82" i="1" s="1"/>
  <c r="C82" i="1"/>
  <c r="D82" i="1"/>
  <c r="E82" i="1" s="1"/>
  <c r="G82" i="1"/>
  <c r="I82" i="1"/>
  <c r="K82" i="1" s="1"/>
  <c r="A83" i="1"/>
  <c r="B83" i="1" s="1"/>
  <c r="C83" i="1"/>
  <c r="D83" i="1"/>
  <c r="E83" i="1" s="1"/>
  <c r="G83" i="1"/>
  <c r="I83" i="1"/>
  <c r="P83" i="1" s="1"/>
  <c r="A84" i="1"/>
  <c r="B84" i="1" s="1"/>
  <c r="C84" i="1"/>
  <c r="D84" i="1"/>
  <c r="E84" i="1" s="1"/>
  <c r="G84" i="1"/>
  <c r="I84" i="1"/>
  <c r="K84" i="1" s="1"/>
  <c r="A85" i="1"/>
  <c r="B85" i="1" s="1"/>
  <c r="C85" i="1"/>
  <c r="D85" i="1"/>
  <c r="F85" i="1" s="1"/>
  <c r="G85" i="1"/>
  <c r="I85" i="1"/>
  <c r="P85" i="1" s="1"/>
  <c r="A86" i="1"/>
  <c r="B86" i="1" s="1"/>
  <c r="C86" i="1"/>
  <c r="D86" i="1"/>
  <c r="E86" i="1" s="1"/>
  <c r="G86" i="1"/>
  <c r="I86" i="1"/>
  <c r="K86" i="1" s="1"/>
  <c r="A87" i="1"/>
  <c r="B87" i="1" s="1"/>
  <c r="C87" i="1"/>
  <c r="D87" i="1"/>
  <c r="G87" i="1"/>
  <c r="I87" i="1"/>
  <c r="A88" i="1"/>
  <c r="B88" i="1" s="1"/>
  <c r="C88" i="1"/>
  <c r="D88" i="1"/>
  <c r="E88" i="1" s="1"/>
  <c r="G88" i="1"/>
  <c r="I88" i="1"/>
  <c r="O88" i="1" s="1"/>
  <c r="A89" i="1"/>
  <c r="B89" i="1" s="1"/>
  <c r="C89" i="1"/>
  <c r="D89" i="1"/>
  <c r="F89" i="1" s="1"/>
  <c r="G89" i="1"/>
  <c r="I89" i="1"/>
  <c r="P89" i="1" s="1"/>
  <c r="A90" i="1"/>
  <c r="B90" i="1" s="1"/>
  <c r="C90" i="1"/>
  <c r="D90" i="1"/>
  <c r="E90" i="1" s="1"/>
  <c r="G90" i="1"/>
  <c r="I90" i="1"/>
  <c r="A91" i="1"/>
  <c r="B91" i="1" s="1"/>
  <c r="C91" i="1"/>
  <c r="D91" i="1"/>
  <c r="G91" i="1"/>
  <c r="I91" i="1"/>
  <c r="P91" i="1" s="1"/>
  <c r="A92" i="1"/>
  <c r="B92" i="1" s="1"/>
  <c r="C92" i="1"/>
  <c r="D92" i="1"/>
  <c r="E92" i="1" s="1"/>
  <c r="G92" i="1"/>
  <c r="I92" i="1"/>
  <c r="K92" i="1" s="1"/>
  <c r="L92" i="1" s="1"/>
  <c r="A93" i="1"/>
  <c r="B93" i="1" s="1"/>
  <c r="C93" i="1"/>
  <c r="D93" i="1"/>
  <c r="F93" i="1" s="1"/>
  <c r="G93" i="1"/>
  <c r="I93" i="1"/>
  <c r="P93" i="1" s="1"/>
  <c r="A94" i="1"/>
  <c r="B94" i="1" s="1"/>
  <c r="C94" i="1"/>
  <c r="D94" i="1"/>
  <c r="E94" i="1" s="1"/>
  <c r="G94" i="1"/>
  <c r="I94" i="1"/>
  <c r="A95" i="1"/>
  <c r="B95" i="1" s="1"/>
  <c r="C95" i="1"/>
  <c r="D95" i="1"/>
  <c r="E95" i="1" s="1"/>
  <c r="G95" i="1"/>
  <c r="I95" i="1"/>
  <c r="P95" i="1" s="1"/>
  <c r="A96" i="1"/>
  <c r="B96" i="1" s="1"/>
  <c r="C96" i="1"/>
  <c r="D96" i="1"/>
  <c r="G96" i="1"/>
  <c r="I96" i="1"/>
  <c r="K96" i="1" s="1"/>
  <c r="L96" i="1" s="1"/>
  <c r="A97" i="1"/>
  <c r="B97" i="1" s="1"/>
  <c r="C97" i="1"/>
  <c r="D97" i="1"/>
  <c r="F97" i="1" s="1"/>
  <c r="G97" i="1"/>
  <c r="I97" i="1"/>
  <c r="A98" i="1"/>
  <c r="B98" i="1" s="1"/>
  <c r="C98" i="1"/>
  <c r="D98" i="1"/>
  <c r="E98" i="1" s="1"/>
  <c r="G98" i="1"/>
  <c r="I98" i="1"/>
  <c r="K98" i="1" s="1"/>
  <c r="A99" i="1"/>
  <c r="B99" i="1" s="1"/>
  <c r="C99" i="1"/>
  <c r="D99" i="1"/>
  <c r="E99" i="1" s="1"/>
  <c r="G99" i="1"/>
  <c r="I99" i="1"/>
  <c r="O99" i="1" s="1"/>
  <c r="A100" i="1"/>
  <c r="B100" i="1" s="1"/>
  <c r="C100" i="1"/>
  <c r="D100" i="1"/>
  <c r="G100" i="1"/>
  <c r="I100" i="1"/>
  <c r="K100" i="1" s="1"/>
  <c r="L100" i="1" s="1"/>
  <c r="A101" i="1"/>
  <c r="B101" i="1" s="1"/>
  <c r="C101" i="1"/>
  <c r="D101" i="1"/>
  <c r="F101" i="1" s="1"/>
  <c r="G101" i="1"/>
  <c r="I101" i="1"/>
  <c r="A102" i="1"/>
  <c r="B102" i="1" s="1"/>
  <c r="C102" i="1"/>
  <c r="D102" i="1"/>
  <c r="F102" i="1" s="1"/>
  <c r="G102" i="1"/>
  <c r="I102" i="1"/>
  <c r="A103" i="1"/>
  <c r="B103" i="1" s="1"/>
  <c r="C103" i="1"/>
  <c r="D103" i="1"/>
  <c r="E103" i="1" s="1"/>
  <c r="G103" i="1"/>
  <c r="I103" i="1"/>
  <c r="P103" i="1" s="1"/>
  <c r="A104" i="1"/>
  <c r="B104" i="1" s="1"/>
  <c r="C104" i="1"/>
  <c r="D104" i="1"/>
  <c r="E104" i="1" s="1"/>
  <c r="G104" i="1"/>
  <c r="I104" i="1"/>
  <c r="K104" i="1" s="1"/>
  <c r="L104" i="1" s="1"/>
  <c r="A105" i="1"/>
  <c r="B105" i="1" s="1"/>
  <c r="C105" i="1"/>
  <c r="D105" i="1"/>
  <c r="E105" i="1" s="1"/>
  <c r="G105" i="1"/>
  <c r="I105" i="1"/>
  <c r="O105" i="1" s="1"/>
  <c r="A106" i="1"/>
  <c r="B106" i="1" s="1"/>
  <c r="C106" i="1"/>
  <c r="D106" i="1"/>
  <c r="E106" i="1" s="1"/>
  <c r="G106" i="1"/>
  <c r="I106" i="1"/>
  <c r="P106" i="1" s="1"/>
  <c r="A107" i="1"/>
  <c r="B107" i="1" s="1"/>
  <c r="C107" i="1"/>
  <c r="D107" i="1"/>
  <c r="E107" i="1" s="1"/>
  <c r="G107" i="1"/>
  <c r="I107" i="1"/>
  <c r="P107" i="1" s="1"/>
  <c r="A108" i="1"/>
  <c r="B108" i="1" s="1"/>
  <c r="C108" i="1"/>
  <c r="D108" i="1"/>
  <c r="E108" i="1" s="1"/>
  <c r="G108" i="1"/>
  <c r="I108" i="1"/>
  <c r="O108" i="1" s="1"/>
  <c r="A109" i="1"/>
  <c r="B109" i="1" s="1"/>
  <c r="C109" i="1"/>
  <c r="D109" i="1"/>
  <c r="E109" i="1" s="1"/>
  <c r="G109" i="1"/>
  <c r="I109" i="1"/>
  <c r="A110" i="1"/>
  <c r="B110" i="1" s="1"/>
  <c r="C110" i="1"/>
  <c r="D110" i="1"/>
  <c r="E110" i="1" s="1"/>
  <c r="G110" i="1"/>
  <c r="I110" i="1"/>
  <c r="P110" i="1" s="1"/>
  <c r="A111" i="1"/>
  <c r="B111" i="1" s="1"/>
  <c r="C111" i="1"/>
  <c r="D111" i="1"/>
  <c r="E111" i="1" s="1"/>
  <c r="G111" i="1"/>
  <c r="I111" i="1"/>
  <c r="P111" i="1" s="1"/>
  <c r="A112" i="1"/>
  <c r="B112" i="1" s="1"/>
  <c r="C112" i="1"/>
  <c r="D112" i="1"/>
  <c r="E112" i="1" s="1"/>
  <c r="G112" i="1"/>
  <c r="I112" i="1"/>
  <c r="P112" i="1" s="1"/>
  <c r="A113" i="1"/>
  <c r="B113" i="1" s="1"/>
  <c r="C113" i="1"/>
  <c r="D113" i="1"/>
  <c r="E113" i="1" s="1"/>
  <c r="G113" i="1"/>
  <c r="I113" i="1"/>
  <c r="K113" i="1" s="1"/>
  <c r="L113" i="1" s="1"/>
  <c r="A114" i="1"/>
  <c r="B114" i="1" s="1"/>
  <c r="C114" i="1"/>
  <c r="D114" i="1"/>
  <c r="E114" i="1" s="1"/>
  <c r="G114" i="1"/>
  <c r="I114" i="1"/>
  <c r="P114" i="1" s="1"/>
  <c r="A115" i="1"/>
  <c r="B115" i="1" s="1"/>
  <c r="C115" i="1"/>
  <c r="D115" i="1"/>
  <c r="E115" i="1" s="1"/>
  <c r="G115" i="1"/>
  <c r="I115" i="1"/>
  <c r="O115" i="1" s="1"/>
  <c r="A116" i="1"/>
  <c r="B116" i="1" s="1"/>
  <c r="C116" i="1"/>
  <c r="D116" i="1"/>
  <c r="F116" i="1" s="1"/>
  <c r="G116" i="1"/>
  <c r="I116" i="1"/>
  <c r="K116" i="1" s="1"/>
  <c r="A117" i="1"/>
  <c r="B117" i="1" s="1"/>
  <c r="C117" i="1"/>
  <c r="D117" i="1"/>
  <c r="E117" i="1" s="1"/>
  <c r="G117" i="1"/>
  <c r="I117" i="1"/>
  <c r="K117" i="1" s="1"/>
  <c r="A118" i="1"/>
  <c r="B118" i="1" s="1"/>
  <c r="C118" i="1"/>
  <c r="D118" i="1"/>
  <c r="E118" i="1" s="1"/>
  <c r="G118" i="1"/>
  <c r="I118" i="1"/>
  <c r="P118" i="1" s="1"/>
  <c r="A119" i="1"/>
  <c r="B119" i="1" s="1"/>
  <c r="C119" i="1"/>
  <c r="D119" i="1"/>
  <c r="E119" i="1" s="1"/>
  <c r="G119" i="1"/>
  <c r="I119" i="1"/>
  <c r="O119" i="1" s="1"/>
  <c r="A120" i="1"/>
  <c r="B120" i="1" s="1"/>
  <c r="C120" i="1"/>
  <c r="D120" i="1"/>
  <c r="F120" i="1" s="1"/>
  <c r="G120" i="1"/>
  <c r="I120" i="1"/>
  <c r="K120" i="1" s="1"/>
  <c r="A121" i="1"/>
  <c r="B121" i="1" s="1"/>
  <c r="C121" i="1"/>
  <c r="D121" i="1"/>
  <c r="E121" i="1" s="1"/>
  <c r="G121" i="1"/>
  <c r="I121" i="1"/>
  <c r="K121" i="1" s="1"/>
  <c r="A122" i="1"/>
  <c r="B122" i="1" s="1"/>
  <c r="C122" i="1"/>
  <c r="D122" i="1"/>
  <c r="E122" i="1" s="1"/>
  <c r="G122" i="1"/>
  <c r="I122" i="1"/>
  <c r="P122" i="1" s="1"/>
  <c r="A123" i="1"/>
  <c r="B123" i="1" s="1"/>
  <c r="C123" i="1"/>
  <c r="D123" i="1"/>
  <c r="E123" i="1" s="1"/>
  <c r="G123" i="1"/>
  <c r="I123" i="1"/>
  <c r="P123" i="1" s="1"/>
  <c r="A124" i="1"/>
  <c r="B124" i="1" s="1"/>
  <c r="C124" i="1"/>
  <c r="D124" i="1"/>
  <c r="F124" i="1" s="1"/>
  <c r="G124" i="1"/>
  <c r="I124" i="1"/>
  <c r="K124" i="1" s="1"/>
  <c r="A125" i="1"/>
  <c r="B125" i="1" s="1"/>
  <c r="C125" i="1"/>
  <c r="D125" i="1"/>
  <c r="E125" i="1" s="1"/>
  <c r="G125" i="1"/>
  <c r="I125" i="1"/>
  <c r="K125" i="1" s="1"/>
  <c r="A126" i="1"/>
  <c r="B126" i="1" s="1"/>
  <c r="C126" i="1"/>
  <c r="D126" i="1"/>
  <c r="E126" i="1" s="1"/>
  <c r="G126" i="1"/>
  <c r="I126" i="1"/>
  <c r="P126" i="1" s="1"/>
  <c r="A127" i="1"/>
  <c r="B127" i="1" s="1"/>
  <c r="C127" i="1"/>
  <c r="D127" i="1"/>
  <c r="E127" i="1" s="1"/>
  <c r="G127" i="1"/>
  <c r="I127" i="1"/>
  <c r="K127" i="1" s="1"/>
  <c r="A128" i="1"/>
  <c r="B128" i="1" s="1"/>
  <c r="C128" i="1"/>
  <c r="D128" i="1"/>
  <c r="F128" i="1" s="1"/>
  <c r="G128" i="1"/>
  <c r="I128" i="1"/>
  <c r="K128" i="1" s="1"/>
  <c r="A129" i="1"/>
  <c r="B129" i="1" s="1"/>
  <c r="C129" i="1"/>
  <c r="D129" i="1"/>
  <c r="E129" i="1" s="1"/>
  <c r="G129" i="1"/>
  <c r="I129" i="1"/>
  <c r="K129" i="1" s="1"/>
  <c r="L129" i="1" s="1"/>
  <c r="A130" i="1"/>
  <c r="B130" i="1" s="1"/>
  <c r="C130" i="1"/>
  <c r="D130" i="1"/>
  <c r="E130" i="1" s="1"/>
  <c r="G130" i="1"/>
  <c r="I130" i="1"/>
  <c r="P130" i="1" s="1"/>
  <c r="A131" i="1"/>
  <c r="B131" i="1" s="1"/>
  <c r="C131" i="1"/>
  <c r="D131" i="1"/>
  <c r="E131" i="1" s="1"/>
  <c r="G131" i="1"/>
  <c r="I131" i="1"/>
  <c r="A132" i="1"/>
  <c r="B132" i="1" s="1"/>
  <c r="C132" i="1"/>
  <c r="D132" i="1"/>
  <c r="G132" i="1"/>
  <c r="I132" i="1"/>
  <c r="K132" i="1" s="1"/>
  <c r="L132" i="1" s="1"/>
  <c r="A133" i="1"/>
  <c r="B133" i="1" s="1"/>
  <c r="C133" i="1"/>
  <c r="D133" i="1"/>
  <c r="E133" i="1" s="1"/>
  <c r="G133" i="1"/>
  <c r="I133" i="1"/>
  <c r="A134" i="1"/>
  <c r="B134" i="1" s="1"/>
  <c r="C134" i="1"/>
  <c r="D134" i="1"/>
  <c r="E134" i="1" s="1"/>
  <c r="G134" i="1"/>
  <c r="I134" i="1"/>
  <c r="P134" i="1" s="1"/>
  <c r="A135" i="1"/>
  <c r="B135" i="1" s="1"/>
  <c r="C135" i="1"/>
  <c r="D135" i="1"/>
  <c r="E135" i="1" s="1"/>
  <c r="G135" i="1"/>
  <c r="I135" i="1"/>
  <c r="O135" i="1" s="1"/>
  <c r="A136" i="1"/>
  <c r="B136" i="1" s="1"/>
  <c r="C136" i="1"/>
  <c r="D136" i="1"/>
  <c r="G136" i="1"/>
  <c r="I136" i="1"/>
  <c r="A137" i="1"/>
  <c r="B137" i="1" s="1"/>
  <c r="C137" i="1"/>
  <c r="D137" i="1"/>
  <c r="G137" i="1"/>
  <c r="I137" i="1"/>
  <c r="A138" i="1"/>
  <c r="B138" i="1" s="1"/>
  <c r="C138" i="1"/>
  <c r="D138" i="1"/>
  <c r="E138" i="1" s="1"/>
  <c r="G138" i="1"/>
  <c r="I138" i="1"/>
  <c r="P138" i="1" s="1"/>
  <c r="A139" i="1"/>
  <c r="B139" i="1" s="1"/>
  <c r="C139" i="1"/>
  <c r="D139" i="1"/>
  <c r="E139" i="1" s="1"/>
  <c r="G139" i="1"/>
  <c r="I139" i="1"/>
  <c r="K139" i="1" s="1"/>
  <c r="A140" i="1"/>
  <c r="B140" i="1" s="1"/>
  <c r="C140" i="1"/>
  <c r="D140" i="1"/>
  <c r="E140" i="1" s="1"/>
  <c r="G140" i="1"/>
  <c r="I140" i="1"/>
  <c r="K140" i="1" s="1"/>
  <c r="A141" i="1"/>
  <c r="B141" i="1" s="1"/>
  <c r="C141" i="1"/>
  <c r="D141" i="1"/>
  <c r="E141" i="1" s="1"/>
  <c r="G141" i="1"/>
  <c r="I141" i="1"/>
  <c r="P141" i="1" s="1"/>
  <c r="A142" i="1"/>
  <c r="B142" i="1" s="1"/>
  <c r="C142" i="1"/>
  <c r="D142" i="1"/>
  <c r="E142" i="1" s="1"/>
  <c r="G142" i="1"/>
  <c r="I142" i="1"/>
  <c r="P142" i="1" s="1"/>
  <c r="A143" i="1"/>
  <c r="B143" i="1" s="1"/>
  <c r="C143" i="1"/>
  <c r="D143" i="1"/>
  <c r="E143" i="1" s="1"/>
  <c r="G143" i="1"/>
  <c r="I143" i="1"/>
  <c r="A144" i="1"/>
  <c r="B144" i="1" s="1"/>
  <c r="C144" i="1"/>
  <c r="D144" i="1"/>
  <c r="G144" i="1"/>
  <c r="I144" i="1"/>
  <c r="K144" i="1" s="1"/>
  <c r="A145" i="1"/>
  <c r="B145" i="1" s="1"/>
  <c r="C145" i="1"/>
  <c r="D145" i="1"/>
  <c r="F145" i="1" s="1"/>
  <c r="G145" i="1"/>
  <c r="I145" i="1"/>
  <c r="A146" i="1"/>
  <c r="B146" i="1" s="1"/>
  <c r="C146" i="1"/>
  <c r="D146" i="1"/>
  <c r="G146" i="1"/>
  <c r="I146" i="1"/>
  <c r="P146" i="1" s="1"/>
  <c r="A147" i="1"/>
  <c r="B147" i="1" s="1"/>
  <c r="C147" i="1"/>
  <c r="D147" i="1"/>
  <c r="E147" i="1" s="1"/>
  <c r="G147" i="1"/>
  <c r="I147" i="1"/>
  <c r="K147" i="1" s="1"/>
  <c r="L147" i="1" s="1"/>
  <c r="A148" i="1"/>
  <c r="B148" i="1" s="1"/>
  <c r="C148" i="1"/>
  <c r="D148" i="1"/>
  <c r="E148" i="1" s="1"/>
  <c r="G148" i="1"/>
  <c r="I148" i="1"/>
  <c r="O148" i="1" s="1"/>
  <c r="A149" i="1"/>
  <c r="B149" i="1" s="1"/>
  <c r="C149" i="1"/>
  <c r="D149" i="1"/>
  <c r="E149" i="1" s="1"/>
  <c r="G149" i="1"/>
  <c r="I149" i="1"/>
  <c r="P149" i="1" s="1"/>
  <c r="A150" i="1"/>
  <c r="B150" i="1" s="1"/>
  <c r="C150" i="1"/>
  <c r="D150" i="1"/>
  <c r="F150" i="1" s="1"/>
  <c r="G150" i="1"/>
  <c r="I150" i="1"/>
  <c r="P150" i="1" s="1"/>
  <c r="A151" i="1"/>
  <c r="B151" i="1" s="1"/>
  <c r="C151" i="1"/>
  <c r="D151" i="1"/>
  <c r="E151" i="1" s="1"/>
  <c r="G151" i="1"/>
  <c r="I151" i="1"/>
  <c r="K151" i="1" s="1"/>
  <c r="L151" i="1" s="1"/>
  <c r="A152" i="1"/>
  <c r="B152" i="1" s="1"/>
  <c r="C152" i="1"/>
  <c r="D152" i="1"/>
  <c r="E152" i="1" s="1"/>
  <c r="G152" i="1"/>
  <c r="I152" i="1"/>
  <c r="K152" i="1" s="1"/>
  <c r="A153" i="1"/>
  <c r="B153" i="1" s="1"/>
  <c r="C153" i="1"/>
  <c r="D153" i="1"/>
  <c r="E153" i="1" s="1"/>
  <c r="G153" i="1"/>
  <c r="I153" i="1"/>
  <c r="K153" i="1" s="1"/>
  <c r="L153" i="1" s="1"/>
  <c r="T153" i="2" s="1"/>
  <c r="A154" i="1"/>
  <c r="B154" i="1" s="1"/>
  <c r="C154" i="1"/>
  <c r="D154" i="1"/>
  <c r="E154" i="1" s="1"/>
  <c r="G154" i="1"/>
  <c r="I154" i="1"/>
  <c r="K154" i="1" s="1"/>
  <c r="A155" i="1"/>
  <c r="B155" i="1" s="1"/>
  <c r="C155" i="1"/>
  <c r="D155" i="1"/>
  <c r="E155" i="1" s="1"/>
  <c r="G155" i="1"/>
  <c r="I155" i="1"/>
  <c r="O155" i="1" s="1"/>
  <c r="A156" i="1"/>
  <c r="B156" i="1" s="1"/>
  <c r="C156" i="1"/>
  <c r="D156" i="1"/>
  <c r="E156" i="1" s="1"/>
  <c r="G156" i="1"/>
  <c r="I156" i="1"/>
  <c r="K156" i="1" s="1"/>
  <c r="L156" i="1" s="1"/>
  <c r="A157" i="1"/>
  <c r="B157" i="1" s="1"/>
  <c r="C157" i="1"/>
  <c r="D157" i="1"/>
  <c r="E157" i="1" s="1"/>
  <c r="G157" i="1"/>
  <c r="I157" i="1"/>
  <c r="K157" i="1" s="1"/>
  <c r="A158" i="1"/>
  <c r="B158" i="1" s="1"/>
  <c r="C158" i="1"/>
  <c r="D158" i="1"/>
  <c r="F158" i="1" s="1"/>
  <c r="G158" i="1"/>
  <c r="I158" i="1"/>
  <c r="K158" i="1" s="1"/>
  <c r="A159" i="1"/>
  <c r="B159" i="1" s="1"/>
  <c r="C159" i="1"/>
  <c r="D159" i="1"/>
  <c r="E159" i="1" s="1"/>
  <c r="G159" i="1"/>
  <c r="I159" i="1"/>
  <c r="K159" i="1" s="1"/>
  <c r="L159" i="1" s="1"/>
  <c r="A160" i="1"/>
  <c r="B160" i="1" s="1"/>
  <c r="C160" i="1"/>
  <c r="D160" i="1"/>
  <c r="E160" i="1" s="1"/>
  <c r="G160" i="1"/>
  <c r="I160" i="1"/>
  <c r="P160" i="1" s="1"/>
  <c r="A161" i="1"/>
  <c r="B161" i="1" s="1"/>
  <c r="C161" i="1"/>
  <c r="D161" i="1"/>
  <c r="E161" i="1" s="1"/>
  <c r="G161" i="1"/>
  <c r="I161" i="1"/>
  <c r="K161" i="1" s="1"/>
  <c r="A162" i="1"/>
  <c r="B162" i="1" s="1"/>
  <c r="C162" i="1"/>
  <c r="D162" i="1"/>
  <c r="E162" i="1" s="1"/>
  <c r="G162" i="1"/>
  <c r="I162" i="1"/>
  <c r="K162" i="1" s="1"/>
  <c r="A163" i="1"/>
  <c r="B163" i="1" s="1"/>
  <c r="C163" i="1"/>
  <c r="D163" i="1"/>
  <c r="E163" i="1" s="1"/>
  <c r="G163" i="1"/>
  <c r="I163" i="1"/>
  <c r="O163" i="1" s="1"/>
  <c r="A164" i="1"/>
  <c r="B164" i="1" s="1"/>
  <c r="C164" i="1"/>
  <c r="D164" i="1"/>
  <c r="E164" i="1" s="1"/>
  <c r="G164" i="1"/>
  <c r="I164" i="1"/>
  <c r="K164" i="1" s="1"/>
  <c r="L164" i="1" s="1"/>
  <c r="A165" i="1"/>
  <c r="B165" i="1" s="1"/>
  <c r="C165" i="1"/>
  <c r="D165" i="1"/>
  <c r="E165" i="1" s="1"/>
  <c r="G165" i="1"/>
  <c r="I165" i="1"/>
  <c r="K165" i="1" s="1"/>
  <c r="A166" i="1"/>
  <c r="B166" i="1" s="1"/>
  <c r="C166" i="1"/>
  <c r="D166" i="1"/>
  <c r="F166" i="1" s="1"/>
  <c r="G166" i="1"/>
  <c r="I166" i="1"/>
  <c r="K166" i="1" s="1"/>
  <c r="A167" i="1"/>
  <c r="B167" i="1" s="1"/>
  <c r="C167" i="1"/>
  <c r="D167" i="1"/>
  <c r="E167" i="1" s="1"/>
  <c r="G167" i="1"/>
  <c r="I167" i="1"/>
  <c r="K167" i="1" s="1"/>
  <c r="L167" i="1" s="1"/>
  <c r="A168" i="1"/>
  <c r="B168" i="1" s="1"/>
  <c r="C168" i="1"/>
  <c r="D168" i="1"/>
  <c r="E168" i="1" s="1"/>
  <c r="G168" i="1"/>
  <c r="I168" i="1"/>
  <c r="P168" i="1" s="1"/>
  <c r="A169" i="1"/>
  <c r="B169" i="1" s="1"/>
  <c r="C169" i="1"/>
  <c r="D169" i="1"/>
  <c r="E169" i="1" s="1"/>
  <c r="G169" i="1"/>
  <c r="I169" i="1"/>
  <c r="K169" i="1" s="1"/>
  <c r="A170" i="1"/>
  <c r="B170" i="1" s="1"/>
  <c r="C170" i="1"/>
  <c r="D170" i="1"/>
  <c r="E170" i="1" s="1"/>
  <c r="G170" i="1"/>
  <c r="I170" i="1"/>
  <c r="K170" i="1" s="1"/>
  <c r="A171" i="1"/>
  <c r="B171" i="1" s="1"/>
  <c r="C171" i="1"/>
  <c r="D171" i="1"/>
  <c r="G171" i="1"/>
  <c r="I171" i="1"/>
  <c r="P171" i="1" s="1"/>
  <c r="A172" i="1"/>
  <c r="B172" i="1" s="1"/>
  <c r="C172" i="1"/>
  <c r="D172" i="1"/>
  <c r="E172" i="1" s="1"/>
  <c r="G172" i="1"/>
  <c r="I172" i="1"/>
  <c r="O172" i="1" s="1"/>
  <c r="A173" i="1"/>
  <c r="B173" i="1" s="1"/>
  <c r="C173" i="1"/>
  <c r="D173" i="1"/>
  <c r="G173" i="1"/>
  <c r="I173" i="1"/>
  <c r="A174" i="1"/>
  <c r="B174" i="1" s="1"/>
  <c r="C174" i="1"/>
  <c r="D174" i="1"/>
  <c r="E174" i="1" s="1"/>
  <c r="G174" i="1"/>
  <c r="I174" i="1"/>
  <c r="A175" i="1"/>
  <c r="B175" i="1" s="1"/>
  <c r="C175" i="1"/>
  <c r="D175" i="1"/>
  <c r="E175" i="1" s="1"/>
  <c r="G175" i="1"/>
  <c r="I175" i="1"/>
  <c r="K175" i="1" s="1"/>
  <c r="L175" i="1" s="1"/>
  <c r="A176" i="1"/>
  <c r="B176" i="1" s="1"/>
  <c r="C176" i="1"/>
  <c r="D176" i="1"/>
  <c r="E176" i="1" s="1"/>
  <c r="G176" i="1"/>
  <c r="I176" i="1"/>
  <c r="K176" i="1" s="1"/>
  <c r="A177" i="1"/>
  <c r="B177" i="1" s="1"/>
  <c r="C177" i="1"/>
  <c r="D177" i="1"/>
  <c r="G177" i="1"/>
  <c r="I177" i="1"/>
  <c r="K177" i="1" s="1"/>
  <c r="L177" i="1" s="1"/>
  <c r="T177" i="2" s="1"/>
  <c r="A178" i="1"/>
  <c r="B178" i="1" s="1"/>
  <c r="C178" i="1"/>
  <c r="D178" i="1"/>
  <c r="E178" i="1" s="1"/>
  <c r="G178" i="1"/>
  <c r="I178" i="1"/>
  <c r="A179" i="1"/>
  <c r="B179" i="1" s="1"/>
  <c r="C179" i="1"/>
  <c r="D179" i="1"/>
  <c r="E179" i="1" s="1"/>
  <c r="G179" i="1"/>
  <c r="I179" i="1"/>
  <c r="K179" i="1" s="1"/>
  <c r="A180" i="1"/>
  <c r="B180" i="1" s="1"/>
  <c r="C180" i="1"/>
  <c r="D180" i="1"/>
  <c r="G180" i="1"/>
  <c r="I180" i="1"/>
  <c r="K180" i="1" s="1"/>
  <c r="A181" i="1"/>
  <c r="B181" i="1" s="1"/>
  <c r="C181" i="1"/>
  <c r="D181" i="1"/>
  <c r="E181" i="1" s="1"/>
  <c r="G181" i="1"/>
  <c r="I181" i="1"/>
  <c r="A182" i="1"/>
  <c r="B182" i="1" s="1"/>
  <c r="C182" i="1"/>
  <c r="D182" i="1"/>
  <c r="G182" i="1"/>
  <c r="I182" i="1"/>
  <c r="A183" i="1"/>
  <c r="B183" i="1" s="1"/>
  <c r="C183" i="1"/>
  <c r="D183" i="1"/>
  <c r="E183" i="1" s="1"/>
  <c r="G183" i="1"/>
  <c r="I183" i="1"/>
  <c r="A184" i="1"/>
  <c r="B184" i="1" s="1"/>
  <c r="C184" i="1"/>
  <c r="D184" i="1"/>
  <c r="G184" i="1"/>
  <c r="I184" i="1"/>
  <c r="K184" i="1" s="1"/>
  <c r="L184" i="1" s="1"/>
  <c r="A185" i="1"/>
  <c r="B185" i="1" s="1"/>
  <c r="C185" i="1"/>
  <c r="D185" i="1"/>
  <c r="E185" i="1" s="1"/>
  <c r="G185" i="1"/>
  <c r="I185" i="1"/>
  <c r="P185" i="1" s="1"/>
  <c r="A186" i="1"/>
  <c r="B186" i="1" s="1"/>
  <c r="C186" i="1"/>
  <c r="D186" i="1"/>
  <c r="E186" i="1" s="1"/>
  <c r="G186" i="1"/>
  <c r="I186" i="1"/>
  <c r="A187" i="1"/>
  <c r="B187" i="1" s="1"/>
  <c r="C187" i="1"/>
  <c r="D187" i="1"/>
  <c r="E187" i="1" s="1"/>
  <c r="G187" i="1"/>
  <c r="I187" i="1"/>
  <c r="P187" i="1" s="1"/>
  <c r="A188" i="1"/>
  <c r="B188" i="1" s="1"/>
  <c r="C188" i="1"/>
  <c r="D188" i="1"/>
  <c r="G188" i="1"/>
  <c r="I188" i="1"/>
  <c r="O188" i="1" s="1"/>
  <c r="A189" i="1"/>
  <c r="B189" i="1" s="1"/>
  <c r="C189" i="1"/>
  <c r="D189" i="1"/>
  <c r="G189" i="1"/>
  <c r="I189" i="1"/>
  <c r="P189" i="1" s="1"/>
  <c r="A190" i="1"/>
  <c r="B190" i="1" s="1"/>
  <c r="C190" i="1"/>
  <c r="D190" i="1"/>
  <c r="E190" i="1" s="1"/>
  <c r="G190" i="1"/>
  <c r="I190" i="1"/>
  <c r="A191" i="1"/>
  <c r="B191" i="1" s="1"/>
  <c r="C191" i="1"/>
  <c r="D191" i="1"/>
  <c r="E191" i="1" s="1"/>
  <c r="G191" i="1"/>
  <c r="I191" i="1"/>
  <c r="A192" i="1"/>
  <c r="B192" i="1" s="1"/>
  <c r="C192" i="1"/>
  <c r="D192" i="1"/>
  <c r="G192" i="1"/>
  <c r="I192" i="1"/>
  <c r="A193" i="1"/>
  <c r="B193" i="1" s="1"/>
  <c r="C193" i="1"/>
  <c r="D193" i="1"/>
  <c r="E193" i="1" s="1"/>
  <c r="G193" i="1"/>
  <c r="I193" i="1"/>
  <c r="P193" i="1" s="1"/>
  <c r="A194" i="1"/>
  <c r="B194" i="1" s="1"/>
  <c r="C194" i="1"/>
  <c r="D194" i="1"/>
  <c r="G194" i="1"/>
  <c r="I194" i="1"/>
  <c r="P194" i="1" s="1"/>
  <c r="A195" i="1"/>
  <c r="B195" i="1" s="1"/>
  <c r="C195" i="1"/>
  <c r="D195" i="1"/>
  <c r="E195" i="1" s="1"/>
  <c r="G195" i="1"/>
  <c r="I195" i="1"/>
  <c r="P195" i="1" s="1"/>
  <c r="A196" i="1"/>
  <c r="B196" i="1" s="1"/>
  <c r="C196" i="1"/>
  <c r="D196" i="1"/>
  <c r="G196" i="1"/>
  <c r="I196" i="1"/>
  <c r="P196" i="1" s="1"/>
  <c r="A197" i="1"/>
  <c r="B197" i="1" s="1"/>
  <c r="C197" i="1"/>
  <c r="D197" i="1"/>
  <c r="G197" i="1"/>
  <c r="I197" i="1"/>
  <c r="K197" i="1" s="1"/>
  <c r="L197" i="1" s="1"/>
  <c r="T197" i="2" s="1"/>
  <c r="A198" i="1"/>
  <c r="B198" i="1" s="1"/>
  <c r="C198" i="1"/>
  <c r="D198" i="1"/>
  <c r="F198" i="1" s="1"/>
  <c r="G198" i="1"/>
  <c r="I198" i="1"/>
  <c r="A199" i="1"/>
  <c r="B199" i="1" s="1"/>
  <c r="C199" i="1"/>
  <c r="D199" i="1"/>
  <c r="E199" i="1" s="1"/>
  <c r="G199" i="1"/>
  <c r="I199" i="1"/>
  <c r="P199" i="1" s="1"/>
  <c r="A200" i="1"/>
  <c r="B200" i="1" s="1"/>
  <c r="C200" i="1"/>
  <c r="D200" i="1"/>
  <c r="E200" i="1" s="1"/>
  <c r="G200" i="1"/>
  <c r="I200" i="1"/>
  <c r="K200" i="1" s="1"/>
  <c r="A201" i="1"/>
  <c r="B201" i="1" s="1"/>
  <c r="C201" i="1"/>
  <c r="D201" i="1"/>
  <c r="G201" i="1"/>
  <c r="I201" i="1"/>
  <c r="P201" i="1" s="1"/>
  <c r="A202" i="1"/>
  <c r="B202" i="1" s="1"/>
  <c r="C202" i="1"/>
  <c r="D202" i="1"/>
  <c r="F202" i="1" s="1"/>
  <c r="G202" i="1"/>
  <c r="I202" i="1"/>
  <c r="A203" i="1"/>
  <c r="B203" i="1" s="1"/>
  <c r="C203" i="1"/>
  <c r="D203" i="1"/>
  <c r="E203" i="1" s="1"/>
  <c r="G203" i="1"/>
  <c r="I203" i="1"/>
  <c r="P203" i="1" s="1"/>
  <c r="A204" i="1"/>
  <c r="B204" i="1" s="1"/>
  <c r="C204" i="1"/>
  <c r="D204" i="1"/>
  <c r="E204" i="1" s="1"/>
  <c r="G204" i="1"/>
  <c r="I204" i="1"/>
  <c r="A205" i="1"/>
  <c r="B205" i="1" s="1"/>
  <c r="C205" i="1"/>
  <c r="D205" i="1"/>
  <c r="G205" i="1"/>
  <c r="I205" i="1"/>
  <c r="O205" i="1" s="1"/>
  <c r="A206" i="1"/>
  <c r="B206" i="1" s="1"/>
  <c r="C206" i="1"/>
  <c r="D206" i="1"/>
  <c r="G206" i="1"/>
  <c r="I206" i="1"/>
  <c r="A207" i="1"/>
  <c r="B207" i="1" s="1"/>
  <c r="C207" i="1"/>
  <c r="D207" i="1"/>
  <c r="G207" i="1"/>
  <c r="I207" i="1"/>
  <c r="P207" i="1" s="1"/>
  <c r="A208" i="1"/>
  <c r="B208" i="1" s="1"/>
  <c r="C208" i="1"/>
  <c r="D208" i="1"/>
  <c r="G208" i="1"/>
  <c r="I208" i="1"/>
  <c r="K208" i="1" s="1"/>
  <c r="A209" i="1"/>
  <c r="B209" i="1" s="1"/>
  <c r="C209" i="1"/>
  <c r="D209" i="1"/>
  <c r="G209" i="1"/>
  <c r="I209" i="1"/>
  <c r="O209" i="1" s="1"/>
  <c r="A210" i="1"/>
  <c r="B210" i="1" s="1"/>
  <c r="C210" i="1"/>
  <c r="D210" i="1"/>
  <c r="F210" i="1" s="1"/>
  <c r="G210" i="1"/>
  <c r="I210" i="1"/>
  <c r="A211" i="1"/>
  <c r="B211" i="1" s="1"/>
  <c r="C211" i="1"/>
  <c r="D211" i="1"/>
  <c r="E211" i="1" s="1"/>
  <c r="G211" i="1"/>
  <c r="I211" i="1"/>
  <c r="P211" i="1" s="1"/>
  <c r="A212" i="1"/>
  <c r="B212" i="1" s="1"/>
  <c r="C212" i="1"/>
  <c r="D212" i="1"/>
  <c r="E212" i="1" s="1"/>
  <c r="G212" i="1"/>
  <c r="I212" i="1"/>
  <c r="O212" i="1" s="1"/>
  <c r="A213" i="1"/>
  <c r="B213" i="1" s="1"/>
  <c r="C213" i="1"/>
  <c r="D213" i="1"/>
  <c r="G213" i="1"/>
  <c r="I213" i="1"/>
  <c r="A214" i="1"/>
  <c r="B214" i="1" s="1"/>
  <c r="C214" i="1"/>
  <c r="D214" i="1"/>
  <c r="F214" i="1" s="1"/>
  <c r="G214" i="1"/>
  <c r="I214" i="1"/>
  <c r="P214" i="1" s="1"/>
  <c r="A215" i="1"/>
  <c r="B215" i="1" s="1"/>
  <c r="C215" i="1"/>
  <c r="D215" i="1"/>
  <c r="G215" i="1"/>
  <c r="I215" i="1"/>
  <c r="A216" i="1"/>
  <c r="B216" i="1" s="1"/>
  <c r="C216" i="1"/>
  <c r="D216" i="1"/>
  <c r="E216" i="1" s="1"/>
  <c r="G216" i="1"/>
  <c r="I216" i="1"/>
  <c r="K216" i="1" s="1"/>
  <c r="A217" i="1"/>
  <c r="B217" i="1" s="1"/>
  <c r="C217" i="1"/>
  <c r="D217" i="1"/>
  <c r="G217" i="1"/>
  <c r="I217" i="1"/>
  <c r="O217" i="1" s="1"/>
  <c r="A218" i="1"/>
  <c r="B218" i="1" s="1"/>
  <c r="C218" i="1"/>
  <c r="D218" i="1"/>
  <c r="G218" i="1"/>
  <c r="I218" i="1"/>
  <c r="P218" i="1" s="1"/>
  <c r="A219" i="1"/>
  <c r="B219" i="1" s="1"/>
  <c r="C219" i="1"/>
  <c r="D219" i="1"/>
  <c r="E219" i="1" s="1"/>
  <c r="G219" i="1"/>
  <c r="I219" i="1"/>
  <c r="A220" i="1"/>
  <c r="B220" i="1" s="1"/>
  <c r="C220" i="1"/>
  <c r="D220" i="1"/>
  <c r="G220" i="1"/>
  <c r="I220" i="1"/>
  <c r="P220" i="1" s="1"/>
  <c r="A221" i="1"/>
  <c r="B221" i="1" s="1"/>
  <c r="C221" i="1"/>
  <c r="D221" i="1"/>
  <c r="G221" i="1"/>
  <c r="I221" i="1"/>
  <c r="O221" i="1" s="1"/>
  <c r="A222" i="1"/>
  <c r="B222" i="1" s="1"/>
  <c r="C222" i="1"/>
  <c r="D222" i="1"/>
  <c r="G222" i="1"/>
  <c r="I222" i="1"/>
  <c r="A223" i="1"/>
  <c r="B223" i="1" s="1"/>
  <c r="C223" i="1"/>
  <c r="D223" i="1"/>
  <c r="E223" i="1" s="1"/>
  <c r="G223" i="1"/>
  <c r="I223" i="1"/>
  <c r="A224" i="1"/>
  <c r="B224" i="1" s="1"/>
  <c r="C224" i="1"/>
  <c r="D224" i="1"/>
  <c r="E224" i="1" s="1"/>
  <c r="G224" i="1"/>
  <c r="I224" i="1"/>
  <c r="K224" i="1" s="1"/>
  <c r="A225" i="1"/>
  <c r="B225" i="1" s="1"/>
  <c r="C225" i="1"/>
  <c r="D225" i="1"/>
  <c r="G225" i="1"/>
  <c r="I225" i="1"/>
  <c r="K225" i="1" s="1"/>
  <c r="A226" i="1"/>
  <c r="B226" i="1" s="1"/>
  <c r="C226" i="1"/>
  <c r="D226" i="1"/>
  <c r="E226" i="1" s="1"/>
  <c r="G226" i="1"/>
  <c r="I226" i="1"/>
  <c r="A227" i="1"/>
  <c r="B227" i="1" s="1"/>
  <c r="C227" i="1"/>
  <c r="D227" i="1"/>
  <c r="F227" i="1" s="1"/>
  <c r="G227" i="1"/>
  <c r="I227" i="1"/>
  <c r="A228" i="1"/>
  <c r="B228" i="1" s="1"/>
  <c r="C228" i="1"/>
  <c r="D228" i="1"/>
  <c r="G228" i="1"/>
  <c r="I228" i="1"/>
  <c r="P228" i="1" s="1"/>
  <c r="A229" i="1"/>
  <c r="B229" i="1" s="1"/>
  <c r="C229" i="1"/>
  <c r="D229" i="1"/>
  <c r="G229" i="1"/>
  <c r="I229" i="1"/>
  <c r="O229" i="1" s="1"/>
  <c r="A230" i="1"/>
  <c r="B230" i="1" s="1"/>
  <c r="C230" i="1"/>
  <c r="D230" i="1"/>
  <c r="E230" i="1" s="1"/>
  <c r="G230" i="1"/>
  <c r="I230" i="1"/>
  <c r="P230" i="1" s="1"/>
  <c r="A231" i="1"/>
  <c r="B231" i="1" s="1"/>
  <c r="C231" i="1"/>
  <c r="D231" i="1"/>
  <c r="E231" i="1" s="1"/>
  <c r="G231" i="1"/>
  <c r="I231" i="1"/>
  <c r="A232" i="1"/>
  <c r="B232" i="1" s="1"/>
  <c r="C232" i="1"/>
  <c r="D232" i="1"/>
  <c r="E232" i="1" s="1"/>
  <c r="G232" i="1"/>
  <c r="I232" i="1"/>
  <c r="O232" i="1" s="1"/>
  <c r="A233" i="1"/>
  <c r="B233" i="1" s="1"/>
  <c r="C233" i="1"/>
  <c r="D233" i="1"/>
  <c r="E233" i="1" s="1"/>
  <c r="G233" i="1"/>
  <c r="I233" i="1"/>
  <c r="O233" i="1" s="1"/>
  <c r="A234" i="1"/>
  <c r="B234" i="1" s="1"/>
  <c r="C234" i="1"/>
  <c r="D234" i="1"/>
  <c r="E234" i="1" s="1"/>
  <c r="G234" i="1"/>
  <c r="I234" i="1"/>
  <c r="P234" i="1" s="1"/>
  <c r="A235" i="1"/>
  <c r="B235" i="1" s="1"/>
  <c r="C235" i="1"/>
  <c r="D235" i="1"/>
  <c r="E235" i="1" s="1"/>
  <c r="G235" i="1"/>
  <c r="I235" i="1"/>
  <c r="O235" i="1" s="1"/>
  <c r="A236" i="1"/>
  <c r="B236" i="1" s="1"/>
  <c r="C236" i="1"/>
  <c r="D236" i="1"/>
  <c r="E236" i="1" s="1"/>
  <c r="G236" i="1"/>
  <c r="I236" i="1"/>
  <c r="O236" i="1" s="1"/>
  <c r="A237" i="1"/>
  <c r="B237" i="1" s="1"/>
  <c r="C237" i="1"/>
  <c r="D237" i="1"/>
  <c r="E237" i="1" s="1"/>
  <c r="G237" i="1"/>
  <c r="I237" i="1"/>
  <c r="O237" i="1" s="1"/>
  <c r="A238" i="1"/>
  <c r="B238" i="1" s="1"/>
  <c r="C238" i="1"/>
  <c r="D238" i="1"/>
  <c r="E238" i="1" s="1"/>
  <c r="G238" i="1"/>
  <c r="I238" i="1"/>
  <c r="P238" i="1" s="1"/>
  <c r="A239" i="1"/>
  <c r="B239" i="1" s="1"/>
  <c r="C239" i="1"/>
  <c r="D239" i="1"/>
  <c r="F239" i="1" s="1"/>
  <c r="G239" i="1"/>
  <c r="I239" i="1"/>
  <c r="A240" i="1"/>
  <c r="B240" i="1" s="1"/>
  <c r="C240" i="1"/>
  <c r="D240" i="1"/>
  <c r="F240" i="1" s="1"/>
  <c r="G240" i="1"/>
  <c r="I240" i="1"/>
  <c r="A241" i="1"/>
  <c r="B241" i="1" s="1"/>
  <c r="C241" i="1"/>
  <c r="D241" i="1"/>
  <c r="F241" i="1" s="1"/>
  <c r="G241" i="1"/>
  <c r="I241" i="1"/>
  <c r="P241" i="1" s="1"/>
  <c r="A242" i="1"/>
  <c r="B242" i="1" s="1"/>
  <c r="C242" i="1"/>
  <c r="D242" i="1"/>
  <c r="E242" i="1" s="1"/>
  <c r="G242" i="1"/>
  <c r="I242" i="1"/>
  <c r="O242" i="1" s="1"/>
  <c r="A243" i="1"/>
  <c r="B243" i="1" s="1"/>
  <c r="C243" i="1"/>
  <c r="D243" i="1"/>
  <c r="G243" i="1"/>
  <c r="I243" i="1"/>
  <c r="K243" i="1" s="1"/>
  <c r="L243" i="1" s="1"/>
  <c r="T243" i="2" s="1"/>
  <c r="A244" i="1"/>
  <c r="B244" i="1" s="1"/>
  <c r="C244" i="1"/>
  <c r="D244" i="1"/>
  <c r="E244" i="1" s="1"/>
  <c r="G244" i="1"/>
  <c r="I244" i="1"/>
  <c r="A245" i="1"/>
  <c r="B245" i="1" s="1"/>
  <c r="C245" i="1"/>
  <c r="D245" i="1"/>
  <c r="F245" i="1" s="1"/>
  <c r="G245" i="1"/>
  <c r="I245" i="1"/>
  <c r="P245" i="1" s="1"/>
  <c r="A246" i="1"/>
  <c r="B246" i="1" s="1"/>
  <c r="C246" i="1"/>
  <c r="D246" i="1"/>
  <c r="E246" i="1" s="1"/>
  <c r="G246" i="1"/>
  <c r="I246" i="1"/>
  <c r="O246" i="1" s="1"/>
  <c r="A247" i="1"/>
  <c r="B247" i="1" s="1"/>
  <c r="C247" i="1"/>
  <c r="D247" i="1"/>
  <c r="G247" i="1"/>
  <c r="I247" i="1"/>
  <c r="A248" i="1"/>
  <c r="B248" i="1" s="1"/>
  <c r="C248" i="1"/>
  <c r="D248" i="1"/>
  <c r="F248" i="1" s="1"/>
  <c r="G248" i="1"/>
  <c r="I248" i="1"/>
  <c r="A249" i="1"/>
  <c r="B249" i="1" s="1"/>
  <c r="C249" i="1"/>
  <c r="D249" i="1"/>
  <c r="F249" i="1" s="1"/>
  <c r="G249" i="1"/>
  <c r="I249" i="1"/>
  <c r="P249" i="1" s="1"/>
  <c r="A250" i="1"/>
  <c r="B250" i="1" s="1"/>
  <c r="C250" i="1"/>
  <c r="D250" i="1"/>
  <c r="E250" i="1" s="1"/>
  <c r="G250" i="1"/>
  <c r="I250" i="1"/>
  <c r="K250" i="1" s="1"/>
  <c r="A251" i="1"/>
  <c r="B251" i="1" s="1"/>
  <c r="C251" i="1"/>
  <c r="D251" i="1"/>
  <c r="G251" i="1"/>
  <c r="I251" i="1"/>
  <c r="K251" i="1" s="1"/>
  <c r="A252" i="1"/>
  <c r="B252" i="1" s="1"/>
  <c r="C252" i="1"/>
  <c r="D252" i="1"/>
  <c r="F252" i="1" s="1"/>
  <c r="G252" i="1"/>
  <c r="I252" i="1"/>
  <c r="A253" i="1"/>
  <c r="B253" i="1" s="1"/>
  <c r="C253" i="1"/>
  <c r="D253" i="1"/>
  <c r="E253" i="1" s="1"/>
  <c r="G253" i="1"/>
  <c r="I253" i="1"/>
  <c r="P253" i="1" s="1"/>
  <c r="A254" i="1"/>
  <c r="B254" i="1" s="1"/>
  <c r="C254" i="1"/>
  <c r="D254" i="1"/>
  <c r="E254" i="1" s="1"/>
  <c r="G254" i="1"/>
  <c r="I254" i="1"/>
  <c r="P254" i="1" s="1"/>
  <c r="A255" i="1"/>
  <c r="B255" i="1" s="1"/>
  <c r="C255" i="1"/>
  <c r="D255" i="1"/>
  <c r="G255" i="1"/>
  <c r="I255" i="1"/>
  <c r="K255" i="1" s="1"/>
  <c r="L255" i="1" s="1"/>
  <c r="T255" i="2" s="1"/>
  <c r="A256" i="1"/>
  <c r="B256" i="1" s="1"/>
  <c r="C256" i="1"/>
  <c r="D256" i="1"/>
  <c r="E256" i="1" s="1"/>
  <c r="G256" i="1"/>
  <c r="I256" i="1"/>
  <c r="A257" i="1"/>
  <c r="B257" i="1" s="1"/>
  <c r="C257" i="1"/>
  <c r="D257" i="1"/>
  <c r="F257" i="1" s="1"/>
  <c r="G257" i="1"/>
  <c r="I257" i="1"/>
  <c r="P257" i="1" s="1"/>
  <c r="A258" i="1"/>
  <c r="B258" i="1" s="1"/>
  <c r="C258" i="1"/>
  <c r="D258" i="1"/>
  <c r="E258" i="1" s="1"/>
  <c r="G258" i="1"/>
  <c r="I258" i="1"/>
  <c r="O258" i="1" s="1"/>
  <c r="A259" i="1"/>
  <c r="B259" i="1" s="1"/>
  <c r="C259" i="1"/>
  <c r="D259" i="1"/>
  <c r="G259" i="1"/>
  <c r="I259" i="1"/>
  <c r="K259" i="1" s="1"/>
  <c r="L259" i="1" s="1"/>
  <c r="T259" i="2" s="1"/>
  <c r="A260" i="1"/>
  <c r="B260" i="1" s="1"/>
  <c r="C260" i="1"/>
  <c r="D260" i="1"/>
  <c r="E260" i="1" s="1"/>
  <c r="G260" i="1"/>
  <c r="I260" i="1"/>
  <c r="A261" i="1"/>
  <c r="B261" i="1" s="1"/>
  <c r="C261" i="1"/>
  <c r="D261" i="1"/>
  <c r="F261" i="1" s="1"/>
  <c r="G261" i="1"/>
  <c r="I261" i="1"/>
  <c r="P261" i="1" s="1"/>
  <c r="A262" i="1"/>
  <c r="B262" i="1" s="1"/>
  <c r="C262" i="1"/>
  <c r="D262" i="1"/>
  <c r="E262" i="1" s="1"/>
  <c r="G262" i="1"/>
  <c r="I262" i="1"/>
  <c r="O262" i="1" s="1"/>
  <c r="A263" i="1"/>
  <c r="B263" i="1" s="1"/>
  <c r="C263" i="1"/>
  <c r="D263" i="1"/>
  <c r="G263" i="1"/>
  <c r="I263" i="1"/>
  <c r="A264" i="1"/>
  <c r="B264" i="1" s="1"/>
  <c r="C264" i="1"/>
  <c r="D264" i="1"/>
  <c r="E264" i="1" s="1"/>
  <c r="G264" i="1"/>
  <c r="I264" i="1"/>
  <c r="A265" i="1"/>
  <c r="B265" i="1" s="1"/>
  <c r="C265" i="1"/>
  <c r="D265" i="1"/>
  <c r="F265" i="1" s="1"/>
  <c r="G265" i="1"/>
  <c r="I265" i="1"/>
  <c r="P265" i="1" s="1"/>
  <c r="A266" i="1"/>
  <c r="B266" i="1" s="1"/>
  <c r="C266" i="1"/>
  <c r="D266" i="1"/>
  <c r="E266" i="1" s="1"/>
  <c r="G266" i="1"/>
  <c r="I266" i="1"/>
  <c r="P266" i="1" s="1"/>
  <c r="A267" i="1"/>
  <c r="B267" i="1" s="1"/>
  <c r="C267" i="1"/>
  <c r="D267" i="1"/>
  <c r="G267" i="1"/>
  <c r="I267" i="1"/>
  <c r="K267" i="1" s="1"/>
  <c r="A268" i="1"/>
  <c r="B268" i="1" s="1"/>
  <c r="C268" i="1"/>
  <c r="D268" i="1"/>
  <c r="E268" i="1" s="1"/>
  <c r="G268" i="1"/>
  <c r="I268" i="1"/>
  <c r="A269" i="1"/>
  <c r="B269" i="1" s="1"/>
  <c r="C269" i="1"/>
  <c r="D269" i="1"/>
  <c r="E269" i="1" s="1"/>
  <c r="G269" i="1"/>
  <c r="I269" i="1"/>
  <c r="P269" i="1" s="1"/>
  <c r="A270" i="1"/>
  <c r="B270" i="1" s="1"/>
  <c r="C270" i="1"/>
  <c r="D270" i="1"/>
  <c r="E270" i="1" s="1"/>
  <c r="G270" i="1"/>
  <c r="I270" i="1"/>
  <c r="P270" i="1" s="1"/>
  <c r="A271" i="1"/>
  <c r="B271" i="1" s="1"/>
  <c r="C271" i="1"/>
  <c r="D271" i="1"/>
  <c r="G271" i="1"/>
  <c r="I271" i="1"/>
  <c r="K271" i="1" s="1"/>
  <c r="L271" i="1" s="1"/>
  <c r="T271" i="2" s="1"/>
  <c r="A272" i="1"/>
  <c r="B272" i="1" s="1"/>
  <c r="C272" i="1"/>
  <c r="D272" i="1"/>
  <c r="G272" i="1"/>
  <c r="I272" i="1"/>
  <c r="A273" i="1"/>
  <c r="B273" i="1" s="1"/>
  <c r="C273" i="1"/>
  <c r="D273" i="1"/>
  <c r="F273" i="1" s="1"/>
  <c r="G273" i="1"/>
  <c r="I273" i="1"/>
  <c r="P273" i="1" s="1"/>
  <c r="A274" i="1"/>
  <c r="B274" i="1" s="1"/>
  <c r="C274" i="1"/>
  <c r="D274" i="1"/>
  <c r="E274" i="1" s="1"/>
  <c r="G274" i="1"/>
  <c r="I274" i="1"/>
  <c r="O274" i="1" s="1"/>
  <c r="A275" i="1"/>
  <c r="B275" i="1" s="1"/>
  <c r="C275" i="1"/>
  <c r="D275" i="1"/>
  <c r="G275" i="1"/>
  <c r="I275" i="1"/>
  <c r="K275" i="1" s="1"/>
  <c r="L275" i="1" s="1"/>
  <c r="T275" i="2" s="1"/>
  <c r="A276" i="1"/>
  <c r="B276" i="1" s="1"/>
  <c r="C276" i="1"/>
  <c r="D276" i="1"/>
  <c r="E276" i="1" s="1"/>
  <c r="G276" i="1"/>
  <c r="I276" i="1"/>
  <c r="A277" i="1"/>
  <c r="B277" i="1" s="1"/>
  <c r="C277" i="1"/>
  <c r="D277" i="1"/>
  <c r="F277" i="1" s="1"/>
  <c r="G277" i="1"/>
  <c r="I277" i="1"/>
  <c r="P277" i="1" s="1"/>
  <c r="A278" i="1"/>
  <c r="B278" i="1" s="1"/>
  <c r="C278" i="1"/>
  <c r="D278" i="1"/>
  <c r="E278" i="1" s="1"/>
  <c r="G278" i="1"/>
  <c r="I278" i="1"/>
  <c r="O278" i="1" s="1"/>
  <c r="A279" i="1"/>
  <c r="B279" i="1" s="1"/>
  <c r="C279" i="1"/>
  <c r="D279" i="1"/>
  <c r="G279" i="1"/>
  <c r="I279" i="1"/>
  <c r="K279" i="1" s="1"/>
  <c r="L279" i="1" s="1"/>
  <c r="T279" i="2" s="1"/>
  <c r="A280" i="1"/>
  <c r="B280" i="1" s="1"/>
  <c r="C280" i="1"/>
  <c r="D280" i="1"/>
  <c r="E280" i="1" s="1"/>
  <c r="G280" i="1"/>
  <c r="I280" i="1"/>
  <c r="A281" i="1"/>
  <c r="B281" i="1" s="1"/>
  <c r="C281" i="1"/>
  <c r="D281" i="1"/>
  <c r="G281" i="1"/>
  <c r="I281" i="1"/>
  <c r="P281" i="1" s="1"/>
  <c r="A282" i="1"/>
  <c r="B282" i="1" s="1"/>
  <c r="C282" i="1"/>
  <c r="D282" i="1"/>
  <c r="E282" i="1" s="1"/>
  <c r="G282" i="1"/>
  <c r="I282" i="1"/>
  <c r="K282" i="1" s="1"/>
  <c r="A283" i="1"/>
  <c r="B283" i="1" s="1"/>
  <c r="C283" i="1"/>
  <c r="D283" i="1"/>
  <c r="G283" i="1"/>
  <c r="I283" i="1"/>
  <c r="K283" i="1" s="1"/>
  <c r="A284" i="1"/>
  <c r="B284" i="1" s="1"/>
  <c r="C284" i="1"/>
  <c r="D284" i="1"/>
  <c r="F284" i="1" s="1"/>
  <c r="G284" i="1"/>
  <c r="I284" i="1"/>
  <c r="A285" i="1"/>
  <c r="B285" i="1" s="1"/>
  <c r="C285" i="1"/>
  <c r="D285" i="1"/>
  <c r="E285" i="1" s="1"/>
  <c r="G285" i="1"/>
  <c r="I285" i="1"/>
  <c r="P285" i="1" s="1"/>
  <c r="A286" i="1"/>
  <c r="B286" i="1" s="1"/>
  <c r="C286" i="1"/>
  <c r="D286" i="1"/>
  <c r="G286" i="1"/>
  <c r="I286" i="1"/>
  <c r="O286" i="1" s="1"/>
  <c r="A287" i="1"/>
  <c r="B287" i="1" s="1"/>
  <c r="C287" i="1"/>
  <c r="D287" i="1"/>
  <c r="E287" i="1" s="1"/>
  <c r="G287" i="1"/>
  <c r="I287" i="1"/>
  <c r="A288" i="1"/>
  <c r="B288" i="1" s="1"/>
  <c r="C288" i="1"/>
  <c r="D288" i="1"/>
  <c r="G288" i="1"/>
  <c r="I288" i="1"/>
  <c r="A289" i="1"/>
  <c r="B289" i="1" s="1"/>
  <c r="C289" i="1"/>
  <c r="D289" i="1"/>
  <c r="G289" i="1"/>
  <c r="I289" i="1"/>
  <c r="P289" i="1" s="1"/>
  <c r="A290" i="1"/>
  <c r="B290" i="1" s="1"/>
  <c r="C290" i="1"/>
  <c r="D290" i="1"/>
  <c r="G290" i="1"/>
  <c r="I290" i="1"/>
  <c r="P290" i="1" s="1"/>
  <c r="A291" i="1"/>
  <c r="B291" i="1" s="1"/>
  <c r="C291" i="1"/>
  <c r="D291" i="1"/>
  <c r="E291" i="1" s="1"/>
  <c r="G291" i="1"/>
  <c r="I291" i="1"/>
  <c r="P291" i="1" s="1"/>
  <c r="A292" i="1"/>
  <c r="B292" i="1" s="1"/>
  <c r="C292" i="1"/>
  <c r="D292" i="1"/>
  <c r="E292" i="1" s="1"/>
  <c r="G292" i="1"/>
  <c r="I292" i="1"/>
  <c r="A293" i="1"/>
  <c r="B293" i="1" s="1"/>
  <c r="C293" i="1"/>
  <c r="D293" i="1"/>
  <c r="E293" i="1" s="1"/>
  <c r="G293" i="1"/>
  <c r="I293" i="1"/>
  <c r="A294" i="1"/>
  <c r="B294" i="1" s="1"/>
  <c r="C294" i="1"/>
  <c r="D294" i="1"/>
  <c r="G294" i="1"/>
  <c r="I294" i="1"/>
  <c r="K294" i="1" s="1"/>
  <c r="L294" i="1" s="1"/>
  <c r="T294" i="2" s="1"/>
  <c r="U294" i="2" s="1"/>
  <c r="A295" i="1"/>
  <c r="B295" i="1" s="1"/>
  <c r="C295" i="1"/>
  <c r="D295" i="1"/>
  <c r="E295" i="1" s="1"/>
  <c r="G295" i="1"/>
  <c r="I295" i="1"/>
  <c r="A296" i="1"/>
  <c r="B296" i="1" s="1"/>
  <c r="C296" i="1"/>
  <c r="D296" i="1"/>
  <c r="F296" i="1" s="1"/>
  <c r="G296" i="1"/>
  <c r="I296" i="1"/>
  <c r="P296" i="1" s="1"/>
  <c r="A297" i="1"/>
  <c r="B297" i="1" s="1"/>
  <c r="C297" i="1"/>
  <c r="D297" i="1"/>
  <c r="G297" i="1"/>
  <c r="I297" i="1"/>
  <c r="P297" i="1" s="1"/>
  <c r="A298" i="1"/>
  <c r="B298" i="1" s="1"/>
  <c r="C298" i="1"/>
  <c r="D298" i="1"/>
  <c r="E298" i="1" s="1"/>
  <c r="G298" i="1"/>
  <c r="I298" i="1"/>
  <c r="O298" i="1" s="1"/>
  <c r="A299" i="1"/>
  <c r="B299" i="1" s="1"/>
  <c r="C299" i="1"/>
  <c r="D299" i="1"/>
  <c r="E299" i="1" s="1"/>
  <c r="G299" i="1"/>
  <c r="I299" i="1"/>
  <c r="O299" i="1" s="1"/>
  <c r="A300" i="1"/>
  <c r="B300" i="1" s="1"/>
  <c r="C300" i="1"/>
  <c r="D300" i="1"/>
  <c r="E300" i="1" s="1"/>
  <c r="G300" i="1"/>
  <c r="I300" i="1"/>
  <c r="A301" i="1"/>
  <c r="B301" i="1" s="1"/>
  <c r="C301" i="1"/>
  <c r="D301" i="1"/>
  <c r="F301" i="1" s="1"/>
  <c r="G301" i="1"/>
  <c r="I301" i="1"/>
  <c r="P301" i="1" s="1"/>
  <c r="A302" i="1"/>
  <c r="B302" i="1" s="1"/>
  <c r="C302" i="1"/>
  <c r="D302" i="1"/>
  <c r="E302" i="1" s="1"/>
  <c r="G302" i="1"/>
  <c r="I302" i="1"/>
  <c r="K302" i="1" s="1"/>
  <c r="L302" i="1" s="1"/>
  <c r="T302" i="2" s="1"/>
  <c r="U302" i="2" s="1"/>
  <c r="A303" i="1"/>
  <c r="B303" i="1" s="1"/>
  <c r="C303" i="1"/>
  <c r="D303" i="1"/>
  <c r="E303" i="1" s="1"/>
  <c r="G303" i="1"/>
  <c r="I303" i="1"/>
  <c r="K303" i="1" s="1"/>
  <c r="A304" i="1"/>
  <c r="B304" i="1" s="1"/>
  <c r="C304" i="1"/>
  <c r="D304" i="1"/>
  <c r="E304" i="1" s="1"/>
  <c r="G304" i="1"/>
  <c r="I304" i="1"/>
  <c r="P304" i="1" s="1"/>
  <c r="A305" i="1"/>
  <c r="B305" i="1" s="1"/>
  <c r="C305" i="1"/>
  <c r="D305" i="1"/>
  <c r="F305" i="1" s="1"/>
  <c r="G305" i="1"/>
  <c r="I305" i="1"/>
  <c r="P305" i="1" s="1"/>
  <c r="A306" i="1"/>
  <c r="B306" i="1" s="1"/>
  <c r="C306" i="1"/>
  <c r="D306" i="1"/>
  <c r="E306" i="1" s="1"/>
  <c r="G306" i="1"/>
  <c r="I306" i="1"/>
  <c r="K306" i="1" s="1"/>
  <c r="L306" i="1" s="1"/>
  <c r="T306" i="2" s="1"/>
  <c r="U306" i="2" s="1"/>
  <c r="A307" i="1"/>
  <c r="B307" i="1" s="1"/>
  <c r="C307" i="1"/>
  <c r="D307" i="1"/>
  <c r="E307" i="1" s="1"/>
  <c r="G307" i="1"/>
  <c r="I307" i="1"/>
  <c r="P307" i="1" s="1"/>
  <c r="A308" i="1"/>
  <c r="B308" i="1" s="1"/>
  <c r="C308" i="1"/>
  <c r="D308" i="1"/>
  <c r="F308" i="1" s="1"/>
  <c r="G308" i="1"/>
  <c r="I308" i="1"/>
  <c r="P308" i="1" s="1"/>
  <c r="A309" i="1"/>
  <c r="B309" i="1" s="1"/>
  <c r="C309" i="1"/>
  <c r="D309" i="1"/>
  <c r="E309" i="1" s="1"/>
  <c r="G309" i="1"/>
  <c r="I309" i="1"/>
  <c r="P309" i="1" s="1"/>
  <c r="A310" i="1"/>
  <c r="B310" i="1" s="1"/>
  <c r="C310" i="1"/>
  <c r="D310" i="1"/>
  <c r="E310" i="1" s="1"/>
  <c r="G310" i="1"/>
  <c r="I310" i="1"/>
  <c r="P310" i="1" s="1"/>
  <c r="A311" i="1"/>
  <c r="B311" i="1" s="1"/>
  <c r="C311" i="1"/>
  <c r="D311" i="1"/>
  <c r="F311" i="1" s="1"/>
  <c r="G311" i="1"/>
  <c r="I311" i="1"/>
  <c r="A312" i="1"/>
  <c r="B312" i="1" s="1"/>
  <c r="C312" i="1"/>
  <c r="D312" i="1"/>
  <c r="F312" i="1" s="1"/>
  <c r="G312" i="1"/>
  <c r="I312" i="1"/>
  <c r="K312" i="1" s="1"/>
  <c r="A313" i="1"/>
  <c r="B313" i="1" s="1"/>
  <c r="C313" i="1"/>
  <c r="D313" i="1"/>
  <c r="G313" i="1"/>
  <c r="I313" i="1"/>
  <c r="A314" i="1"/>
  <c r="B314" i="1" s="1"/>
  <c r="C314" i="1"/>
  <c r="D314" i="1"/>
  <c r="E314" i="1" s="1"/>
  <c r="G314" i="1"/>
  <c r="I314" i="1"/>
  <c r="P314" i="1" s="1"/>
  <c r="A315" i="1"/>
  <c r="B315" i="1" s="1"/>
  <c r="C315" i="1"/>
  <c r="D315" i="1"/>
  <c r="G315" i="1"/>
  <c r="I315" i="1"/>
  <c r="K315" i="1" s="1"/>
  <c r="L315" i="1" s="1"/>
  <c r="T315" i="2" s="1"/>
  <c r="A316" i="1"/>
  <c r="B316" i="1" s="1"/>
  <c r="C316" i="1"/>
  <c r="D316" i="1"/>
  <c r="F316" i="1" s="1"/>
  <c r="G316" i="1"/>
  <c r="I316" i="1"/>
  <c r="A317" i="1"/>
  <c r="B317" i="1" s="1"/>
  <c r="C317" i="1"/>
  <c r="D317" i="1"/>
  <c r="E317" i="1" s="1"/>
  <c r="G317" i="1"/>
  <c r="I317" i="1"/>
  <c r="A318" i="1"/>
  <c r="B318" i="1" s="1"/>
  <c r="C318" i="1"/>
  <c r="D318" i="1"/>
  <c r="G318" i="1"/>
  <c r="I318" i="1"/>
  <c r="A319" i="1"/>
  <c r="B319" i="1" s="1"/>
  <c r="C319" i="1"/>
  <c r="D319" i="1"/>
  <c r="G319" i="1"/>
  <c r="I319" i="1"/>
  <c r="A320" i="1"/>
  <c r="B320" i="1" s="1"/>
  <c r="C320" i="1"/>
  <c r="D320" i="1"/>
  <c r="F320" i="1" s="1"/>
  <c r="G320" i="1"/>
  <c r="I320" i="1"/>
  <c r="A321" i="1"/>
  <c r="B321" i="1" s="1"/>
  <c r="C321" i="1"/>
  <c r="D321" i="1"/>
  <c r="E321" i="1" s="1"/>
  <c r="G321" i="1"/>
  <c r="I321" i="1"/>
  <c r="A322" i="1"/>
  <c r="B322" i="1" s="1"/>
  <c r="C322" i="1"/>
  <c r="D322" i="1"/>
  <c r="G322" i="1"/>
  <c r="I322" i="1"/>
  <c r="P322" i="1" s="1"/>
  <c r="A323" i="1"/>
  <c r="B323" i="1" s="1"/>
  <c r="C323" i="1"/>
  <c r="D323" i="1"/>
  <c r="G323" i="1"/>
  <c r="I323" i="1"/>
  <c r="A324" i="1"/>
  <c r="B324" i="1" s="1"/>
  <c r="C324" i="1"/>
  <c r="D324" i="1"/>
  <c r="F324" i="1" s="1"/>
  <c r="G324" i="1"/>
  <c r="I324" i="1"/>
  <c r="P324" i="1" s="1"/>
  <c r="A325" i="1"/>
  <c r="B325" i="1" s="1"/>
  <c r="C325" i="1"/>
  <c r="D325" i="1"/>
  <c r="G325" i="1"/>
  <c r="I325" i="1"/>
  <c r="K325" i="1" s="1"/>
  <c r="A326" i="1"/>
  <c r="B326" i="1" s="1"/>
  <c r="C326" i="1"/>
  <c r="D326" i="1"/>
  <c r="F326" i="1" s="1"/>
  <c r="G326" i="1"/>
  <c r="I326" i="1"/>
  <c r="A327" i="1"/>
  <c r="B327" i="1" s="1"/>
  <c r="C327" i="1"/>
  <c r="D327" i="1"/>
  <c r="E327" i="1" s="1"/>
  <c r="G327" i="1"/>
  <c r="I327" i="1"/>
  <c r="K327" i="1" s="1"/>
  <c r="L327" i="1" s="1"/>
  <c r="T327" i="2" s="1"/>
  <c r="A328" i="1"/>
  <c r="B328" i="1" s="1"/>
  <c r="C328" i="1"/>
  <c r="D328" i="1"/>
  <c r="F328" i="1" s="1"/>
  <c r="G328" i="1"/>
  <c r="I328" i="1"/>
  <c r="P328" i="1" s="1"/>
  <c r="A329" i="1"/>
  <c r="B329" i="1" s="1"/>
  <c r="C329" i="1"/>
  <c r="D329" i="1"/>
  <c r="E329" i="1" s="1"/>
  <c r="G329" i="1"/>
  <c r="I329" i="1"/>
  <c r="K329" i="1" s="1"/>
  <c r="L329" i="1" s="1"/>
  <c r="T329" i="2" s="1"/>
  <c r="A330" i="1"/>
  <c r="B330" i="1" s="1"/>
  <c r="C330" i="1"/>
  <c r="D330" i="1"/>
  <c r="F330" i="1" s="1"/>
  <c r="G330" i="1"/>
  <c r="I330" i="1"/>
  <c r="P330" i="1" s="1"/>
  <c r="A331" i="1"/>
  <c r="B331" i="1" s="1"/>
  <c r="C331" i="1"/>
  <c r="D331" i="1"/>
  <c r="E331" i="1" s="1"/>
  <c r="G331" i="1"/>
  <c r="I331" i="1"/>
  <c r="A332" i="1"/>
  <c r="B332" i="1" s="1"/>
  <c r="C332" i="1"/>
  <c r="D332" i="1"/>
  <c r="E332" i="1" s="1"/>
  <c r="G332" i="1"/>
  <c r="I332" i="1"/>
  <c r="O332" i="1" s="1"/>
  <c r="A333" i="1"/>
  <c r="B333" i="1" s="1"/>
  <c r="C333" i="1"/>
  <c r="D333" i="1"/>
  <c r="E333" i="1" s="1"/>
  <c r="G333" i="1"/>
  <c r="I333" i="1"/>
  <c r="P333" i="1" s="1"/>
  <c r="A334" i="1"/>
  <c r="B334" i="1" s="1"/>
  <c r="C334" i="1"/>
  <c r="D334" i="1"/>
  <c r="E334" i="1" s="1"/>
  <c r="G334" i="1"/>
  <c r="I334" i="1"/>
  <c r="A335" i="1"/>
  <c r="B335" i="1" s="1"/>
  <c r="C335" i="1"/>
  <c r="D335" i="1"/>
  <c r="G335" i="1"/>
  <c r="I335" i="1"/>
  <c r="O335" i="1" s="1"/>
  <c r="A336" i="1"/>
  <c r="B336" i="1" s="1"/>
  <c r="C336" i="1"/>
  <c r="D336" i="1"/>
  <c r="E336" i="1" s="1"/>
  <c r="G336" i="1"/>
  <c r="I336" i="1"/>
  <c r="A337" i="1"/>
  <c r="B337" i="1" s="1"/>
  <c r="C337" i="1"/>
  <c r="D337" i="1"/>
  <c r="G337" i="1"/>
  <c r="I337" i="1"/>
  <c r="P337" i="1" s="1"/>
  <c r="A338" i="1"/>
  <c r="B338" i="1" s="1"/>
  <c r="C338" i="1"/>
  <c r="D338" i="1"/>
  <c r="F338" i="1" s="1"/>
  <c r="G338" i="1"/>
  <c r="I338" i="1"/>
  <c r="P338" i="1" s="1"/>
  <c r="A339" i="1"/>
  <c r="B339" i="1" s="1"/>
  <c r="C339" i="1"/>
  <c r="D339" i="1"/>
  <c r="E339" i="1" s="1"/>
  <c r="G339" i="1"/>
  <c r="I339" i="1"/>
  <c r="A340" i="1"/>
  <c r="B340" i="1" s="1"/>
  <c r="C340" i="1"/>
  <c r="D340" i="1"/>
  <c r="G340" i="1"/>
  <c r="I340" i="1"/>
  <c r="O340" i="1" s="1"/>
  <c r="A341" i="1"/>
  <c r="B341" i="1" s="1"/>
  <c r="C341" i="1"/>
  <c r="D341" i="1"/>
  <c r="F341" i="1" s="1"/>
  <c r="G341" i="1"/>
  <c r="I341" i="1"/>
  <c r="A342" i="1"/>
  <c r="B342" i="1" s="1"/>
  <c r="C342" i="1"/>
  <c r="D342" i="1"/>
  <c r="G342" i="1"/>
  <c r="I342" i="1"/>
  <c r="A343" i="1"/>
  <c r="B343" i="1" s="1"/>
  <c r="C343" i="1"/>
  <c r="D343" i="1"/>
  <c r="F343" i="1" s="1"/>
  <c r="G343" i="1"/>
  <c r="I343" i="1"/>
  <c r="A344" i="1"/>
  <c r="B344" i="1" s="1"/>
  <c r="C344" i="1"/>
  <c r="D344" i="1"/>
  <c r="F344" i="1" s="1"/>
  <c r="G344" i="1"/>
  <c r="I344" i="1"/>
  <c r="P344" i="1" s="1"/>
  <c r="A345" i="1"/>
  <c r="B345" i="1" s="1"/>
  <c r="C345" i="1"/>
  <c r="D345" i="1"/>
  <c r="F345" i="1" s="1"/>
  <c r="G345" i="1"/>
  <c r="I345" i="1"/>
  <c r="P345" i="1" s="1"/>
  <c r="A346" i="1"/>
  <c r="B346" i="1" s="1"/>
  <c r="C346" i="1"/>
  <c r="D346" i="1"/>
  <c r="G346" i="1"/>
  <c r="I346" i="1"/>
  <c r="K346" i="1" s="1"/>
  <c r="L346" i="1" s="1"/>
  <c r="T346" i="2" s="1"/>
  <c r="U346" i="2" s="1"/>
  <c r="A347" i="1"/>
  <c r="B347" i="1" s="1"/>
  <c r="C347" i="1"/>
  <c r="D347" i="1"/>
  <c r="F347" i="1" s="1"/>
  <c r="G347" i="1"/>
  <c r="I347" i="1"/>
  <c r="A348" i="1"/>
  <c r="B348" i="1" s="1"/>
  <c r="C348" i="1"/>
  <c r="D348" i="1"/>
  <c r="F348" i="1" s="1"/>
  <c r="G348" i="1"/>
  <c r="I348" i="1"/>
  <c r="P348" i="1" s="1"/>
  <c r="A349" i="1"/>
  <c r="B349" i="1" s="1"/>
  <c r="C349" i="1"/>
  <c r="D349" i="1"/>
  <c r="F349" i="1" s="1"/>
  <c r="G349" i="1"/>
  <c r="I349" i="1"/>
  <c r="P349" i="1" s="1"/>
  <c r="A350" i="1"/>
  <c r="B350" i="1" s="1"/>
  <c r="C350" i="1"/>
  <c r="D350" i="1"/>
  <c r="G350" i="1"/>
  <c r="I350" i="1"/>
  <c r="O350" i="1" s="1"/>
  <c r="A351" i="1"/>
  <c r="B351" i="1" s="1"/>
  <c r="C351" i="1"/>
  <c r="D351" i="1"/>
  <c r="F351" i="1" s="1"/>
  <c r="G351" i="1"/>
  <c r="I351" i="1"/>
  <c r="A352" i="1"/>
  <c r="B352" i="1" s="1"/>
  <c r="C352" i="1"/>
  <c r="D352" i="1"/>
  <c r="F352" i="1" s="1"/>
  <c r="G352" i="1"/>
  <c r="I352" i="1"/>
  <c r="P352" i="1" s="1"/>
  <c r="A353" i="1"/>
  <c r="B353" i="1" s="1"/>
  <c r="C353" i="1"/>
  <c r="D353" i="1"/>
  <c r="F353" i="1" s="1"/>
  <c r="G353" i="1"/>
  <c r="I353" i="1"/>
  <c r="P353" i="1" s="1"/>
  <c r="A354" i="1"/>
  <c r="B354" i="1" s="1"/>
  <c r="C354" i="1"/>
  <c r="D354" i="1"/>
  <c r="G354" i="1"/>
  <c r="I354" i="1"/>
  <c r="A355" i="1"/>
  <c r="B355" i="1" s="1"/>
  <c r="C355" i="1"/>
  <c r="D355" i="1"/>
  <c r="F355" i="1" s="1"/>
  <c r="G355" i="1"/>
  <c r="I355" i="1"/>
  <c r="A356" i="1"/>
  <c r="B356" i="1" s="1"/>
  <c r="C356" i="1"/>
  <c r="D356" i="1"/>
  <c r="F356" i="1" s="1"/>
  <c r="G356" i="1"/>
  <c r="I356" i="1"/>
  <c r="P356" i="1" s="1"/>
  <c r="A357" i="1"/>
  <c r="B357" i="1" s="1"/>
  <c r="C357" i="1"/>
  <c r="D357" i="1"/>
  <c r="F357" i="1" s="1"/>
  <c r="G357" i="1"/>
  <c r="I357" i="1"/>
  <c r="A358" i="1"/>
  <c r="B358" i="1" s="1"/>
  <c r="C358" i="1"/>
  <c r="D358" i="1"/>
  <c r="G358" i="1"/>
  <c r="I358" i="1"/>
  <c r="A359" i="1"/>
  <c r="B359" i="1" s="1"/>
  <c r="C359" i="1"/>
  <c r="D359" i="1"/>
  <c r="F359" i="1" s="1"/>
  <c r="G359" i="1"/>
  <c r="I359" i="1"/>
  <c r="A360" i="1"/>
  <c r="B360" i="1" s="1"/>
  <c r="C360" i="1"/>
  <c r="D360" i="1"/>
  <c r="F360" i="1" s="1"/>
  <c r="G360" i="1"/>
  <c r="I360" i="1"/>
  <c r="P360" i="1" s="1"/>
  <c r="A361" i="1"/>
  <c r="B361" i="1" s="1"/>
  <c r="C361" i="1"/>
  <c r="D361" i="1"/>
  <c r="F361" i="1" s="1"/>
  <c r="G361" i="1"/>
  <c r="I361" i="1"/>
  <c r="P361" i="1" s="1"/>
  <c r="A362" i="1"/>
  <c r="B362" i="1" s="1"/>
  <c r="C362" i="1"/>
  <c r="D362" i="1"/>
  <c r="G362" i="1"/>
  <c r="I362" i="1"/>
  <c r="K362" i="1" s="1"/>
  <c r="L362" i="1" s="1"/>
  <c r="T362" i="2" s="1"/>
  <c r="U362" i="2" s="1"/>
  <c r="A363" i="1"/>
  <c r="B363" i="1" s="1"/>
  <c r="C363" i="1"/>
  <c r="D363" i="1"/>
  <c r="F363" i="1" s="1"/>
  <c r="G363" i="1"/>
  <c r="I363" i="1"/>
  <c r="A364" i="1"/>
  <c r="B364" i="1" s="1"/>
  <c r="C364" i="1"/>
  <c r="D364" i="1"/>
  <c r="F364" i="1" s="1"/>
  <c r="G364" i="1"/>
  <c r="I364" i="1"/>
  <c r="P364" i="1" s="1"/>
  <c r="A365" i="1"/>
  <c r="B365" i="1" s="1"/>
  <c r="C365" i="1"/>
  <c r="D365" i="1"/>
  <c r="F365" i="1" s="1"/>
  <c r="G365" i="1"/>
  <c r="I365" i="1"/>
  <c r="A366" i="1"/>
  <c r="B366" i="1" s="1"/>
  <c r="C366" i="1"/>
  <c r="D366" i="1"/>
  <c r="G366" i="1"/>
  <c r="I366" i="1"/>
  <c r="A367" i="1"/>
  <c r="B367" i="1" s="1"/>
  <c r="C367" i="1"/>
  <c r="D367" i="1"/>
  <c r="F367" i="1" s="1"/>
  <c r="G367" i="1"/>
  <c r="I367" i="1"/>
  <c r="A368" i="1"/>
  <c r="B368" i="1" s="1"/>
  <c r="C368" i="1"/>
  <c r="D368" i="1"/>
  <c r="F368" i="1" s="1"/>
  <c r="G368" i="1"/>
  <c r="I368" i="1"/>
  <c r="P368" i="1" s="1"/>
  <c r="A369" i="1"/>
  <c r="B369" i="1" s="1"/>
  <c r="C369" i="1"/>
  <c r="D369" i="1"/>
  <c r="F369" i="1" s="1"/>
  <c r="G369" i="1"/>
  <c r="I369" i="1"/>
  <c r="P369" i="1" s="1"/>
  <c r="A370" i="1"/>
  <c r="B370" i="1" s="1"/>
  <c r="C370" i="1"/>
  <c r="D370" i="1"/>
  <c r="G370" i="1"/>
  <c r="I370" i="1"/>
  <c r="A371" i="1"/>
  <c r="B371" i="1" s="1"/>
  <c r="C371" i="1"/>
  <c r="D371" i="1"/>
  <c r="F371" i="1" s="1"/>
  <c r="G371" i="1"/>
  <c r="I371" i="1"/>
  <c r="A372" i="1"/>
  <c r="B372" i="1" s="1"/>
  <c r="C372" i="1"/>
  <c r="D372" i="1"/>
  <c r="F372" i="1" s="1"/>
  <c r="G372" i="1"/>
  <c r="I372" i="1"/>
  <c r="P372" i="1" s="1"/>
  <c r="A373" i="1"/>
  <c r="B373" i="1" s="1"/>
  <c r="C373" i="1"/>
  <c r="D373" i="1"/>
  <c r="F373" i="1" s="1"/>
  <c r="G373" i="1"/>
  <c r="I373" i="1"/>
  <c r="A374" i="1"/>
  <c r="B374" i="1" s="1"/>
  <c r="C374" i="1"/>
  <c r="D374" i="1"/>
  <c r="G374" i="1"/>
  <c r="I374" i="1"/>
  <c r="O374" i="1" s="1"/>
  <c r="A375" i="1"/>
  <c r="B375" i="1" s="1"/>
  <c r="C375" i="1"/>
  <c r="D375" i="1"/>
  <c r="F375" i="1" s="1"/>
  <c r="G375" i="1"/>
  <c r="I375" i="1"/>
  <c r="A376" i="1"/>
  <c r="B376" i="1" s="1"/>
  <c r="C376" i="1"/>
  <c r="D376" i="1"/>
  <c r="F376" i="1" s="1"/>
  <c r="G376" i="1"/>
  <c r="I376" i="1"/>
  <c r="P376" i="1" s="1"/>
  <c r="A377" i="1"/>
  <c r="B377" i="1" s="1"/>
  <c r="C377" i="1"/>
  <c r="D377" i="1"/>
  <c r="F377" i="1" s="1"/>
  <c r="G377" i="1"/>
  <c r="I377" i="1"/>
  <c r="A378" i="1"/>
  <c r="B378" i="1" s="1"/>
  <c r="C378" i="1"/>
  <c r="D378" i="1"/>
  <c r="G378" i="1"/>
  <c r="I378" i="1"/>
  <c r="K378" i="1" s="1"/>
  <c r="L378" i="1" s="1"/>
  <c r="T378" i="2" s="1"/>
  <c r="U378" i="2" s="1"/>
  <c r="A379" i="1"/>
  <c r="B379" i="1" s="1"/>
  <c r="C379" i="1"/>
  <c r="D379" i="1"/>
  <c r="F379" i="1" s="1"/>
  <c r="G379" i="1"/>
  <c r="I379" i="1"/>
  <c r="A380" i="1"/>
  <c r="B380" i="1" s="1"/>
  <c r="C380" i="1"/>
  <c r="D380" i="1"/>
  <c r="F380" i="1" s="1"/>
  <c r="G380" i="1"/>
  <c r="I380" i="1"/>
  <c r="P380" i="1" s="1"/>
  <c r="A381" i="1"/>
  <c r="B381" i="1" s="1"/>
  <c r="C381" i="1"/>
  <c r="D381" i="1"/>
  <c r="F381" i="1" s="1"/>
  <c r="G381" i="1"/>
  <c r="I381" i="1"/>
  <c r="A382" i="1"/>
  <c r="B382" i="1" s="1"/>
  <c r="C382" i="1"/>
  <c r="D382" i="1"/>
  <c r="G382" i="1"/>
  <c r="I382" i="1"/>
  <c r="A383" i="1"/>
  <c r="B383" i="1" s="1"/>
  <c r="C383" i="1"/>
  <c r="D383" i="1"/>
  <c r="F383" i="1" s="1"/>
  <c r="G383" i="1"/>
  <c r="I383" i="1"/>
  <c r="A384" i="1"/>
  <c r="B384" i="1" s="1"/>
  <c r="C384" i="1"/>
  <c r="D384" i="1"/>
  <c r="F384" i="1" s="1"/>
  <c r="G384" i="1"/>
  <c r="I384" i="1"/>
  <c r="P384" i="1" s="1"/>
  <c r="A385" i="1"/>
  <c r="B385" i="1" s="1"/>
  <c r="C385" i="1"/>
  <c r="D385" i="1"/>
  <c r="F385" i="1" s="1"/>
  <c r="G385" i="1"/>
  <c r="I385" i="1"/>
  <c r="P385" i="1" s="1"/>
  <c r="A386" i="1"/>
  <c r="B386" i="1" s="1"/>
  <c r="C386" i="1"/>
  <c r="D386" i="1"/>
  <c r="G386" i="1"/>
  <c r="I386" i="1"/>
  <c r="O386" i="1" s="1"/>
  <c r="A387" i="1"/>
  <c r="B387" i="1" s="1"/>
  <c r="C387" i="1"/>
  <c r="D387" i="1"/>
  <c r="F387" i="1" s="1"/>
  <c r="G387" i="1"/>
  <c r="I387" i="1"/>
  <c r="A388" i="1"/>
  <c r="B388" i="1" s="1"/>
  <c r="C388" i="1"/>
  <c r="D388" i="1"/>
  <c r="F388" i="1" s="1"/>
  <c r="G388" i="1"/>
  <c r="I388" i="1"/>
  <c r="P388" i="1" s="1"/>
  <c r="A389" i="1"/>
  <c r="B389" i="1" s="1"/>
  <c r="C389" i="1"/>
  <c r="D389" i="1"/>
  <c r="F389" i="1" s="1"/>
  <c r="G389" i="1"/>
  <c r="I389" i="1"/>
  <c r="P389" i="1" s="1"/>
  <c r="A390" i="1"/>
  <c r="B390" i="1" s="1"/>
  <c r="C390" i="1"/>
  <c r="D390" i="1"/>
  <c r="G390" i="1"/>
  <c r="I390" i="1"/>
  <c r="O390" i="1" s="1"/>
  <c r="A391" i="1"/>
  <c r="B391" i="1" s="1"/>
  <c r="C391" i="1"/>
  <c r="D391" i="1"/>
  <c r="F391" i="1" s="1"/>
  <c r="G391" i="1"/>
  <c r="I391" i="1"/>
  <c r="A392" i="1"/>
  <c r="B392" i="1" s="1"/>
  <c r="C392" i="1"/>
  <c r="D392" i="1"/>
  <c r="F392" i="1" s="1"/>
  <c r="G392" i="1"/>
  <c r="I392" i="1"/>
  <c r="P392" i="1" s="1"/>
  <c r="A393" i="1"/>
  <c r="B393" i="1" s="1"/>
  <c r="C393" i="1"/>
  <c r="D393" i="1"/>
  <c r="F393" i="1" s="1"/>
  <c r="G393" i="1"/>
  <c r="I393" i="1"/>
  <c r="P393" i="1" s="1"/>
  <c r="A394" i="1"/>
  <c r="B394" i="1" s="1"/>
  <c r="C394" i="1"/>
  <c r="D394" i="1"/>
  <c r="G394" i="1"/>
  <c r="I394" i="1"/>
  <c r="O394" i="1" s="1"/>
  <c r="A395" i="1"/>
  <c r="B395" i="1" s="1"/>
  <c r="C395" i="1"/>
  <c r="D395" i="1"/>
  <c r="F395" i="1" s="1"/>
  <c r="G395" i="1"/>
  <c r="I395" i="1"/>
  <c r="A396" i="1"/>
  <c r="B396" i="1" s="1"/>
  <c r="C396" i="1"/>
  <c r="D396" i="1"/>
  <c r="F396" i="1" s="1"/>
  <c r="G396" i="1"/>
  <c r="I396" i="1"/>
  <c r="A397" i="1"/>
  <c r="B397" i="1" s="1"/>
  <c r="C397" i="1"/>
  <c r="D397" i="1"/>
  <c r="F397" i="1" s="1"/>
  <c r="G397" i="1"/>
  <c r="I397" i="1"/>
  <c r="P397" i="1" s="1"/>
  <c r="A398" i="1"/>
  <c r="B398" i="1" s="1"/>
  <c r="C398" i="1"/>
  <c r="D398" i="1"/>
  <c r="G398" i="1"/>
  <c r="I398" i="1"/>
  <c r="K398" i="1" s="1"/>
  <c r="L398" i="1" s="1"/>
  <c r="T398" i="2" s="1"/>
  <c r="U398" i="2" s="1"/>
  <c r="A399" i="1"/>
  <c r="B399" i="1" s="1"/>
  <c r="C399" i="1"/>
  <c r="D399" i="1"/>
  <c r="G399" i="1"/>
  <c r="I399" i="1"/>
  <c r="A400" i="1"/>
  <c r="B400" i="1" s="1"/>
  <c r="C400" i="1"/>
  <c r="D400" i="1"/>
  <c r="E400" i="1" s="1"/>
  <c r="G400" i="1"/>
  <c r="I400" i="1"/>
  <c r="A401" i="1"/>
  <c r="B401" i="1" s="1"/>
  <c r="C401" i="1"/>
  <c r="D401" i="1"/>
  <c r="G401" i="1"/>
  <c r="I401" i="1"/>
  <c r="P401" i="1" s="1"/>
  <c r="A402" i="1"/>
  <c r="B402" i="1" s="1"/>
  <c r="C402" i="1"/>
  <c r="D402" i="1"/>
  <c r="G402" i="1"/>
  <c r="I402" i="1"/>
  <c r="O402" i="1" s="1"/>
  <c r="A403" i="1"/>
  <c r="B403" i="1" s="1"/>
  <c r="C403" i="1"/>
  <c r="D403" i="1"/>
  <c r="E403" i="1" s="1"/>
  <c r="G403" i="1"/>
  <c r="I403" i="1"/>
  <c r="P403" i="1" s="1"/>
  <c r="A404" i="1"/>
  <c r="B404" i="1" s="1"/>
  <c r="C404" i="1"/>
  <c r="D404" i="1"/>
  <c r="E404" i="1" s="1"/>
  <c r="G404" i="1"/>
  <c r="I404" i="1"/>
  <c r="A405" i="1"/>
  <c r="B405" i="1" s="1"/>
  <c r="C405" i="1"/>
  <c r="D405" i="1"/>
  <c r="F405" i="1" s="1"/>
  <c r="G405" i="1"/>
  <c r="I405" i="1"/>
  <c r="P405" i="1" s="1"/>
  <c r="A406" i="1"/>
  <c r="B406" i="1" s="1"/>
  <c r="C406" i="1"/>
  <c r="D406" i="1"/>
  <c r="G406" i="1"/>
  <c r="I406" i="1"/>
  <c r="K406" i="1" s="1"/>
  <c r="L406" i="1" s="1"/>
  <c r="T406" i="2" s="1"/>
  <c r="U406" i="2" s="1"/>
  <c r="A407" i="1"/>
  <c r="B407" i="1" s="1"/>
  <c r="C407" i="1"/>
  <c r="D407" i="1"/>
  <c r="G407" i="1"/>
  <c r="I407" i="1"/>
  <c r="A408" i="1"/>
  <c r="B408" i="1" s="1"/>
  <c r="C408" i="1"/>
  <c r="D408" i="1"/>
  <c r="E408" i="1" s="1"/>
  <c r="G408" i="1"/>
  <c r="I408" i="1"/>
  <c r="A409" i="1"/>
  <c r="B409" i="1" s="1"/>
  <c r="C409" i="1"/>
  <c r="D409" i="1"/>
  <c r="F409" i="1" s="1"/>
  <c r="G409" i="1"/>
  <c r="I409" i="1"/>
  <c r="P409" i="1" s="1"/>
  <c r="A410" i="1"/>
  <c r="B410" i="1" s="1"/>
  <c r="C410" i="1"/>
  <c r="D410" i="1"/>
  <c r="G410" i="1"/>
  <c r="I410" i="1"/>
  <c r="K410" i="1" s="1"/>
  <c r="A411" i="1"/>
  <c r="B411" i="1" s="1"/>
  <c r="C411" i="1"/>
  <c r="D411" i="1"/>
  <c r="E411" i="1" s="1"/>
  <c r="G411" i="1"/>
  <c r="I411" i="1"/>
  <c r="P411" i="1" s="1"/>
  <c r="A412" i="1"/>
  <c r="B412" i="1" s="1"/>
  <c r="C412" i="1"/>
  <c r="D412" i="1"/>
  <c r="G412" i="1"/>
  <c r="I412" i="1"/>
  <c r="A413" i="1"/>
  <c r="B413" i="1" s="1"/>
  <c r="C413" i="1"/>
  <c r="D413" i="1"/>
  <c r="E413" i="1" s="1"/>
  <c r="G413" i="1"/>
  <c r="I413" i="1"/>
  <c r="O413" i="1" s="1"/>
  <c r="A414" i="1"/>
  <c r="B414" i="1" s="1"/>
  <c r="C414" i="1"/>
  <c r="D414" i="1"/>
  <c r="E414" i="1" s="1"/>
  <c r="G414" i="1"/>
  <c r="I414" i="1"/>
  <c r="A415" i="1"/>
  <c r="B415" i="1" s="1"/>
  <c r="C415" i="1"/>
  <c r="D415" i="1"/>
  <c r="G415" i="1"/>
  <c r="I415" i="1"/>
  <c r="K415" i="1" s="1"/>
  <c r="A416" i="1"/>
  <c r="B416" i="1" s="1"/>
  <c r="C416" i="1"/>
  <c r="D416" i="1"/>
  <c r="F416" i="1" s="1"/>
  <c r="G416" i="1"/>
  <c r="I416" i="1"/>
  <c r="A417" i="1"/>
  <c r="B417" i="1" s="1"/>
  <c r="C417" i="1"/>
  <c r="D417" i="1"/>
  <c r="E417" i="1" s="1"/>
  <c r="G417" i="1"/>
  <c r="I417" i="1"/>
  <c r="A418" i="1"/>
  <c r="B418" i="1" s="1"/>
  <c r="C418" i="1"/>
  <c r="D418" i="1"/>
  <c r="E418" i="1" s="1"/>
  <c r="G418" i="1"/>
  <c r="I418" i="1"/>
  <c r="K418" i="1" s="1"/>
  <c r="A419" i="1"/>
  <c r="B419" i="1" s="1"/>
  <c r="C419" i="1"/>
  <c r="D419" i="1"/>
  <c r="E419" i="1" s="1"/>
  <c r="G419" i="1"/>
  <c r="I419" i="1"/>
  <c r="K419" i="1" s="1"/>
  <c r="L419" i="1" s="1"/>
  <c r="T419" i="2" s="1"/>
  <c r="A420" i="1"/>
  <c r="B420" i="1" s="1"/>
  <c r="C420" i="1"/>
  <c r="D420" i="1"/>
  <c r="E420" i="1" s="1"/>
  <c r="G420" i="1"/>
  <c r="I420" i="1"/>
  <c r="P420" i="1" s="1"/>
  <c r="A421" i="1"/>
  <c r="B421" i="1" s="1"/>
  <c r="C421" i="1"/>
  <c r="D421" i="1"/>
  <c r="E421" i="1" s="1"/>
  <c r="G421" i="1"/>
  <c r="I421" i="1"/>
  <c r="A422" i="1"/>
  <c r="B422" i="1" s="1"/>
  <c r="C422" i="1"/>
  <c r="D422" i="1"/>
  <c r="E422" i="1" s="1"/>
  <c r="G422" i="1"/>
  <c r="I422" i="1"/>
  <c r="P422" i="1" s="1"/>
  <c r="A423" i="1"/>
  <c r="B423" i="1" s="1"/>
  <c r="C423" i="1"/>
  <c r="D423" i="1"/>
  <c r="G423" i="1"/>
  <c r="I423" i="1"/>
  <c r="A424" i="1"/>
  <c r="B424" i="1" s="1"/>
  <c r="C424" i="1"/>
  <c r="D424" i="1"/>
  <c r="F424" i="1" s="1"/>
  <c r="G424" i="1"/>
  <c r="I424" i="1"/>
  <c r="A425" i="1"/>
  <c r="B425" i="1" s="1"/>
  <c r="C425" i="1"/>
  <c r="D425" i="1"/>
  <c r="E425" i="1" s="1"/>
  <c r="G425" i="1"/>
  <c r="I425" i="1"/>
  <c r="P425" i="1" s="1"/>
  <c r="A426" i="1"/>
  <c r="B426" i="1" s="1"/>
  <c r="C426" i="1"/>
  <c r="D426" i="1"/>
  <c r="E426" i="1" s="1"/>
  <c r="G426" i="1"/>
  <c r="I426" i="1"/>
  <c r="O426" i="1" s="1"/>
  <c r="A427" i="1"/>
  <c r="B427" i="1" s="1"/>
  <c r="C427" i="1"/>
  <c r="D427" i="1"/>
  <c r="E427" i="1" s="1"/>
  <c r="G427" i="1"/>
  <c r="I427" i="1"/>
  <c r="A428" i="1"/>
  <c r="B428" i="1" s="1"/>
  <c r="C428" i="1"/>
  <c r="D428" i="1"/>
  <c r="G428" i="1"/>
  <c r="I428" i="1"/>
  <c r="P428" i="1" s="1"/>
  <c r="A429" i="1"/>
  <c r="B429" i="1" s="1"/>
  <c r="C429" i="1"/>
  <c r="D429" i="1"/>
  <c r="F429" i="1" s="1"/>
  <c r="G429" i="1"/>
  <c r="I429" i="1"/>
  <c r="K429" i="1" s="1"/>
  <c r="L429" i="1" s="1"/>
  <c r="T429" i="2" s="1"/>
  <c r="A430" i="1"/>
  <c r="B430" i="1" s="1"/>
  <c r="C430" i="1"/>
  <c r="D430" i="1"/>
  <c r="G430" i="1"/>
  <c r="I430" i="1"/>
  <c r="P430" i="1" s="1"/>
  <c r="A431" i="1"/>
  <c r="B431" i="1" s="1"/>
  <c r="C431" i="1"/>
  <c r="D431" i="1"/>
  <c r="G431" i="1"/>
  <c r="I431" i="1"/>
  <c r="K431" i="1" s="1"/>
  <c r="A432" i="1"/>
  <c r="B432" i="1" s="1"/>
  <c r="C432" i="1"/>
  <c r="D432" i="1"/>
  <c r="F432" i="1" s="1"/>
  <c r="G432" i="1"/>
  <c r="I432" i="1"/>
  <c r="A433" i="1"/>
  <c r="B433" i="1" s="1"/>
  <c r="C433" i="1"/>
  <c r="D433" i="1"/>
  <c r="E433" i="1" s="1"/>
  <c r="G433" i="1"/>
  <c r="I433" i="1"/>
  <c r="P433" i="1" s="1"/>
  <c r="A434" i="1"/>
  <c r="B434" i="1" s="1"/>
  <c r="C434" i="1"/>
  <c r="D434" i="1"/>
  <c r="E434" i="1" s="1"/>
  <c r="G434" i="1"/>
  <c r="I434" i="1"/>
  <c r="P434" i="1" s="1"/>
  <c r="A435" i="1"/>
  <c r="B435" i="1" s="1"/>
  <c r="C435" i="1"/>
  <c r="D435" i="1"/>
  <c r="F435" i="1" s="1"/>
  <c r="G435" i="1"/>
  <c r="I435" i="1"/>
  <c r="P435" i="1" s="1"/>
  <c r="A436" i="1"/>
  <c r="B436" i="1" s="1"/>
  <c r="C436" i="1"/>
  <c r="D436" i="1"/>
  <c r="E436" i="1" s="1"/>
  <c r="G436" i="1"/>
  <c r="I436" i="1"/>
  <c r="K436" i="1" s="1"/>
  <c r="A437" i="1"/>
  <c r="B437" i="1" s="1"/>
  <c r="C437" i="1"/>
  <c r="D437" i="1"/>
  <c r="E437" i="1" s="1"/>
  <c r="G437" i="1"/>
  <c r="I437" i="1"/>
  <c r="P437" i="1" s="1"/>
  <c r="A438" i="1"/>
  <c r="B438" i="1" s="1"/>
  <c r="C438" i="1"/>
  <c r="D438" i="1"/>
  <c r="E438" i="1" s="1"/>
  <c r="G438" i="1"/>
  <c r="I438" i="1"/>
  <c r="K438" i="1" s="1"/>
  <c r="L438" i="1" s="1"/>
  <c r="T438" i="2" s="1"/>
  <c r="U438" i="2" s="1"/>
  <c r="A439" i="1"/>
  <c r="B439" i="1" s="1"/>
  <c r="C439" i="1"/>
  <c r="D439" i="1"/>
  <c r="F439" i="1" s="1"/>
  <c r="G439" i="1"/>
  <c r="I439" i="1"/>
  <c r="P439" i="1" s="1"/>
  <c r="A440" i="1"/>
  <c r="B440" i="1" s="1"/>
  <c r="C440" i="1"/>
  <c r="D440" i="1"/>
  <c r="E440" i="1" s="1"/>
  <c r="G440" i="1"/>
  <c r="I440" i="1"/>
  <c r="K440" i="1" s="1"/>
  <c r="A441" i="1"/>
  <c r="B441" i="1" s="1"/>
  <c r="C441" i="1"/>
  <c r="D441" i="1"/>
  <c r="E441" i="1" s="1"/>
  <c r="G441" i="1"/>
  <c r="I441" i="1"/>
  <c r="P441" i="1" s="1"/>
  <c r="A442" i="1"/>
  <c r="B442" i="1" s="1"/>
  <c r="C442" i="1"/>
  <c r="D442" i="1"/>
  <c r="E442" i="1" s="1"/>
  <c r="G442" i="1"/>
  <c r="I442" i="1"/>
  <c r="K442" i="1" s="1"/>
  <c r="L442" i="1" s="1"/>
  <c r="T442" i="2" s="1"/>
  <c r="U442" i="2" s="1"/>
  <c r="A443" i="1"/>
  <c r="B443" i="1" s="1"/>
  <c r="C443" i="1"/>
  <c r="D443" i="1"/>
  <c r="F443" i="1" s="1"/>
  <c r="G443" i="1"/>
  <c r="I443" i="1"/>
  <c r="P443" i="1" s="1"/>
  <c r="A444" i="1"/>
  <c r="B444" i="1" s="1"/>
  <c r="C444" i="1"/>
  <c r="D444" i="1"/>
  <c r="E444" i="1" s="1"/>
  <c r="G444" i="1"/>
  <c r="I444" i="1"/>
  <c r="K444" i="1" s="1"/>
  <c r="A445" i="1"/>
  <c r="B445" i="1" s="1"/>
  <c r="C445" i="1"/>
  <c r="D445" i="1"/>
  <c r="F445" i="1" s="1"/>
  <c r="G445" i="1"/>
  <c r="I445" i="1"/>
  <c r="P445" i="1" s="1"/>
  <c r="A446" i="1"/>
  <c r="B446" i="1" s="1"/>
  <c r="C446" i="1"/>
  <c r="D446" i="1"/>
  <c r="E446" i="1" s="1"/>
  <c r="G446" i="1"/>
  <c r="I446" i="1"/>
  <c r="K446" i="1" s="1"/>
  <c r="L446" i="1" s="1"/>
  <c r="T446" i="2" s="1"/>
  <c r="U446" i="2" s="1"/>
  <c r="A447" i="1"/>
  <c r="B447" i="1" s="1"/>
  <c r="C447" i="1"/>
  <c r="D447" i="1"/>
  <c r="F447" i="1" s="1"/>
  <c r="G447" i="1"/>
  <c r="I447" i="1"/>
  <c r="P447" i="1" s="1"/>
  <c r="A448" i="1"/>
  <c r="B448" i="1" s="1"/>
  <c r="C448" i="1"/>
  <c r="D448" i="1"/>
  <c r="E448" i="1" s="1"/>
  <c r="G448" i="1"/>
  <c r="I448" i="1"/>
  <c r="K448" i="1" s="1"/>
  <c r="A449" i="1"/>
  <c r="B449" i="1" s="1"/>
  <c r="C449" i="1"/>
  <c r="D449" i="1"/>
  <c r="E449" i="1" s="1"/>
  <c r="G449" i="1"/>
  <c r="I449" i="1"/>
  <c r="P449" i="1" s="1"/>
  <c r="A450" i="1"/>
  <c r="B450" i="1" s="1"/>
  <c r="C450" i="1"/>
  <c r="D450" i="1"/>
  <c r="E450" i="1" s="1"/>
  <c r="G450" i="1"/>
  <c r="I450" i="1"/>
  <c r="K450" i="1" s="1"/>
  <c r="L450" i="1" s="1"/>
  <c r="T450" i="2" s="1"/>
  <c r="U450" i="2" s="1"/>
  <c r="A451" i="1"/>
  <c r="B451" i="1" s="1"/>
  <c r="C451" i="1"/>
  <c r="D451" i="1"/>
  <c r="F451" i="1" s="1"/>
  <c r="G451" i="1"/>
  <c r="I451" i="1"/>
  <c r="P451" i="1" s="1"/>
  <c r="A452" i="1"/>
  <c r="B452" i="1" s="1"/>
  <c r="C452" i="1"/>
  <c r="D452" i="1"/>
  <c r="E452" i="1" s="1"/>
  <c r="G452" i="1"/>
  <c r="I452" i="1"/>
  <c r="K452" i="1" s="1"/>
  <c r="A453" i="1"/>
  <c r="B453" i="1" s="1"/>
  <c r="C453" i="1"/>
  <c r="D453" i="1"/>
  <c r="E453" i="1" s="1"/>
  <c r="G453" i="1"/>
  <c r="I453" i="1"/>
  <c r="P453" i="1" s="1"/>
  <c r="A454" i="1"/>
  <c r="B454" i="1" s="1"/>
  <c r="C454" i="1"/>
  <c r="D454" i="1"/>
  <c r="E454" i="1" s="1"/>
  <c r="G454" i="1"/>
  <c r="I454" i="1"/>
  <c r="A455" i="1"/>
  <c r="B455" i="1" s="1"/>
  <c r="C455" i="1"/>
  <c r="D455" i="1"/>
  <c r="G455" i="1"/>
  <c r="I455" i="1"/>
  <c r="A456" i="1"/>
  <c r="B456" i="1" s="1"/>
  <c r="C456" i="1"/>
  <c r="D456" i="1"/>
  <c r="E456" i="1" s="1"/>
  <c r="G456" i="1"/>
  <c r="I456" i="1"/>
  <c r="K456" i="1" s="1"/>
  <c r="A457" i="1"/>
  <c r="B457" i="1" s="1"/>
  <c r="C457" i="1"/>
  <c r="D457" i="1"/>
  <c r="F457" i="1" s="1"/>
  <c r="G457" i="1"/>
  <c r="I457" i="1"/>
  <c r="P457" i="1" s="1"/>
  <c r="A458" i="1"/>
  <c r="B458" i="1" s="1"/>
  <c r="C458" i="1"/>
  <c r="D458" i="1"/>
  <c r="E458" i="1" s="1"/>
  <c r="G458" i="1"/>
  <c r="I458" i="1"/>
  <c r="O458" i="1" s="1"/>
  <c r="A459" i="1"/>
  <c r="B459" i="1" s="1"/>
  <c r="C459" i="1"/>
  <c r="D459" i="1"/>
  <c r="F459" i="1" s="1"/>
  <c r="G459" i="1"/>
  <c r="I459" i="1"/>
  <c r="P459" i="1" s="1"/>
  <c r="A460" i="1"/>
  <c r="B460" i="1" s="1"/>
  <c r="C460" i="1"/>
  <c r="D460" i="1"/>
  <c r="E460" i="1" s="1"/>
  <c r="G460" i="1"/>
  <c r="I460" i="1"/>
  <c r="K460" i="1" s="1"/>
  <c r="A461" i="1"/>
  <c r="B461" i="1" s="1"/>
  <c r="C461" i="1"/>
  <c r="D461" i="1"/>
  <c r="F461" i="1" s="1"/>
  <c r="G461" i="1"/>
  <c r="I461" i="1"/>
  <c r="P461" i="1" s="1"/>
  <c r="A462" i="1"/>
  <c r="B462" i="1" s="1"/>
  <c r="C462" i="1"/>
  <c r="D462" i="1"/>
  <c r="G462" i="1"/>
  <c r="I462" i="1"/>
  <c r="A463" i="1"/>
  <c r="B463" i="1" s="1"/>
  <c r="C463" i="1"/>
  <c r="D463" i="1"/>
  <c r="F463" i="1" s="1"/>
  <c r="G463" i="1"/>
  <c r="I463" i="1"/>
  <c r="P463" i="1" s="1"/>
  <c r="A464" i="1"/>
  <c r="B464" i="1" s="1"/>
  <c r="C464" i="1"/>
  <c r="D464" i="1"/>
  <c r="E464" i="1" s="1"/>
  <c r="G464" i="1"/>
  <c r="I464" i="1"/>
  <c r="K464" i="1" s="1"/>
  <c r="A465" i="1"/>
  <c r="B465" i="1" s="1"/>
  <c r="C465" i="1"/>
  <c r="D465" i="1"/>
  <c r="F465" i="1" s="1"/>
  <c r="G465" i="1"/>
  <c r="I465" i="1"/>
  <c r="P465" i="1" s="1"/>
  <c r="A466" i="1"/>
  <c r="B466" i="1" s="1"/>
  <c r="C466" i="1"/>
  <c r="D466" i="1"/>
  <c r="E466" i="1" s="1"/>
  <c r="G466" i="1"/>
  <c r="I466" i="1"/>
  <c r="A467" i="1"/>
  <c r="B467" i="1" s="1"/>
  <c r="C467" i="1"/>
  <c r="D467" i="1"/>
  <c r="F467" i="1" s="1"/>
  <c r="G467" i="1"/>
  <c r="I467" i="1"/>
  <c r="A468" i="1"/>
  <c r="B468" i="1" s="1"/>
  <c r="C468" i="1"/>
  <c r="D468" i="1"/>
  <c r="G468" i="1"/>
  <c r="I468" i="1"/>
  <c r="K468" i="1" s="1"/>
  <c r="L468" i="1" s="1"/>
  <c r="T468" i="2" s="1"/>
  <c r="A469" i="1"/>
  <c r="B469" i="1" s="1"/>
  <c r="C469" i="1"/>
  <c r="D469" i="1"/>
  <c r="F469" i="1" s="1"/>
  <c r="G469" i="1"/>
  <c r="I469" i="1"/>
  <c r="A470" i="1"/>
  <c r="B470" i="1" s="1"/>
  <c r="C470" i="1"/>
  <c r="D470" i="1"/>
  <c r="E470" i="1" s="1"/>
  <c r="G470" i="1"/>
  <c r="I470" i="1"/>
  <c r="P470" i="1" s="1"/>
  <c r="A471" i="1"/>
  <c r="B471" i="1" s="1"/>
  <c r="C471" i="1"/>
  <c r="D471" i="1"/>
  <c r="F471" i="1" s="1"/>
  <c r="G471" i="1"/>
  <c r="I471" i="1"/>
  <c r="O471" i="1" s="1"/>
  <c r="A472" i="1"/>
  <c r="B472" i="1" s="1"/>
  <c r="C472" i="1"/>
  <c r="D472" i="1"/>
  <c r="G472" i="1"/>
  <c r="I472" i="1"/>
  <c r="K472" i="1" s="1"/>
  <c r="A473" i="1"/>
  <c r="B473" i="1" s="1"/>
  <c r="C473" i="1"/>
  <c r="D473" i="1"/>
  <c r="E473" i="1" s="1"/>
  <c r="G473" i="1"/>
  <c r="I473" i="1"/>
  <c r="A474" i="1"/>
  <c r="B474" i="1" s="1"/>
  <c r="C474" i="1"/>
  <c r="D474" i="1"/>
  <c r="E474" i="1" s="1"/>
  <c r="G474" i="1"/>
  <c r="I474" i="1"/>
  <c r="K474" i="1" s="1"/>
  <c r="A475" i="1"/>
  <c r="B475" i="1" s="1"/>
  <c r="C475" i="1"/>
  <c r="D475" i="1"/>
  <c r="F475" i="1" s="1"/>
  <c r="G475" i="1"/>
  <c r="I475" i="1"/>
  <c r="A476" i="1"/>
  <c r="B476" i="1" s="1"/>
  <c r="C476" i="1"/>
  <c r="D476" i="1"/>
  <c r="G476" i="1"/>
  <c r="I476" i="1"/>
  <c r="K476" i="1" s="1"/>
  <c r="L476" i="1" s="1"/>
  <c r="T476" i="2" s="1"/>
  <c r="A477" i="1"/>
  <c r="B477" i="1" s="1"/>
  <c r="C477" i="1"/>
  <c r="D477" i="1"/>
  <c r="E477" i="1" s="1"/>
  <c r="G477" i="1"/>
  <c r="I477" i="1"/>
  <c r="A478" i="1"/>
  <c r="B478" i="1" s="1"/>
  <c r="C478" i="1"/>
  <c r="D478" i="1"/>
  <c r="E478" i="1" s="1"/>
  <c r="G478" i="1"/>
  <c r="I478" i="1"/>
  <c r="A479" i="1"/>
  <c r="B479" i="1" s="1"/>
  <c r="C479" i="1"/>
  <c r="D479" i="1"/>
  <c r="F479" i="1" s="1"/>
  <c r="G479" i="1"/>
  <c r="I479" i="1"/>
  <c r="P479" i="1" s="1"/>
  <c r="A480" i="1"/>
  <c r="B480" i="1" s="1"/>
  <c r="C480" i="1"/>
  <c r="D480" i="1"/>
  <c r="G480" i="1"/>
  <c r="I480" i="1"/>
  <c r="K480" i="1" s="1"/>
  <c r="L480" i="1" s="1"/>
  <c r="T480" i="2" s="1"/>
  <c r="A481" i="1"/>
  <c r="B481" i="1" s="1"/>
  <c r="C481" i="1"/>
  <c r="D481" i="1"/>
  <c r="G481" i="1"/>
  <c r="I481" i="1"/>
  <c r="A482" i="1"/>
  <c r="B482" i="1" s="1"/>
  <c r="C482" i="1"/>
  <c r="D482" i="1"/>
  <c r="G482" i="1"/>
  <c r="I482" i="1"/>
  <c r="A483" i="1"/>
  <c r="B483" i="1" s="1"/>
  <c r="C483" i="1"/>
  <c r="D483" i="1"/>
  <c r="F483" i="1" s="1"/>
  <c r="G483" i="1"/>
  <c r="I483" i="1"/>
  <c r="P483" i="1" s="1"/>
  <c r="A484" i="1"/>
  <c r="B484" i="1" s="1"/>
  <c r="C484" i="1"/>
  <c r="D484" i="1"/>
  <c r="G484" i="1"/>
  <c r="I484" i="1"/>
  <c r="K484" i="1" s="1"/>
  <c r="L484" i="1" s="1"/>
  <c r="T484" i="2" s="1"/>
  <c r="A485" i="1"/>
  <c r="B485" i="1" s="1"/>
  <c r="C485" i="1"/>
  <c r="D485" i="1"/>
  <c r="F485" i="1" s="1"/>
  <c r="G485" i="1"/>
  <c r="I485" i="1"/>
  <c r="A486" i="1"/>
  <c r="B486" i="1" s="1"/>
  <c r="C486" i="1"/>
  <c r="D486" i="1"/>
  <c r="E486" i="1" s="1"/>
  <c r="G486" i="1"/>
  <c r="I486" i="1"/>
  <c r="K486" i="1" s="1"/>
  <c r="A487" i="1"/>
  <c r="B487" i="1" s="1"/>
  <c r="C487" i="1"/>
  <c r="D487" i="1"/>
  <c r="F487" i="1" s="1"/>
  <c r="G487" i="1"/>
  <c r="I487" i="1"/>
  <c r="O487" i="1" s="1"/>
  <c r="A488" i="1"/>
  <c r="B488" i="1" s="1"/>
  <c r="C488" i="1"/>
  <c r="D488" i="1"/>
  <c r="G488" i="1"/>
  <c r="I488" i="1"/>
  <c r="K488" i="1" s="1"/>
  <c r="A489" i="1"/>
  <c r="B489" i="1" s="1"/>
  <c r="C489" i="1"/>
  <c r="D489" i="1"/>
  <c r="E489" i="1" s="1"/>
  <c r="G489" i="1"/>
  <c r="I489" i="1"/>
  <c r="A490" i="1"/>
  <c r="B490" i="1" s="1"/>
  <c r="C490" i="1"/>
  <c r="D490" i="1"/>
  <c r="E490" i="1" s="1"/>
  <c r="G490" i="1"/>
  <c r="I490" i="1"/>
  <c r="A491" i="1"/>
  <c r="B491" i="1" s="1"/>
  <c r="C491" i="1"/>
  <c r="D491" i="1"/>
  <c r="F491" i="1" s="1"/>
  <c r="G491" i="1"/>
  <c r="I491" i="1"/>
  <c r="O491" i="1" s="1"/>
  <c r="A492" i="1"/>
  <c r="B492" i="1" s="1"/>
  <c r="C492" i="1"/>
  <c r="D492" i="1"/>
  <c r="G492" i="1"/>
  <c r="I492" i="1"/>
  <c r="K492" i="1" s="1"/>
  <c r="L492" i="1" s="1"/>
  <c r="T492" i="2" s="1"/>
  <c r="A493" i="1"/>
  <c r="B493" i="1" s="1"/>
  <c r="C493" i="1"/>
  <c r="D493" i="1"/>
  <c r="E493" i="1" s="1"/>
  <c r="G493" i="1"/>
  <c r="I493" i="1"/>
  <c r="A494" i="1"/>
  <c r="B494" i="1" s="1"/>
  <c r="C494" i="1"/>
  <c r="D494" i="1"/>
  <c r="E494" i="1" s="1"/>
  <c r="G494" i="1"/>
  <c r="I494" i="1"/>
  <c r="P494" i="1" s="1"/>
  <c r="A495" i="1"/>
  <c r="B495" i="1" s="1"/>
  <c r="C495" i="1"/>
  <c r="D495" i="1"/>
  <c r="F495" i="1" s="1"/>
  <c r="G495" i="1"/>
  <c r="I495" i="1"/>
  <c r="O495" i="1" s="1"/>
  <c r="A496" i="1"/>
  <c r="B496" i="1" s="1"/>
  <c r="C496" i="1"/>
  <c r="D496" i="1"/>
  <c r="G496" i="1"/>
  <c r="I496" i="1"/>
  <c r="K496" i="1" s="1"/>
  <c r="L496" i="1" s="1"/>
  <c r="T496" i="2" s="1"/>
  <c r="A497" i="1"/>
  <c r="B497" i="1" s="1"/>
  <c r="C497" i="1"/>
  <c r="D497" i="1"/>
  <c r="E497" i="1" s="1"/>
  <c r="G497" i="1"/>
  <c r="I497" i="1"/>
  <c r="A498" i="1"/>
  <c r="B498" i="1" s="1"/>
  <c r="C498" i="1"/>
  <c r="D498" i="1"/>
  <c r="E498" i="1" s="1"/>
  <c r="G498" i="1"/>
  <c r="I498" i="1"/>
  <c r="K498" i="1" s="1"/>
  <c r="A499" i="1"/>
  <c r="B499" i="1" s="1"/>
  <c r="C499" i="1"/>
  <c r="D499" i="1"/>
  <c r="F499" i="1" s="1"/>
  <c r="G499" i="1"/>
  <c r="I499" i="1"/>
  <c r="P499" i="1" s="1"/>
  <c r="A500" i="1"/>
  <c r="B500" i="1" s="1"/>
  <c r="C500" i="1"/>
  <c r="D500" i="1"/>
  <c r="G500" i="1"/>
  <c r="I500" i="1"/>
  <c r="K500" i="1" s="1"/>
  <c r="L500" i="1" s="1"/>
  <c r="T500" i="2" s="1"/>
  <c r="G3" i="1"/>
  <c r="I3" i="1"/>
  <c r="K3" i="1" s="1"/>
  <c r="L3" i="1" s="1"/>
  <c r="G4" i="1"/>
  <c r="I4" i="1"/>
  <c r="K4" i="1" s="1"/>
  <c r="L4" i="1" s="1"/>
  <c r="G5" i="1"/>
  <c r="I5" i="1"/>
  <c r="K5" i="1" s="1"/>
  <c r="L5" i="1" s="1"/>
  <c r="G6" i="1"/>
  <c r="I6" i="1"/>
  <c r="K6" i="1" s="1"/>
  <c r="L6" i="1" s="1"/>
  <c r="G7" i="1"/>
  <c r="I7" i="1"/>
  <c r="K7" i="1" s="1"/>
  <c r="L7" i="1" s="1"/>
  <c r="G8" i="1"/>
  <c r="I8" i="1"/>
  <c r="K8" i="1" s="1"/>
  <c r="L8" i="1" s="1"/>
  <c r="G9" i="1"/>
  <c r="I9" i="1"/>
  <c r="K9" i="1" s="1"/>
  <c r="L9" i="1" s="1"/>
  <c r="G10" i="1"/>
  <c r="I10" i="1"/>
  <c r="K10" i="1" s="1"/>
  <c r="L10" i="1" s="1"/>
  <c r="G11" i="1"/>
  <c r="I11" i="1"/>
  <c r="K11" i="1" s="1"/>
  <c r="L11" i="1" s="1"/>
  <c r="G12" i="1"/>
  <c r="I12" i="1"/>
  <c r="K12" i="1" s="1"/>
  <c r="L12" i="1" s="1"/>
  <c r="G13" i="1"/>
  <c r="I13" i="1"/>
  <c r="K13" i="1" s="1"/>
  <c r="L13" i="1" s="1"/>
  <c r="G14" i="1"/>
  <c r="I14" i="1"/>
  <c r="K14" i="1" s="1"/>
  <c r="L14" i="1" s="1"/>
  <c r="G15" i="1"/>
  <c r="I15" i="1"/>
  <c r="K15" i="1" s="1"/>
  <c r="L15" i="1" s="1"/>
  <c r="G16" i="1"/>
  <c r="I16" i="1"/>
  <c r="K16" i="1" s="1"/>
  <c r="L16" i="1" s="1"/>
  <c r="G17" i="1"/>
  <c r="I17" i="1"/>
  <c r="K17" i="1" s="1"/>
  <c r="L17" i="1" s="1"/>
  <c r="G18" i="1"/>
  <c r="I18" i="1"/>
  <c r="K18" i="1" s="1"/>
  <c r="L18" i="1" s="1"/>
  <c r="G19" i="1"/>
  <c r="I19" i="1"/>
  <c r="K19" i="1" s="1"/>
  <c r="L19" i="1" s="1"/>
  <c r="G20" i="1"/>
  <c r="I20" i="1"/>
  <c r="K20" i="1" s="1"/>
  <c r="L20" i="1" s="1"/>
  <c r="G21" i="1"/>
  <c r="I21" i="1"/>
  <c r="K21" i="1" s="1"/>
  <c r="L21" i="1" s="1"/>
  <c r="G22" i="1"/>
  <c r="I22" i="1"/>
  <c r="K22" i="1" s="1"/>
  <c r="L22" i="1" s="1"/>
  <c r="G23" i="1"/>
  <c r="I23" i="1"/>
  <c r="K23" i="1" s="1"/>
  <c r="L23" i="1" s="1"/>
  <c r="G24" i="1"/>
  <c r="I24" i="1"/>
  <c r="K24" i="1" s="1"/>
  <c r="L24" i="1" s="1"/>
  <c r="G25" i="1"/>
  <c r="I25" i="1"/>
  <c r="K25" i="1" s="1"/>
  <c r="L25" i="1" s="1"/>
  <c r="G26" i="1"/>
  <c r="I26" i="1"/>
  <c r="K26" i="1" s="1"/>
  <c r="L26" i="1" s="1"/>
  <c r="G27" i="1"/>
  <c r="I27" i="1"/>
  <c r="K27" i="1" s="1"/>
  <c r="L27" i="1" s="1"/>
  <c r="G28" i="1"/>
  <c r="I28" i="1"/>
  <c r="K28" i="1" s="1"/>
  <c r="L28" i="1" s="1"/>
  <c r="G29" i="1"/>
  <c r="I29" i="1"/>
  <c r="K29" i="1" s="1"/>
  <c r="L29" i="1" s="1"/>
  <c r="G30" i="1"/>
  <c r="I30" i="1"/>
  <c r="K30" i="1" s="1"/>
  <c r="L30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2" i="1"/>
  <c r="E2" i="1" s="1"/>
  <c r="A3" i="1"/>
  <c r="B3" i="1" s="1"/>
  <c r="C3" i="1"/>
  <c r="A4" i="1"/>
  <c r="B4" i="1" s="1"/>
  <c r="C4" i="1"/>
  <c r="A5" i="1"/>
  <c r="B5" i="1" s="1"/>
  <c r="C5" i="1"/>
  <c r="A6" i="1"/>
  <c r="B6" i="1" s="1"/>
  <c r="C6" i="1"/>
  <c r="A7" i="1"/>
  <c r="B7" i="1" s="1"/>
  <c r="C7" i="1"/>
  <c r="A8" i="1"/>
  <c r="B8" i="1" s="1"/>
  <c r="C8" i="1"/>
  <c r="A9" i="1"/>
  <c r="B9" i="1" s="1"/>
  <c r="C9" i="1"/>
  <c r="A10" i="1"/>
  <c r="B10" i="1" s="1"/>
  <c r="C10" i="1"/>
  <c r="A11" i="1"/>
  <c r="B11" i="1" s="1"/>
  <c r="C11" i="1"/>
  <c r="A12" i="1"/>
  <c r="B12" i="1" s="1"/>
  <c r="C12" i="1"/>
  <c r="A13" i="1"/>
  <c r="B13" i="1" s="1"/>
  <c r="C13" i="1"/>
  <c r="A14" i="1"/>
  <c r="B14" i="1" s="1"/>
  <c r="C14" i="1"/>
  <c r="A15" i="1"/>
  <c r="B15" i="1" s="1"/>
  <c r="C15" i="1"/>
  <c r="A16" i="1"/>
  <c r="B16" i="1" s="1"/>
  <c r="C16" i="1"/>
  <c r="A17" i="1"/>
  <c r="B17" i="1" s="1"/>
  <c r="C17" i="1"/>
  <c r="A18" i="1"/>
  <c r="B18" i="1" s="1"/>
  <c r="C18" i="1"/>
  <c r="A19" i="1"/>
  <c r="B19" i="1" s="1"/>
  <c r="C19" i="1"/>
  <c r="A20" i="1"/>
  <c r="B20" i="1" s="1"/>
  <c r="C20" i="1"/>
  <c r="A21" i="1"/>
  <c r="B21" i="1" s="1"/>
  <c r="C21" i="1"/>
  <c r="A22" i="1"/>
  <c r="B22" i="1" s="1"/>
  <c r="C22" i="1"/>
  <c r="A23" i="1"/>
  <c r="B23" i="1" s="1"/>
  <c r="C23" i="1"/>
  <c r="A24" i="1"/>
  <c r="B24" i="1" s="1"/>
  <c r="C24" i="1"/>
  <c r="A25" i="1"/>
  <c r="B25" i="1" s="1"/>
  <c r="C25" i="1"/>
  <c r="A26" i="1"/>
  <c r="B26" i="1" s="1"/>
  <c r="C26" i="1"/>
  <c r="A27" i="1"/>
  <c r="B27" i="1" s="1"/>
  <c r="C27" i="1"/>
  <c r="A28" i="1"/>
  <c r="B28" i="1" s="1"/>
  <c r="C28" i="1"/>
  <c r="A29" i="1"/>
  <c r="B29" i="1" s="1"/>
  <c r="C29" i="1"/>
  <c r="A30" i="1"/>
  <c r="B30" i="1" s="1"/>
  <c r="C30" i="1"/>
  <c r="I2" i="1"/>
  <c r="K2" i="1" s="1"/>
  <c r="L2" i="1" s="1"/>
  <c r="G2" i="1"/>
  <c r="C2" i="1"/>
  <c r="A2" i="1"/>
  <c r="B2" i="1" s="1"/>
  <c r="T30" i="2" l="1"/>
  <c r="U30" i="2" s="1"/>
  <c r="T28" i="2"/>
  <c r="U28" i="2" s="1"/>
  <c r="T26" i="2"/>
  <c r="U26" i="2" s="1"/>
  <c r="T24" i="2"/>
  <c r="U24" i="2" s="1"/>
  <c r="T22" i="2"/>
  <c r="U22" i="2" s="1"/>
  <c r="T20" i="2"/>
  <c r="U20" i="2" s="1"/>
  <c r="T18" i="2"/>
  <c r="U18" i="2" s="1"/>
  <c r="T16" i="2"/>
  <c r="U16" i="2" s="1"/>
  <c r="T14" i="2"/>
  <c r="U14" i="2" s="1"/>
  <c r="T12" i="2"/>
  <c r="U12" i="2" s="1"/>
  <c r="T10" i="2"/>
  <c r="U10" i="2" s="1"/>
  <c r="T8" i="2"/>
  <c r="U8" i="2" s="1"/>
  <c r="T6" i="2"/>
  <c r="U6" i="2" s="1"/>
  <c r="T4" i="2"/>
  <c r="U4" i="2" s="1"/>
  <c r="T184" i="2"/>
  <c r="U184" i="2" s="1"/>
  <c r="T164" i="2"/>
  <c r="U164" i="2" s="1"/>
  <c r="T156" i="2"/>
  <c r="U156" i="2" s="1"/>
  <c r="T132" i="2"/>
  <c r="U132" i="2" s="1"/>
  <c r="T104" i="2"/>
  <c r="U104" i="2" s="1"/>
  <c r="T100" i="2"/>
  <c r="U100" i="2" s="1"/>
  <c r="T96" i="2"/>
  <c r="U96" i="2" s="1"/>
  <c r="T92" i="2"/>
  <c r="U92" i="2" s="1"/>
  <c r="T80" i="2"/>
  <c r="U80" i="2" s="1"/>
  <c r="T175" i="2"/>
  <c r="U175" i="2" s="1"/>
  <c r="T167" i="2"/>
  <c r="U167" i="2" s="1"/>
  <c r="T159" i="2"/>
  <c r="U159" i="2" s="1"/>
  <c r="T151" i="2"/>
  <c r="U151" i="2" s="1"/>
  <c r="T147" i="2"/>
  <c r="U147" i="2" s="1"/>
  <c r="T31" i="2"/>
  <c r="U31" i="2" s="1"/>
  <c r="T27" i="2"/>
  <c r="U27" i="2" s="1"/>
  <c r="T23" i="2"/>
  <c r="U23" i="2" s="1"/>
  <c r="T17" i="2"/>
  <c r="U17" i="2" s="1"/>
  <c r="T13" i="2"/>
  <c r="U13" i="2" s="1"/>
  <c r="T7" i="2"/>
  <c r="U7" i="2" s="1"/>
  <c r="T3" i="2"/>
  <c r="U3" i="2" s="1"/>
  <c r="T38" i="2"/>
  <c r="U38" i="2" s="1"/>
  <c r="T2" i="2"/>
  <c r="U2" i="2" s="1"/>
  <c r="T29" i="2"/>
  <c r="U29" i="2" s="1"/>
  <c r="T25" i="2"/>
  <c r="U25" i="2" s="1"/>
  <c r="T21" i="2"/>
  <c r="U21" i="2" s="1"/>
  <c r="T19" i="2"/>
  <c r="U19" i="2" s="1"/>
  <c r="T15" i="2"/>
  <c r="U15" i="2" s="1"/>
  <c r="T11" i="2"/>
  <c r="U11" i="2" s="1"/>
  <c r="T9" i="2"/>
  <c r="U9" i="2" s="1"/>
  <c r="T5" i="2"/>
  <c r="U5" i="2" s="1"/>
  <c r="T129" i="2"/>
  <c r="U129" i="2" s="1"/>
  <c r="T113" i="2"/>
  <c r="U113" i="2" s="1"/>
  <c r="T53" i="2"/>
  <c r="U53" i="2" s="1"/>
  <c r="T49" i="2"/>
  <c r="U49" i="2" s="1"/>
  <c r="A5" i="2"/>
  <c r="F7" i="4" s="1"/>
  <c r="A7" i="2"/>
  <c r="F12" i="4" s="1"/>
  <c r="B3" i="2"/>
  <c r="D8" i="4" s="1"/>
  <c r="A3" i="2"/>
  <c r="B8" i="4" s="1"/>
  <c r="U429" i="2"/>
  <c r="U329" i="2"/>
  <c r="U197" i="2"/>
  <c r="U177" i="2"/>
  <c r="U153" i="2"/>
  <c r="U500" i="2"/>
  <c r="U496" i="2"/>
  <c r="U492" i="2"/>
  <c r="U484" i="2"/>
  <c r="U480" i="2"/>
  <c r="U476" i="2"/>
  <c r="U468" i="2"/>
  <c r="U419" i="2"/>
  <c r="U327" i="2"/>
  <c r="U315" i="2"/>
  <c r="U279" i="2"/>
  <c r="U275" i="2"/>
  <c r="U271" i="2"/>
  <c r="U259" i="2"/>
  <c r="U255" i="2"/>
  <c r="U243" i="2"/>
  <c r="J32" i="1"/>
  <c r="J231" i="1"/>
  <c r="J166" i="1"/>
  <c r="E166" i="1"/>
  <c r="P165" i="1"/>
  <c r="K286" i="1"/>
  <c r="L286" i="1" s="1"/>
  <c r="E252" i="1"/>
  <c r="P251" i="1"/>
  <c r="E245" i="1"/>
  <c r="J240" i="1"/>
  <c r="E240" i="1"/>
  <c r="J155" i="1"/>
  <c r="F155" i="1"/>
  <c r="O122" i="1"/>
  <c r="P31" i="1"/>
  <c r="M31" i="1"/>
  <c r="O430" i="1"/>
  <c r="K374" i="1"/>
  <c r="L374" i="1" s="1"/>
  <c r="O194" i="1"/>
  <c r="M404" i="1"/>
  <c r="M401" i="1"/>
  <c r="M115" i="1"/>
  <c r="K205" i="1"/>
  <c r="L205" i="1" s="1"/>
  <c r="O498" i="1"/>
  <c r="K405" i="1"/>
  <c r="E405" i="1"/>
  <c r="J404" i="1"/>
  <c r="F404" i="1"/>
  <c r="O401" i="1"/>
  <c r="O324" i="1"/>
  <c r="P188" i="1"/>
  <c r="P250" i="1"/>
  <c r="M38" i="1"/>
  <c r="O250" i="1"/>
  <c r="E457" i="1"/>
  <c r="P456" i="1"/>
  <c r="O419" i="1"/>
  <c r="K386" i="1"/>
  <c r="L386" i="1" s="1"/>
  <c r="O290" i="1"/>
  <c r="K285" i="1"/>
  <c r="L285" i="1" s="1"/>
  <c r="E257" i="1"/>
  <c r="J256" i="1"/>
  <c r="F256" i="1"/>
  <c r="J253" i="1"/>
  <c r="F253" i="1"/>
  <c r="P224" i="1"/>
  <c r="K209" i="1"/>
  <c r="L209" i="1" s="1"/>
  <c r="J200" i="1"/>
  <c r="F200" i="1"/>
  <c r="J179" i="1"/>
  <c r="F179" i="1"/>
  <c r="K160" i="1"/>
  <c r="L160" i="1" s="1"/>
  <c r="M134" i="1"/>
  <c r="M130" i="1"/>
  <c r="P38" i="1"/>
  <c r="J489" i="1"/>
  <c r="F489" i="1"/>
  <c r="P486" i="1"/>
  <c r="O269" i="1"/>
  <c r="M148" i="1"/>
  <c r="M112" i="1"/>
  <c r="M98" i="1"/>
  <c r="E89" i="1"/>
  <c r="J74" i="1"/>
  <c r="F74" i="1"/>
  <c r="M49" i="1"/>
  <c r="M419" i="1"/>
  <c r="M415" i="1"/>
  <c r="M384" i="1"/>
  <c r="J330" i="1"/>
  <c r="E330" i="1"/>
  <c r="P329" i="1"/>
  <c r="K324" i="1"/>
  <c r="E324" i="1"/>
  <c r="K269" i="1"/>
  <c r="L269" i="1" s="1"/>
  <c r="M426" i="1"/>
  <c r="J334" i="1"/>
  <c r="F334" i="1"/>
  <c r="O282" i="1"/>
  <c r="P279" i="1"/>
  <c r="J269" i="1"/>
  <c r="F269" i="1"/>
  <c r="K266" i="1"/>
  <c r="L266" i="1" s="1"/>
  <c r="K220" i="1"/>
  <c r="L220" i="1" s="1"/>
  <c r="O208" i="1"/>
  <c r="P205" i="1"/>
  <c r="P200" i="1"/>
  <c r="J193" i="1"/>
  <c r="F193" i="1"/>
  <c r="J190" i="1"/>
  <c r="F190" i="1"/>
  <c r="P164" i="1"/>
  <c r="O159" i="1"/>
  <c r="O112" i="1"/>
  <c r="K70" i="1"/>
  <c r="L70" i="1" s="1"/>
  <c r="O53" i="1"/>
  <c r="M472" i="1"/>
  <c r="M444" i="1"/>
  <c r="M345" i="1"/>
  <c r="M302" i="1"/>
  <c r="M211" i="1"/>
  <c r="M180" i="1"/>
  <c r="M149" i="1"/>
  <c r="M138" i="1"/>
  <c r="M118" i="1"/>
  <c r="M103" i="1"/>
  <c r="M101" i="1"/>
  <c r="M99" i="1"/>
  <c r="M493" i="1"/>
  <c r="J486" i="1"/>
  <c r="F486" i="1"/>
  <c r="O483" i="1"/>
  <c r="J473" i="1"/>
  <c r="F473" i="1"/>
  <c r="P426" i="1"/>
  <c r="M394" i="1"/>
  <c r="M374" i="1"/>
  <c r="M361" i="1"/>
  <c r="O349" i="1"/>
  <c r="M295" i="1"/>
  <c r="M230" i="1"/>
  <c r="M226" i="1"/>
  <c r="M215" i="1"/>
  <c r="M185" i="1"/>
  <c r="M129" i="1"/>
  <c r="J122" i="1"/>
  <c r="F122" i="1"/>
  <c r="P115" i="1"/>
  <c r="P98" i="1"/>
  <c r="M91" i="1"/>
  <c r="M89" i="1"/>
  <c r="P70" i="1"/>
  <c r="M70" i="1"/>
  <c r="M59" i="1"/>
  <c r="M57" i="1"/>
  <c r="O49" i="1"/>
  <c r="O38" i="1"/>
  <c r="J477" i="1"/>
  <c r="F477" i="1"/>
  <c r="O474" i="1"/>
  <c r="M473" i="1"/>
  <c r="P472" i="1"/>
  <c r="K463" i="1"/>
  <c r="L463" i="1" s="1"/>
  <c r="E461" i="1"/>
  <c r="P460" i="1"/>
  <c r="E445" i="1"/>
  <c r="P444" i="1"/>
  <c r="P374" i="1"/>
  <c r="K349" i="1"/>
  <c r="L349" i="1" s="1"/>
  <c r="M344" i="1"/>
  <c r="M324" i="1"/>
  <c r="P302" i="1"/>
  <c r="O289" i="1"/>
  <c r="E284" i="1"/>
  <c r="P283" i="1"/>
  <c r="M268" i="1"/>
  <c r="M238" i="1"/>
  <c r="P225" i="1"/>
  <c r="J219" i="1"/>
  <c r="F219" i="1"/>
  <c r="E214" i="1"/>
  <c r="J211" i="1"/>
  <c r="F211" i="1"/>
  <c r="M189" i="1"/>
  <c r="O187" i="1"/>
  <c r="P180" i="1"/>
  <c r="J163" i="1"/>
  <c r="F163" i="1"/>
  <c r="O160" i="1"/>
  <c r="P159" i="1"/>
  <c r="P151" i="1"/>
  <c r="O140" i="1"/>
  <c r="J133" i="1"/>
  <c r="F133" i="1"/>
  <c r="J126" i="1"/>
  <c r="F126" i="1"/>
  <c r="E67" i="1"/>
  <c r="P354" i="1"/>
  <c r="O354" i="1"/>
  <c r="K339" i="1"/>
  <c r="L339" i="1" s="1"/>
  <c r="O339" i="1"/>
  <c r="E323" i="1"/>
  <c r="F323" i="1"/>
  <c r="J323" i="1"/>
  <c r="K482" i="1"/>
  <c r="L482" i="1" s="1"/>
  <c r="P482" i="1"/>
  <c r="O466" i="1"/>
  <c r="K466" i="1"/>
  <c r="L466" i="1" s="1"/>
  <c r="P466" i="1"/>
  <c r="E462" i="1"/>
  <c r="F462" i="1"/>
  <c r="J462" i="1"/>
  <c r="P377" i="1"/>
  <c r="M377" i="1"/>
  <c r="P365" i="1"/>
  <c r="K365" i="1"/>
  <c r="K323" i="1"/>
  <c r="L323" i="1" s="1"/>
  <c r="P323" i="1"/>
  <c r="M496" i="1"/>
  <c r="P490" i="1"/>
  <c r="O490" i="1"/>
  <c r="K462" i="1"/>
  <c r="L462" i="1" s="1"/>
  <c r="O462" i="1"/>
  <c r="P462" i="1"/>
  <c r="K454" i="1"/>
  <c r="L454" i="1" s="1"/>
  <c r="P454" i="1"/>
  <c r="P357" i="1"/>
  <c r="K357" i="1"/>
  <c r="L357" i="1" s="1"/>
  <c r="P455" i="1"/>
  <c r="K455" i="1"/>
  <c r="L455" i="1" s="1"/>
  <c r="K414" i="1"/>
  <c r="L414" i="1" s="1"/>
  <c r="P414" i="1"/>
  <c r="J497" i="1"/>
  <c r="F497" i="1"/>
  <c r="P496" i="1"/>
  <c r="P487" i="1"/>
  <c r="K487" i="1"/>
  <c r="L487" i="1" s="1"/>
  <c r="F455" i="1"/>
  <c r="E455" i="1"/>
  <c r="K382" i="1"/>
  <c r="L382" i="1" s="1"/>
  <c r="O382" i="1"/>
  <c r="P382" i="1"/>
  <c r="K331" i="1"/>
  <c r="L331" i="1" s="1"/>
  <c r="O331" i="1"/>
  <c r="O486" i="1"/>
  <c r="M462" i="1"/>
  <c r="O439" i="1"/>
  <c r="J421" i="1"/>
  <c r="F421" i="1"/>
  <c r="M414" i="1"/>
  <c r="M396" i="1"/>
  <c r="M382" i="1"/>
  <c r="K350" i="1"/>
  <c r="L350" i="1" s="1"/>
  <c r="O309" i="1"/>
  <c r="M299" i="1"/>
  <c r="K290" i="1"/>
  <c r="L290" i="1" s="1"/>
  <c r="M256" i="1"/>
  <c r="M237" i="1"/>
  <c r="O224" i="1"/>
  <c r="M186" i="1"/>
  <c r="P176" i="1"/>
  <c r="M176" i="1"/>
  <c r="M142" i="1"/>
  <c r="M137" i="1"/>
  <c r="K135" i="1"/>
  <c r="L135" i="1" s="1"/>
  <c r="K134" i="1"/>
  <c r="L134" i="1" s="1"/>
  <c r="M121" i="1"/>
  <c r="M119" i="1"/>
  <c r="M114" i="1"/>
  <c r="M113" i="1"/>
  <c r="M100" i="1"/>
  <c r="P84" i="1"/>
  <c r="M84" i="1"/>
  <c r="M73" i="1"/>
  <c r="M62" i="1"/>
  <c r="M58" i="1"/>
  <c r="M55" i="1"/>
  <c r="M40" i="1"/>
  <c r="M33" i="1"/>
  <c r="M190" i="1"/>
  <c r="K188" i="1"/>
  <c r="L188" i="1" s="1"/>
  <c r="O176" i="1"/>
  <c r="P175" i="1"/>
  <c r="P113" i="1"/>
  <c r="J98" i="1"/>
  <c r="F98" i="1"/>
  <c r="M97" i="1"/>
  <c r="O84" i="1"/>
  <c r="O83" i="1"/>
  <c r="O42" i="1"/>
  <c r="M35" i="1"/>
  <c r="P419" i="1"/>
  <c r="M416" i="1"/>
  <c r="M390" i="1"/>
  <c r="M388" i="1"/>
  <c r="P386" i="1"/>
  <c r="M381" i="1"/>
  <c r="M351" i="1"/>
  <c r="M343" i="1"/>
  <c r="M333" i="1"/>
  <c r="P299" i="1"/>
  <c r="M290" i="1"/>
  <c r="P286" i="1"/>
  <c r="O285" i="1"/>
  <c r="J284" i="1"/>
  <c r="P282" i="1"/>
  <c r="M279" i="1"/>
  <c r="O266" i="1"/>
  <c r="O265" i="1"/>
  <c r="E248" i="1"/>
  <c r="M240" i="1"/>
  <c r="K229" i="1"/>
  <c r="L229" i="1" s="1"/>
  <c r="J224" i="1"/>
  <c r="F224" i="1"/>
  <c r="M219" i="1"/>
  <c r="M214" i="1"/>
  <c r="P212" i="1"/>
  <c r="P184" i="1"/>
  <c r="M181" i="1"/>
  <c r="P179" i="1"/>
  <c r="J175" i="1"/>
  <c r="F175" i="1"/>
  <c r="K172" i="1"/>
  <c r="L172" i="1" s="1"/>
  <c r="M159" i="1"/>
  <c r="E158" i="1"/>
  <c r="P157" i="1"/>
  <c r="E145" i="1"/>
  <c r="O144" i="1"/>
  <c r="P139" i="1"/>
  <c r="O113" i="1"/>
  <c r="P104" i="1"/>
  <c r="E101" i="1"/>
  <c r="P100" i="1"/>
  <c r="J83" i="1"/>
  <c r="F83" i="1"/>
  <c r="P80" i="1"/>
  <c r="E73" i="1"/>
  <c r="P50" i="1"/>
  <c r="K45" i="1"/>
  <c r="L45" i="1" s="1"/>
  <c r="K42" i="1"/>
  <c r="L42" i="1" s="1"/>
  <c r="O33" i="1"/>
  <c r="P326" i="1"/>
  <c r="O326" i="1"/>
  <c r="O213" i="1"/>
  <c r="K213" i="1"/>
  <c r="L213" i="1" s="1"/>
  <c r="P213" i="1"/>
  <c r="E146" i="1"/>
  <c r="F146" i="1"/>
  <c r="J146" i="1"/>
  <c r="O37" i="1"/>
  <c r="K37" i="1"/>
  <c r="L37" i="1" s="1"/>
  <c r="P37" i="1"/>
  <c r="M492" i="1"/>
  <c r="P468" i="1"/>
  <c r="M436" i="1"/>
  <c r="E432" i="1"/>
  <c r="O431" i="1"/>
  <c r="K430" i="1"/>
  <c r="L430" i="1" s="1"/>
  <c r="K426" i="1"/>
  <c r="L426" i="1" s="1"/>
  <c r="J425" i="1"/>
  <c r="F425" i="1"/>
  <c r="O422" i="1"/>
  <c r="O414" i="1"/>
  <c r="P406" i="1"/>
  <c r="J400" i="1"/>
  <c r="F400" i="1"/>
  <c r="P394" i="1"/>
  <c r="M392" i="1"/>
  <c r="P390" i="1"/>
  <c r="P381" i="1"/>
  <c r="K381" i="1"/>
  <c r="L381" i="1" s="1"/>
  <c r="O381" i="1"/>
  <c r="K336" i="1"/>
  <c r="L336" i="1" s="1"/>
  <c r="O336" i="1"/>
  <c r="P336" i="1"/>
  <c r="O239" i="1"/>
  <c r="K239" i="1"/>
  <c r="L239" i="1" s="1"/>
  <c r="P239" i="1"/>
  <c r="P183" i="1"/>
  <c r="O183" i="1"/>
  <c r="E171" i="1"/>
  <c r="F171" i="1"/>
  <c r="J171" i="1"/>
  <c r="K143" i="1"/>
  <c r="L143" i="1" s="1"/>
  <c r="P143" i="1"/>
  <c r="P342" i="1"/>
  <c r="O342" i="1"/>
  <c r="K313" i="1"/>
  <c r="L313" i="1" s="1"/>
  <c r="P313" i="1"/>
  <c r="P60" i="1"/>
  <c r="O60" i="1"/>
  <c r="O494" i="1"/>
  <c r="J493" i="1"/>
  <c r="F493" i="1"/>
  <c r="P492" i="1"/>
  <c r="M489" i="1"/>
  <c r="M487" i="1"/>
  <c r="M477" i="1"/>
  <c r="O470" i="1"/>
  <c r="P458" i="1"/>
  <c r="M456" i="1"/>
  <c r="M455" i="1"/>
  <c r="O450" i="1"/>
  <c r="J449" i="1"/>
  <c r="F449" i="1"/>
  <c r="O446" i="1"/>
  <c r="P442" i="1"/>
  <c r="J437" i="1"/>
  <c r="F437" i="1"/>
  <c r="M427" i="1"/>
  <c r="J414" i="1"/>
  <c r="F414" i="1"/>
  <c r="J413" i="1"/>
  <c r="F413" i="1"/>
  <c r="K394" i="1"/>
  <c r="L394" i="1" s="1"/>
  <c r="K390" i="1"/>
  <c r="L390" i="1" s="1"/>
  <c r="P370" i="1"/>
  <c r="O370" i="1"/>
  <c r="E297" i="1"/>
  <c r="F297" i="1"/>
  <c r="J297" i="1"/>
  <c r="K247" i="1"/>
  <c r="L247" i="1" s="1"/>
  <c r="P247" i="1"/>
  <c r="E182" i="1"/>
  <c r="F182" i="1"/>
  <c r="J182" i="1"/>
  <c r="K171" i="1"/>
  <c r="L171" i="1" s="1"/>
  <c r="O171" i="1"/>
  <c r="K131" i="1"/>
  <c r="L131" i="1" s="1"/>
  <c r="P131" i="1"/>
  <c r="P75" i="1"/>
  <c r="O75" i="1"/>
  <c r="E68" i="1"/>
  <c r="F68" i="1"/>
  <c r="J68" i="1"/>
  <c r="K311" i="1"/>
  <c r="L311" i="1" s="1"/>
  <c r="O311" i="1"/>
  <c r="P311" i="1"/>
  <c r="K263" i="1"/>
  <c r="L263" i="1" s="1"/>
  <c r="P263" i="1"/>
  <c r="M481" i="1"/>
  <c r="K479" i="1"/>
  <c r="L479" i="1" s="1"/>
  <c r="K470" i="1"/>
  <c r="M469" i="1"/>
  <c r="O459" i="1"/>
  <c r="J442" i="1"/>
  <c r="F442" i="1"/>
  <c r="J441" i="1"/>
  <c r="F441" i="1"/>
  <c r="P436" i="1"/>
  <c r="O435" i="1"/>
  <c r="O410" i="1"/>
  <c r="O398" i="1"/>
  <c r="E396" i="1"/>
  <c r="P373" i="1"/>
  <c r="K373" i="1"/>
  <c r="O373" i="1"/>
  <c r="K366" i="1"/>
  <c r="L366" i="1" s="1"/>
  <c r="O366" i="1"/>
  <c r="P366" i="1"/>
  <c r="O358" i="1"/>
  <c r="K358" i="1"/>
  <c r="L358" i="1" s="1"/>
  <c r="P358" i="1"/>
  <c r="E313" i="1"/>
  <c r="F313" i="1"/>
  <c r="J313" i="1"/>
  <c r="E272" i="1"/>
  <c r="F272" i="1"/>
  <c r="J272" i="1"/>
  <c r="F137" i="1"/>
  <c r="E137" i="1"/>
  <c r="E37" i="1"/>
  <c r="F37" i="1"/>
  <c r="J37" i="1"/>
  <c r="M376" i="1"/>
  <c r="M373" i="1"/>
  <c r="M368" i="1"/>
  <c r="M366" i="1"/>
  <c r="M358" i="1"/>
  <c r="M336" i="1"/>
  <c r="M326" i="1"/>
  <c r="M322" i="1"/>
  <c r="M316" i="1"/>
  <c r="M313" i="1"/>
  <c r="M311" i="1"/>
  <c r="M292" i="1"/>
  <c r="M288" i="1"/>
  <c r="M281" i="1"/>
  <c r="M275" i="1"/>
  <c r="M263" i="1"/>
  <c r="M249" i="1"/>
  <c r="M247" i="1"/>
  <c r="E241" i="1"/>
  <c r="M239" i="1"/>
  <c r="K237" i="1"/>
  <c r="L237" i="1" s="1"/>
  <c r="P236" i="1"/>
  <c r="J235" i="1"/>
  <c r="F235" i="1"/>
  <c r="M202" i="1"/>
  <c r="M153" i="1"/>
  <c r="M141" i="1"/>
  <c r="M131" i="1"/>
  <c r="P119" i="1"/>
  <c r="M117" i="1"/>
  <c r="K112" i="1"/>
  <c r="L112" i="1" s="1"/>
  <c r="M108" i="1"/>
  <c r="J106" i="1"/>
  <c r="F106" i="1"/>
  <c r="J103" i="1"/>
  <c r="F103" i="1"/>
  <c r="O95" i="1"/>
  <c r="M85" i="1"/>
  <c r="O80" i="1"/>
  <c r="O79" i="1"/>
  <c r="P53" i="1"/>
  <c r="J45" i="1"/>
  <c r="F45" i="1"/>
  <c r="J44" i="1"/>
  <c r="F44" i="1"/>
  <c r="F32" i="1"/>
  <c r="M365" i="1"/>
  <c r="M360" i="1"/>
  <c r="M357" i="1"/>
  <c r="M352" i="1"/>
  <c r="P350" i="1"/>
  <c r="M350" i="1"/>
  <c r="O323" i="1"/>
  <c r="M323" i="1"/>
  <c r="O310" i="1"/>
  <c r="K309" i="1"/>
  <c r="L309" i="1" s="1"/>
  <c r="M308" i="1"/>
  <c r="M265" i="1"/>
  <c r="M259" i="1"/>
  <c r="O253" i="1"/>
  <c r="J232" i="1"/>
  <c r="F232" i="1"/>
  <c r="F231" i="1"/>
  <c r="E227" i="1"/>
  <c r="M218" i="1"/>
  <c r="M199" i="1"/>
  <c r="O179" i="1"/>
  <c r="M166" i="1"/>
  <c r="M158" i="1"/>
  <c r="E150" i="1"/>
  <c r="J149" i="1"/>
  <c r="F149" i="1"/>
  <c r="K148" i="1"/>
  <c r="L148" i="1" s="1"/>
  <c r="P147" i="1"/>
  <c r="K119" i="1"/>
  <c r="L119" i="1" s="1"/>
  <c r="J112" i="1"/>
  <c r="F112" i="1"/>
  <c r="J111" i="1"/>
  <c r="F111" i="1"/>
  <c r="M105" i="1"/>
  <c r="P96" i="1"/>
  <c r="M386" i="1"/>
  <c r="O365" i="1"/>
  <c r="O357" i="1"/>
  <c r="M349" i="1"/>
  <c r="O330" i="1"/>
  <c r="M289" i="1"/>
  <c r="M282" i="1"/>
  <c r="M272" i="1"/>
  <c r="M266" i="1"/>
  <c r="K253" i="1"/>
  <c r="L253" i="1" s="1"/>
  <c r="M250" i="1"/>
  <c r="P237" i="1"/>
  <c r="M224" i="1"/>
  <c r="P177" i="1"/>
  <c r="K163" i="1"/>
  <c r="L163" i="1" s="1"/>
  <c r="J145" i="1"/>
  <c r="M81" i="1"/>
  <c r="M80" i="1"/>
  <c r="M77" i="1"/>
  <c r="M67" i="1"/>
  <c r="M56" i="1"/>
  <c r="M54" i="1"/>
  <c r="P45" i="1"/>
  <c r="O9" i="1"/>
  <c r="K494" i="1"/>
  <c r="K490" i="1"/>
  <c r="L490" i="1" s="1"/>
  <c r="F481" i="1"/>
  <c r="J481" i="1"/>
  <c r="K478" i="1"/>
  <c r="L478" i="1" s="1"/>
  <c r="O478" i="1"/>
  <c r="P475" i="1"/>
  <c r="K475" i="1"/>
  <c r="L475" i="1" s="1"/>
  <c r="K467" i="1"/>
  <c r="L467" i="1" s="1"/>
  <c r="O467" i="1"/>
  <c r="P467" i="1"/>
  <c r="J494" i="1"/>
  <c r="F494" i="1"/>
  <c r="J490" i="1"/>
  <c r="F490" i="1"/>
  <c r="K483" i="1"/>
  <c r="L483" i="1" s="1"/>
  <c r="O482" i="1"/>
  <c r="E482" i="1"/>
  <c r="F482" i="1"/>
  <c r="J482" i="1"/>
  <c r="O25" i="1"/>
  <c r="K499" i="1"/>
  <c r="L499" i="1" s="1"/>
  <c r="M494" i="1"/>
  <c r="M490" i="1"/>
  <c r="P488" i="1"/>
  <c r="E481" i="1"/>
  <c r="J470" i="1"/>
  <c r="F470" i="1"/>
  <c r="E469" i="1"/>
  <c r="M467" i="1"/>
  <c r="J466" i="1"/>
  <c r="F466" i="1"/>
  <c r="K459" i="1"/>
  <c r="L459" i="1" s="1"/>
  <c r="J458" i="1"/>
  <c r="F458" i="1"/>
  <c r="J457" i="1"/>
  <c r="P448" i="1"/>
  <c r="M447" i="1"/>
  <c r="J445" i="1"/>
  <c r="P440" i="1"/>
  <c r="K439" i="1"/>
  <c r="L439" i="1" s="1"/>
  <c r="E439" i="1"/>
  <c r="P438" i="1"/>
  <c r="K435" i="1"/>
  <c r="L435" i="1" s="1"/>
  <c r="E435" i="1"/>
  <c r="E424" i="1"/>
  <c r="M423" i="1"/>
  <c r="M422" i="1"/>
  <c r="K409" i="1"/>
  <c r="E409" i="1"/>
  <c r="J408" i="1"/>
  <c r="F408" i="1"/>
  <c r="M402" i="1"/>
  <c r="K397" i="1"/>
  <c r="L397" i="1" s="1"/>
  <c r="E397" i="1"/>
  <c r="J396" i="1"/>
  <c r="M380" i="1"/>
  <c r="P378" i="1"/>
  <c r="M378" i="1"/>
  <c r="K377" i="1"/>
  <c r="L377" i="1" s="1"/>
  <c r="K370" i="1"/>
  <c r="L370" i="1" s="1"/>
  <c r="O369" i="1"/>
  <c r="M364" i="1"/>
  <c r="P362" i="1"/>
  <c r="M362" i="1"/>
  <c r="K361" i="1"/>
  <c r="L361" i="1" s="1"/>
  <c r="M355" i="1"/>
  <c r="K354" i="1"/>
  <c r="L354" i="1" s="1"/>
  <c r="O353" i="1"/>
  <c r="M348" i="1"/>
  <c r="P346" i="1"/>
  <c r="M346" i="1"/>
  <c r="K345" i="1"/>
  <c r="O338" i="1"/>
  <c r="E338" i="1"/>
  <c r="M335" i="1"/>
  <c r="P318" i="1"/>
  <c r="O318" i="1"/>
  <c r="J453" i="1"/>
  <c r="F453" i="1"/>
  <c r="O443" i="1"/>
  <c r="K422" i="1"/>
  <c r="L422" i="1" s="1"/>
  <c r="J417" i="1"/>
  <c r="F417" i="1"/>
  <c r="O415" i="1"/>
  <c r="P402" i="1"/>
  <c r="O393" i="1"/>
  <c r="O389" i="1"/>
  <c r="O385" i="1"/>
  <c r="O378" i="1"/>
  <c r="M369" i="1"/>
  <c r="O362" i="1"/>
  <c r="M353" i="1"/>
  <c r="O346" i="1"/>
  <c r="M470" i="1"/>
  <c r="M459" i="1"/>
  <c r="P452" i="1"/>
  <c r="M451" i="1"/>
  <c r="K443" i="1"/>
  <c r="L443" i="1" s="1"/>
  <c r="E443" i="1"/>
  <c r="M440" i="1"/>
  <c r="M439" i="1"/>
  <c r="J438" i="1"/>
  <c r="F438" i="1"/>
  <c r="M435" i="1"/>
  <c r="E429" i="1"/>
  <c r="J422" i="1"/>
  <c r="F422" i="1"/>
  <c r="O418" i="1"/>
  <c r="M408" i="1"/>
  <c r="K402" i="1"/>
  <c r="L402" i="1" s="1"/>
  <c r="M393" i="1"/>
  <c r="M389" i="1"/>
  <c r="M385" i="1"/>
  <c r="M379" i="1"/>
  <c r="O377" i="1"/>
  <c r="M372" i="1"/>
  <c r="M370" i="1"/>
  <c r="K369" i="1"/>
  <c r="Q369" i="1" s="1"/>
  <c r="O361" i="1"/>
  <c r="M356" i="1"/>
  <c r="M354" i="1"/>
  <c r="K353" i="1"/>
  <c r="L353" i="1" s="1"/>
  <c r="M347" i="1"/>
  <c r="O345" i="1"/>
  <c r="K342" i="1"/>
  <c r="L342" i="1" s="1"/>
  <c r="E335" i="1"/>
  <c r="F335" i="1"/>
  <c r="J335" i="1"/>
  <c r="P334" i="1"/>
  <c r="K334" i="1"/>
  <c r="L334" i="1" s="1"/>
  <c r="E322" i="1"/>
  <c r="F322" i="1"/>
  <c r="J322" i="1"/>
  <c r="K321" i="1"/>
  <c r="L321" i="1" s="1"/>
  <c r="P321" i="1"/>
  <c r="K319" i="1"/>
  <c r="L319" i="1" s="1"/>
  <c r="O319" i="1"/>
  <c r="P319" i="1"/>
  <c r="K317" i="1"/>
  <c r="L317" i="1" s="1"/>
  <c r="P317" i="1"/>
  <c r="P335" i="1"/>
  <c r="K335" i="1"/>
  <c r="L335" i="1" s="1"/>
  <c r="F318" i="1"/>
  <c r="E318" i="1"/>
  <c r="M342" i="1"/>
  <c r="M337" i="1"/>
  <c r="M332" i="1"/>
  <c r="O328" i="1"/>
  <c r="E328" i="1"/>
  <c r="M325" i="1"/>
  <c r="M319" i="1"/>
  <c r="O314" i="1"/>
  <c r="M312" i="1"/>
  <c r="K310" i="1"/>
  <c r="L310" i="1" s="1"/>
  <c r="J309" i="1"/>
  <c r="F309" i="1"/>
  <c r="P306" i="1"/>
  <c r="M306" i="1"/>
  <c r="O302" i="1"/>
  <c r="E301" i="1"/>
  <c r="M300" i="1"/>
  <c r="K289" i="1"/>
  <c r="L289" i="1" s="1"/>
  <c r="J285" i="1"/>
  <c r="F285" i="1"/>
  <c r="M284" i="1"/>
  <c r="O281" i="1"/>
  <c r="E277" i="1"/>
  <c r="J276" i="1"/>
  <c r="F276" i="1"/>
  <c r="E261" i="1"/>
  <c r="J260" i="1"/>
  <c r="F260" i="1"/>
  <c r="J244" i="1"/>
  <c r="F244" i="1"/>
  <c r="K236" i="1"/>
  <c r="L236" i="1" s="1"/>
  <c r="P229" i="1"/>
  <c r="M229" i="1"/>
  <c r="O225" i="1"/>
  <c r="K212" i="1"/>
  <c r="E210" i="1"/>
  <c r="P209" i="1"/>
  <c r="M208" i="1"/>
  <c r="M205" i="1"/>
  <c r="O200" i="1"/>
  <c r="M200" i="1"/>
  <c r="J199" i="1"/>
  <c r="F199" i="1"/>
  <c r="P197" i="1"/>
  <c r="M197" i="1"/>
  <c r="E316" i="1"/>
  <c r="P315" i="1"/>
  <c r="M314" i="1"/>
  <c r="J310" i="1"/>
  <c r="F310" i="1"/>
  <c r="O306" i="1"/>
  <c r="E305" i="1"/>
  <c r="J304" i="1"/>
  <c r="F304" i="1"/>
  <c r="J302" i="1"/>
  <c r="F302" i="1"/>
  <c r="K299" i="1"/>
  <c r="L299" i="1" s="1"/>
  <c r="P298" i="1"/>
  <c r="O294" i="1"/>
  <c r="J293" i="1"/>
  <c r="F293" i="1"/>
  <c r="K281" i="1"/>
  <c r="L281" i="1" s="1"/>
  <c r="J280" i="1"/>
  <c r="F280" i="1"/>
  <c r="P275" i="1"/>
  <c r="K270" i="1"/>
  <c r="L270" i="1" s="1"/>
  <c r="J268" i="1"/>
  <c r="F268" i="1"/>
  <c r="K265" i="1"/>
  <c r="L265" i="1" s="1"/>
  <c r="J264" i="1"/>
  <c r="F264" i="1"/>
  <c r="P259" i="1"/>
  <c r="K254" i="1"/>
  <c r="L254" i="1" s="1"/>
  <c r="J252" i="1"/>
  <c r="K249" i="1"/>
  <c r="L249" i="1" s="1"/>
  <c r="J248" i="1"/>
  <c r="P243" i="1"/>
  <c r="J236" i="1"/>
  <c r="F236" i="1"/>
  <c r="M231" i="1"/>
  <c r="J216" i="1"/>
  <c r="F216" i="1"/>
  <c r="J212" i="1"/>
  <c r="F212" i="1"/>
  <c r="P208" i="1"/>
  <c r="E202" i="1"/>
  <c r="O197" i="1"/>
  <c r="J314" i="1"/>
  <c r="F314" i="1"/>
  <c r="M307" i="1"/>
  <c r="K298" i="1"/>
  <c r="L298" i="1" s="1"/>
  <c r="E296" i="1"/>
  <c r="O295" i="1"/>
  <c r="E273" i="1"/>
  <c r="P267" i="1"/>
  <c r="M252" i="1"/>
  <c r="O249" i="1"/>
  <c r="M243" i="1"/>
  <c r="M212" i="1"/>
  <c r="M207" i="1"/>
  <c r="E194" i="1"/>
  <c r="F194" i="1"/>
  <c r="J194" i="1"/>
  <c r="P191" i="1"/>
  <c r="O191" i="1"/>
  <c r="K173" i="1"/>
  <c r="L173" i="1" s="1"/>
  <c r="P173" i="1"/>
  <c r="M174" i="1"/>
  <c r="M167" i="1"/>
  <c r="M156" i="1"/>
  <c r="M154" i="1"/>
  <c r="M152" i="1"/>
  <c r="O150" i="1"/>
  <c r="M132" i="1"/>
  <c r="M128" i="1"/>
  <c r="K118" i="1"/>
  <c r="L118" i="1" s="1"/>
  <c r="M116" i="1"/>
  <c r="K115" i="1"/>
  <c r="O96" i="1"/>
  <c r="M95" i="1"/>
  <c r="M94" i="1"/>
  <c r="M92" i="1"/>
  <c r="K91" i="1"/>
  <c r="L91" i="1" s="1"/>
  <c r="M86" i="1"/>
  <c r="P82" i="1"/>
  <c r="M79" i="1"/>
  <c r="E77" i="1"/>
  <c r="K75" i="1"/>
  <c r="L75" i="1" s="1"/>
  <c r="M71" i="1"/>
  <c r="J67" i="1"/>
  <c r="K61" i="1"/>
  <c r="L61" i="1" s="1"/>
  <c r="K60" i="1"/>
  <c r="L60" i="1" s="1"/>
  <c r="J59" i="1"/>
  <c r="F59" i="1"/>
  <c r="O57" i="1"/>
  <c r="P54" i="1"/>
  <c r="O50" i="1"/>
  <c r="M191" i="1"/>
  <c r="O175" i="1"/>
  <c r="P172" i="1"/>
  <c r="M172" i="1"/>
  <c r="O168" i="1"/>
  <c r="P167" i="1"/>
  <c r="M164" i="1"/>
  <c r="M162" i="1"/>
  <c r="M157" i="1"/>
  <c r="P155" i="1"/>
  <c r="P153" i="1"/>
  <c r="K150" i="1"/>
  <c r="L150" i="1" s="1"/>
  <c r="P148" i="1"/>
  <c r="J142" i="1"/>
  <c r="F142" i="1"/>
  <c r="M139" i="1"/>
  <c r="P135" i="1"/>
  <c r="M135" i="1"/>
  <c r="P132" i="1"/>
  <c r="O123" i="1"/>
  <c r="J121" i="1"/>
  <c r="F121" i="1"/>
  <c r="J117" i="1"/>
  <c r="F117" i="1"/>
  <c r="J110" i="1"/>
  <c r="F110" i="1"/>
  <c r="K95" i="1"/>
  <c r="L95" i="1" s="1"/>
  <c r="P86" i="1"/>
  <c r="K79" i="1"/>
  <c r="L79" i="1" s="1"/>
  <c r="P69" i="1"/>
  <c r="O68" i="1"/>
  <c r="J60" i="1"/>
  <c r="F60" i="1"/>
  <c r="O56" i="1"/>
  <c r="O54" i="1"/>
  <c r="J53" i="1"/>
  <c r="F53" i="1"/>
  <c r="P49" i="1"/>
  <c r="E47" i="1"/>
  <c r="M198" i="1"/>
  <c r="M195" i="1"/>
  <c r="M183" i="1"/>
  <c r="M179" i="1"/>
  <c r="M170" i="1"/>
  <c r="K168" i="1"/>
  <c r="L168" i="1" s="1"/>
  <c r="O167" i="1"/>
  <c r="M165" i="1"/>
  <c r="P163" i="1"/>
  <c r="J158" i="1"/>
  <c r="P156" i="1"/>
  <c r="K155" i="1"/>
  <c r="L155" i="1" s="1"/>
  <c r="O152" i="1"/>
  <c r="J150" i="1"/>
  <c r="M140" i="1"/>
  <c r="J137" i="1"/>
  <c r="O134" i="1"/>
  <c r="M125" i="1"/>
  <c r="K123" i="1"/>
  <c r="L123" i="1" s="1"/>
  <c r="K122" i="1"/>
  <c r="L122" i="1" s="1"/>
  <c r="P120" i="1"/>
  <c r="O118" i="1"/>
  <c r="P116" i="1"/>
  <c r="K111" i="1"/>
  <c r="L111" i="1" s="1"/>
  <c r="M109" i="1"/>
  <c r="M102" i="1"/>
  <c r="M96" i="1"/>
  <c r="J95" i="1"/>
  <c r="F95" i="1"/>
  <c r="J94" i="1"/>
  <c r="F94" i="1"/>
  <c r="M93" i="1"/>
  <c r="E93" i="1"/>
  <c r="P92" i="1"/>
  <c r="O91" i="1"/>
  <c r="J86" i="1"/>
  <c r="F86" i="1"/>
  <c r="L84" i="1"/>
  <c r="M82" i="1"/>
  <c r="J79" i="1"/>
  <c r="F79" i="1"/>
  <c r="M75" i="1"/>
  <c r="E72" i="1"/>
  <c r="K69" i="1"/>
  <c r="L69" i="1" s="1"/>
  <c r="E64" i="1"/>
  <c r="J63" i="1"/>
  <c r="F63" i="1"/>
  <c r="K54" i="1"/>
  <c r="L54" i="1" s="1"/>
  <c r="M29" i="1"/>
  <c r="M25" i="1"/>
  <c r="M21" i="1"/>
  <c r="M17" i="1"/>
  <c r="M13" i="1"/>
  <c r="M9" i="1"/>
  <c r="M5" i="1"/>
  <c r="P29" i="1"/>
  <c r="P13" i="1"/>
  <c r="O499" i="1"/>
  <c r="P498" i="1"/>
  <c r="J498" i="1"/>
  <c r="F498" i="1"/>
  <c r="K495" i="1"/>
  <c r="L495" i="1" s="1"/>
  <c r="K491" i="1"/>
  <c r="L491" i="1" s="1"/>
  <c r="M488" i="1"/>
  <c r="M486" i="1"/>
  <c r="M485" i="1"/>
  <c r="E485" i="1"/>
  <c r="P484" i="1"/>
  <c r="M483" i="1"/>
  <c r="O479" i="1"/>
  <c r="P478" i="1"/>
  <c r="J478" i="1"/>
  <c r="F478" i="1"/>
  <c r="O475" i="1"/>
  <c r="P474" i="1"/>
  <c r="J474" i="1"/>
  <c r="F474" i="1"/>
  <c r="K471" i="1"/>
  <c r="L471" i="1" s="1"/>
  <c r="J469" i="1"/>
  <c r="M468" i="1"/>
  <c r="M466" i="1"/>
  <c r="E465" i="1"/>
  <c r="P464" i="1"/>
  <c r="O463" i="1"/>
  <c r="J461" i="1"/>
  <c r="K458" i="1"/>
  <c r="L458" i="1" s="1"/>
  <c r="J454" i="1"/>
  <c r="F454" i="1"/>
  <c r="M452" i="1"/>
  <c r="K451" i="1"/>
  <c r="L451" i="1" s="1"/>
  <c r="E451" i="1"/>
  <c r="P450" i="1"/>
  <c r="J450" i="1"/>
  <c r="F450" i="1"/>
  <c r="M448" i="1"/>
  <c r="K447" i="1"/>
  <c r="L447" i="1" s="1"/>
  <c r="E447" i="1"/>
  <c r="P446" i="1"/>
  <c r="J446" i="1"/>
  <c r="F446" i="1"/>
  <c r="M443" i="1"/>
  <c r="O438" i="1"/>
  <c r="M438" i="1"/>
  <c r="J433" i="1"/>
  <c r="F433" i="1"/>
  <c r="M428" i="1"/>
  <c r="E428" i="1"/>
  <c r="F428" i="1"/>
  <c r="J428" i="1"/>
  <c r="P427" i="1"/>
  <c r="P421" i="1"/>
  <c r="M421" i="1"/>
  <c r="O421" i="1"/>
  <c r="P407" i="1"/>
  <c r="M407" i="1"/>
  <c r="P429" i="1"/>
  <c r="M429" i="1"/>
  <c r="E412" i="1"/>
  <c r="F412" i="1"/>
  <c r="J412" i="1"/>
  <c r="P20" i="1"/>
  <c r="P4" i="1"/>
  <c r="M500" i="1"/>
  <c r="M498" i="1"/>
  <c r="P495" i="1"/>
  <c r="M495" i="1"/>
  <c r="P491" i="1"/>
  <c r="M491" i="1"/>
  <c r="M480" i="1"/>
  <c r="M478" i="1"/>
  <c r="M476" i="1"/>
  <c r="M474" i="1"/>
  <c r="P471" i="1"/>
  <c r="M471" i="1"/>
  <c r="M464" i="1"/>
  <c r="O454" i="1"/>
  <c r="M454" i="1"/>
  <c r="O451" i="1"/>
  <c r="M450" i="1"/>
  <c r="O447" i="1"/>
  <c r="M446" i="1"/>
  <c r="K434" i="1"/>
  <c r="L434" i="1" s="1"/>
  <c r="O434" i="1"/>
  <c r="K427" i="1"/>
  <c r="L427" i="1" s="1"/>
  <c r="O427" i="1"/>
  <c r="P413" i="1"/>
  <c r="K413" i="1"/>
  <c r="M413" i="1"/>
  <c r="M412" i="1"/>
  <c r="P412" i="1"/>
  <c r="M411" i="1"/>
  <c r="O411" i="1"/>
  <c r="K411" i="1"/>
  <c r="L411" i="1" s="1"/>
  <c r="F401" i="1"/>
  <c r="J401" i="1"/>
  <c r="E401" i="1"/>
  <c r="P16" i="1"/>
  <c r="P500" i="1"/>
  <c r="M499" i="1"/>
  <c r="J485" i="1"/>
  <c r="M484" i="1"/>
  <c r="M482" i="1"/>
  <c r="P480" i="1"/>
  <c r="M479" i="1"/>
  <c r="P476" i="1"/>
  <c r="M475" i="1"/>
  <c r="J465" i="1"/>
  <c r="M463" i="1"/>
  <c r="M460" i="1"/>
  <c r="M458" i="1"/>
  <c r="O455" i="1"/>
  <c r="O442" i="1"/>
  <c r="M442" i="1"/>
  <c r="E430" i="1"/>
  <c r="F430" i="1"/>
  <c r="J430" i="1"/>
  <c r="O429" i="1"/>
  <c r="P417" i="1"/>
  <c r="K417" i="1"/>
  <c r="L417" i="1" s="1"/>
  <c r="M417" i="1"/>
  <c r="M434" i="1"/>
  <c r="M430" i="1"/>
  <c r="M420" i="1"/>
  <c r="P418" i="1"/>
  <c r="M418" i="1"/>
  <c r="P410" i="1"/>
  <c r="M410" i="1"/>
  <c r="M409" i="1"/>
  <c r="O406" i="1"/>
  <c r="M406" i="1"/>
  <c r="M405" i="1"/>
  <c r="M403" i="1"/>
  <c r="P398" i="1"/>
  <c r="M398" i="1"/>
  <c r="M397" i="1"/>
  <c r="E395" i="1"/>
  <c r="E393" i="1"/>
  <c r="E392" i="1"/>
  <c r="E391" i="1"/>
  <c r="E389" i="1"/>
  <c r="E388" i="1"/>
  <c r="E387" i="1"/>
  <c r="E385" i="1"/>
  <c r="E384" i="1"/>
  <c r="E383" i="1"/>
  <c r="E381" i="1"/>
  <c r="E380" i="1"/>
  <c r="E379" i="1"/>
  <c r="E377" i="1"/>
  <c r="E376" i="1"/>
  <c r="E375" i="1"/>
  <c r="E373" i="1"/>
  <c r="E372" i="1"/>
  <c r="E371" i="1"/>
  <c r="E369" i="1"/>
  <c r="E368" i="1"/>
  <c r="E367" i="1"/>
  <c r="E365" i="1"/>
  <c r="E364" i="1"/>
  <c r="E363" i="1"/>
  <c r="E361" i="1"/>
  <c r="E360" i="1"/>
  <c r="E359" i="1"/>
  <c r="E357" i="1"/>
  <c r="E356" i="1"/>
  <c r="E355" i="1"/>
  <c r="E353" i="1"/>
  <c r="E352" i="1"/>
  <c r="E351" i="1"/>
  <c r="E349" i="1"/>
  <c r="E348" i="1"/>
  <c r="E347" i="1"/>
  <c r="E345" i="1"/>
  <c r="E344" i="1"/>
  <c r="E343" i="1"/>
  <c r="P339" i="1"/>
  <c r="J339" i="1"/>
  <c r="F339" i="1"/>
  <c r="J338" i="1"/>
  <c r="O334" i="1"/>
  <c r="P332" i="1"/>
  <c r="K332" i="1"/>
  <c r="P331" i="1"/>
  <c r="J331" i="1"/>
  <c r="F331" i="1"/>
  <c r="M329" i="1"/>
  <c r="O327" i="1"/>
  <c r="J327" i="1"/>
  <c r="F327" i="1"/>
  <c r="E326" i="1"/>
  <c r="P325" i="1"/>
  <c r="O322" i="1"/>
  <c r="M321" i="1"/>
  <c r="J318" i="1"/>
  <c r="M317" i="1"/>
  <c r="O315" i="1"/>
  <c r="M315" i="1"/>
  <c r="K314" i="1"/>
  <c r="L314" i="1" s="1"/>
  <c r="E312" i="1"/>
  <c r="M310" i="1"/>
  <c r="M309" i="1"/>
  <c r="K307" i="1"/>
  <c r="L307" i="1" s="1"/>
  <c r="J305" i="1"/>
  <c r="J301" i="1"/>
  <c r="J300" i="1"/>
  <c r="F300" i="1"/>
  <c r="P294" i="1"/>
  <c r="P293" i="1"/>
  <c r="M293" i="1"/>
  <c r="K293" i="1"/>
  <c r="L293" i="1" s="1"/>
  <c r="F289" i="1"/>
  <c r="J289" i="1"/>
  <c r="E289" i="1"/>
  <c r="F281" i="1"/>
  <c r="J281" i="1"/>
  <c r="E281" i="1"/>
  <c r="K433" i="1"/>
  <c r="L433" i="1" s="1"/>
  <c r="J429" i="1"/>
  <c r="J424" i="1"/>
  <c r="O409" i="1"/>
  <c r="J409" i="1"/>
  <c r="O405" i="1"/>
  <c r="J405" i="1"/>
  <c r="K401" i="1"/>
  <c r="L401" i="1" s="1"/>
  <c r="M399" i="1"/>
  <c r="O397" i="1"/>
  <c r="J397" i="1"/>
  <c r="K393" i="1"/>
  <c r="L393" i="1" s="1"/>
  <c r="K389" i="1"/>
  <c r="K385" i="1"/>
  <c r="E341" i="1"/>
  <c r="M339" i="1"/>
  <c r="M338" i="1"/>
  <c r="J333" i="1"/>
  <c r="F333" i="1"/>
  <c r="M331" i="1"/>
  <c r="J329" i="1"/>
  <c r="F329" i="1"/>
  <c r="M327" i="1"/>
  <c r="J321" i="1"/>
  <c r="F321" i="1"/>
  <c r="E320" i="1"/>
  <c r="M318" i="1"/>
  <c r="J317" i="1"/>
  <c r="F317" i="1"/>
  <c r="O307" i="1"/>
  <c r="O303" i="1"/>
  <c r="O301" i="1"/>
  <c r="P300" i="1"/>
  <c r="O293" i="1"/>
  <c r="F292" i="1"/>
  <c r="J292" i="1"/>
  <c r="F288" i="1"/>
  <c r="J288" i="1"/>
  <c r="E288" i="1"/>
  <c r="J393" i="1"/>
  <c r="J392" i="1"/>
  <c r="J389" i="1"/>
  <c r="J388" i="1"/>
  <c r="J385" i="1"/>
  <c r="J384" i="1"/>
  <c r="J381" i="1"/>
  <c r="J380" i="1"/>
  <c r="J377" i="1"/>
  <c r="J376" i="1"/>
  <c r="J373" i="1"/>
  <c r="J372" i="1"/>
  <c r="J369" i="1"/>
  <c r="J368" i="1"/>
  <c r="J365" i="1"/>
  <c r="J364" i="1"/>
  <c r="J361" i="1"/>
  <c r="J360" i="1"/>
  <c r="J357" i="1"/>
  <c r="J356" i="1"/>
  <c r="J353" i="1"/>
  <c r="J352" i="1"/>
  <c r="J349" i="1"/>
  <c r="J348" i="1"/>
  <c r="J345" i="1"/>
  <c r="J344" i="1"/>
  <c r="K338" i="1"/>
  <c r="L338" i="1" s="1"/>
  <c r="P327" i="1"/>
  <c r="J326" i="1"/>
  <c r="K318" i="1"/>
  <c r="K305" i="1"/>
  <c r="L305" i="1" s="1"/>
  <c r="M301" i="1"/>
  <c r="M286" i="1"/>
  <c r="M285" i="1"/>
  <c r="M283" i="1"/>
  <c r="K278" i="1"/>
  <c r="L278" i="1" s="1"/>
  <c r="O277" i="1"/>
  <c r="J277" i="1"/>
  <c r="K274" i="1"/>
  <c r="L274" i="1" s="1"/>
  <c r="O273" i="1"/>
  <c r="J273" i="1"/>
  <c r="O270" i="1"/>
  <c r="M269" i="1"/>
  <c r="M267" i="1"/>
  <c r="E265" i="1"/>
  <c r="K262" i="1"/>
  <c r="O261" i="1"/>
  <c r="J261" i="1"/>
  <c r="K258" i="1"/>
  <c r="L258" i="1" s="1"/>
  <c r="O257" i="1"/>
  <c r="J257" i="1"/>
  <c r="O254" i="1"/>
  <c r="M253" i="1"/>
  <c r="M251" i="1"/>
  <c r="E249" i="1"/>
  <c r="K246" i="1"/>
  <c r="L246" i="1" s="1"/>
  <c r="O245" i="1"/>
  <c r="J245" i="1"/>
  <c r="K242" i="1"/>
  <c r="L242" i="1" s="1"/>
  <c r="O241" i="1"/>
  <c r="J241" i="1"/>
  <c r="E239" i="1"/>
  <c r="F234" i="1"/>
  <c r="J234" i="1"/>
  <c r="M232" i="1"/>
  <c r="K228" i="1"/>
  <c r="E228" i="1"/>
  <c r="F228" i="1"/>
  <c r="J228" i="1"/>
  <c r="J227" i="1"/>
  <c r="M225" i="1"/>
  <c r="K221" i="1"/>
  <c r="L221" i="1" s="1"/>
  <c r="K217" i="1"/>
  <c r="L217" i="1" s="1"/>
  <c r="O216" i="1"/>
  <c r="J204" i="1"/>
  <c r="F204" i="1"/>
  <c r="M233" i="1"/>
  <c r="K233" i="1"/>
  <c r="L233" i="1" s="1"/>
  <c r="E220" i="1"/>
  <c r="F220" i="1"/>
  <c r="J220" i="1"/>
  <c r="E215" i="1"/>
  <c r="F215" i="1"/>
  <c r="J215" i="1"/>
  <c r="K204" i="1"/>
  <c r="O204" i="1"/>
  <c r="F203" i="1"/>
  <c r="J203" i="1"/>
  <c r="K201" i="1"/>
  <c r="L201" i="1" s="1"/>
  <c r="O201" i="1"/>
  <c r="K192" i="1"/>
  <c r="L192" i="1" s="1"/>
  <c r="O192" i="1"/>
  <c r="P192" i="1"/>
  <c r="P278" i="1"/>
  <c r="M278" i="1"/>
  <c r="M277" i="1"/>
  <c r="P274" i="1"/>
  <c r="M274" i="1"/>
  <c r="M273" i="1"/>
  <c r="M271" i="1"/>
  <c r="P262" i="1"/>
  <c r="M262" i="1"/>
  <c r="M261" i="1"/>
  <c r="P258" i="1"/>
  <c r="M258" i="1"/>
  <c r="M257" i="1"/>
  <c r="M255" i="1"/>
  <c r="P246" i="1"/>
  <c r="M246" i="1"/>
  <c r="M245" i="1"/>
  <c r="P242" i="1"/>
  <c r="M242" i="1"/>
  <c r="M241" i="1"/>
  <c r="P235" i="1"/>
  <c r="K235" i="1"/>
  <c r="L235" i="1" s="1"/>
  <c r="O228" i="1"/>
  <c r="M228" i="1"/>
  <c r="F223" i="1"/>
  <c r="J223" i="1"/>
  <c r="M222" i="1"/>
  <c r="M221" i="1"/>
  <c r="P217" i="1"/>
  <c r="E208" i="1"/>
  <c r="F208" i="1"/>
  <c r="J208" i="1"/>
  <c r="F206" i="1"/>
  <c r="E206" i="1"/>
  <c r="M203" i="1"/>
  <c r="E196" i="1"/>
  <c r="F196" i="1"/>
  <c r="J196" i="1"/>
  <c r="M298" i="1"/>
  <c r="M294" i="1"/>
  <c r="M291" i="1"/>
  <c r="K277" i="1"/>
  <c r="L277" i="1" s="1"/>
  <c r="K273" i="1"/>
  <c r="L273" i="1" s="1"/>
  <c r="P271" i="1"/>
  <c r="M270" i="1"/>
  <c r="J265" i="1"/>
  <c r="K261" i="1"/>
  <c r="L261" i="1" s="1"/>
  <c r="K257" i="1"/>
  <c r="L257" i="1" s="1"/>
  <c r="P255" i="1"/>
  <c r="M254" i="1"/>
  <c r="J249" i="1"/>
  <c r="K245" i="1"/>
  <c r="L245" i="1" s="1"/>
  <c r="K241" i="1"/>
  <c r="L241" i="1" s="1"/>
  <c r="J239" i="1"/>
  <c r="P233" i="1"/>
  <c r="K232" i="1"/>
  <c r="L232" i="1" s="1"/>
  <c r="P232" i="1"/>
  <c r="P221" i="1"/>
  <c r="O220" i="1"/>
  <c r="M220" i="1"/>
  <c r="P216" i="1"/>
  <c r="E207" i="1"/>
  <c r="F207" i="1"/>
  <c r="J207" i="1"/>
  <c r="P204" i="1"/>
  <c r="K196" i="1"/>
  <c r="L196" i="1" s="1"/>
  <c r="O196" i="1"/>
  <c r="P87" i="1"/>
  <c r="K87" i="1"/>
  <c r="L87" i="1" s="1"/>
  <c r="F87" i="1"/>
  <c r="J87" i="1"/>
  <c r="E78" i="1"/>
  <c r="F78" i="1"/>
  <c r="J78" i="1"/>
  <c r="K76" i="1"/>
  <c r="L76" i="1" s="1"/>
  <c r="O76" i="1"/>
  <c r="P72" i="1"/>
  <c r="O72" i="1"/>
  <c r="E52" i="1"/>
  <c r="F52" i="1"/>
  <c r="J52" i="1"/>
  <c r="M216" i="1"/>
  <c r="M213" i="1"/>
  <c r="M204" i="1"/>
  <c r="M201" i="1"/>
  <c r="M196" i="1"/>
  <c r="M192" i="1"/>
  <c r="K191" i="1"/>
  <c r="L191" i="1" s="1"/>
  <c r="M187" i="1"/>
  <c r="J186" i="1"/>
  <c r="F186" i="1"/>
  <c r="O184" i="1"/>
  <c r="M184" i="1"/>
  <c r="K183" i="1"/>
  <c r="L183" i="1" s="1"/>
  <c r="O180" i="1"/>
  <c r="M169" i="1"/>
  <c r="O164" i="1"/>
  <c r="M161" i="1"/>
  <c r="O156" i="1"/>
  <c r="O151" i="1"/>
  <c r="M151" i="1"/>
  <c r="O147" i="1"/>
  <c r="M147" i="1"/>
  <c r="O143" i="1"/>
  <c r="M143" i="1"/>
  <c r="O139" i="1"/>
  <c r="K138" i="1"/>
  <c r="L138" i="1" s="1"/>
  <c r="J134" i="1"/>
  <c r="F134" i="1"/>
  <c r="O131" i="1"/>
  <c r="K130" i="1"/>
  <c r="L130" i="1" s="1"/>
  <c r="J129" i="1"/>
  <c r="F129" i="1"/>
  <c r="P127" i="1"/>
  <c r="M127" i="1"/>
  <c r="M126" i="1"/>
  <c r="M124" i="1"/>
  <c r="J118" i="1"/>
  <c r="F118" i="1"/>
  <c r="J115" i="1"/>
  <c r="F115" i="1"/>
  <c r="P109" i="1"/>
  <c r="F107" i="1"/>
  <c r="J107" i="1"/>
  <c r="O104" i="1"/>
  <c r="M104" i="1"/>
  <c r="O100" i="1"/>
  <c r="J99" i="1"/>
  <c r="F99" i="1"/>
  <c r="K94" i="1"/>
  <c r="L94" i="1" s="1"/>
  <c r="P94" i="1"/>
  <c r="O92" i="1"/>
  <c r="K78" i="1"/>
  <c r="L78" i="1" s="1"/>
  <c r="P78" i="1"/>
  <c r="E75" i="1"/>
  <c r="F75" i="1"/>
  <c r="J75" i="1"/>
  <c r="M72" i="1"/>
  <c r="E56" i="1"/>
  <c r="F56" i="1"/>
  <c r="J56" i="1"/>
  <c r="M44" i="1"/>
  <c r="K34" i="1"/>
  <c r="O34" i="1"/>
  <c r="M236" i="1"/>
  <c r="M217" i="1"/>
  <c r="M209" i="1"/>
  <c r="E198" i="1"/>
  <c r="J195" i="1"/>
  <c r="F195" i="1"/>
  <c r="J191" i="1"/>
  <c r="F191" i="1"/>
  <c r="M188" i="1"/>
  <c r="K187" i="1"/>
  <c r="L187" i="1" s="1"/>
  <c r="J183" i="1"/>
  <c r="F183" i="1"/>
  <c r="J178" i="1"/>
  <c r="F178" i="1"/>
  <c r="M177" i="1"/>
  <c r="M175" i="1"/>
  <c r="J174" i="1"/>
  <c r="F174" i="1"/>
  <c r="M173" i="1"/>
  <c r="M171" i="1"/>
  <c r="J170" i="1"/>
  <c r="F170" i="1"/>
  <c r="M168" i="1"/>
  <c r="J167" i="1"/>
  <c r="F167" i="1"/>
  <c r="M163" i="1"/>
  <c r="J162" i="1"/>
  <c r="F162" i="1"/>
  <c r="M160" i="1"/>
  <c r="J159" i="1"/>
  <c r="F159" i="1"/>
  <c r="M155" i="1"/>
  <c r="J154" i="1"/>
  <c r="F154" i="1"/>
  <c r="M150" i="1"/>
  <c r="O138" i="1"/>
  <c r="J138" i="1"/>
  <c r="F138" i="1"/>
  <c r="O130" i="1"/>
  <c r="J130" i="1"/>
  <c r="F130" i="1"/>
  <c r="P128" i="1"/>
  <c r="O127" i="1"/>
  <c r="K126" i="1"/>
  <c r="L126" i="1" s="1"/>
  <c r="J125" i="1"/>
  <c r="F125" i="1"/>
  <c r="M123" i="1"/>
  <c r="M122" i="1"/>
  <c r="M120" i="1"/>
  <c r="O111" i="1"/>
  <c r="O109" i="1"/>
  <c r="K108" i="1"/>
  <c r="L108" i="1" s="1"/>
  <c r="P108" i="1"/>
  <c r="P99" i="1"/>
  <c r="K99" i="1"/>
  <c r="L99" i="1" s="1"/>
  <c r="J90" i="1"/>
  <c r="F90" i="1"/>
  <c r="P88" i="1"/>
  <c r="O87" i="1"/>
  <c r="F81" i="1"/>
  <c r="E81" i="1"/>
  <c r="K65" i="1"/>
  <c r="L65" i="1" s="1"/>
  <c r="O65" i="1"/>
  <c r="P64" i="1"/>
  <c r="O64" i="1"/>
  <c r="K64" i="1"/>
  <c r="L64" i="1" s="1"/>
  <c r="M64" i="1"/>
  <c r="E41" i="1"/>
  <c r="F41" i="1"/>
  <c r="J41" i="1"/>
  <c r="J187" i="1"/>
  <c r="F187" i="1"/>
  <c r="P169" i="1"/>
  <c r="P161" i="1"/>
  <c r="J151" i="1"/>
  <c r="F151" i="1"/>
  <c r="O126" i="1"/>
  <c r="P124" i="1"/>
  <c r="K109" i="1"/>
  <c r="L109" i="1" s="1"/>
  <c r="E97" i="1"/>
  <c r="E91" i="1"/>
  <c r="F91" i="1"/>
  <c r="J91" i="1"/>
  <c r="K90" i="1"/>
  <c r="L90" i="1" s="1"/>
  <c r="P90" i="1"/>
  <c r="K88" i="1"/>
  <c r="M87" i="1"/>
  <c r="E87" i="1"/>
  <c r="P76" i="1"/>
  <c r="P41" i="1"/>
  <c r="K41" i="1"/>
  <c r="L41" i="1" s="1"/>
  <c r="M78" i="1"/>
  <c r="M76" i="1"/>
  <c r="M65" i="1"/>
  <c r="K57" i="1"/>
  <c r="K56" i="1"/>
  <c r="L56" i="1" s="1"/>
  <c r="O52" i="1"/>
  <c r="J51" i="1"/>
  <c r="F51" i="1"/>
  <c r="J48" i="1"/>
  <c r="F48" i="1"/>
  <c r="M43" i="1"/>
  <c r="M41" i="1"/>
  <c r="J40" i="1"/>
  <c r="F40" i="1"/>
  <c r="M39" i="1"/>
  <c r="J36" i="1"/>
  <c r="F36" i="1"/>
  <c r="M34" i="1"/>
  <c r="K33" i="1"/>
  <c r="L33" i="1" s="1"/>
  <c r="M90" i="1"/>
  <c r="M88" i="1"/>
  <c r="E85" i="1"/>
  <c r="M83" i="1"/>
  <c r="J82" i="1"/>
  <c r="F82" i="1"/>
  <c r="M74" i="1"/>
  <c r="M69" i="1"/>
  <c r="M68" i="1"/>
  <c r="P61" i="1"/>
  <c r="M61" i="1"/>
  <c r="M60" i="1"/>
  <c r="E58" i="1"/>
  <c r="J57" i="1"/>
  <c r="F57" i="1"/>
  <c r="J55" i="1"/>
  <c r="F55" i="1"/>
  <c r="M53" i="1"/>
  <c r="M50" i="1"/>
  <c r="M45" i="1"/>
  <c r="M42" i="1"/>
  <c r="M37" i="1"/>
  <c r="J33" i="1"/>
  <c r="F33" i="1"/>
  <c r="K83" i="1"/>
  <c r="L83" i="1" s="1"/>
  <c r="P74" i="1"/>
  <c r="J72" i="1"/>
  <c r="K68" i="1"/>
  <c r="L68" i="1" s="1"/>
  <c r="J64" i="1"/>
  <c r="E492" i="1"/>
  <c r="F492" i="1"/>
  <c r="J492" i="1"/>
  <c r="P489" i="1"/>
  <c r="K489" i="1"/>
  <c r="O489" i="1"/>
  <c r="E484" i="1"/>
  <c r="F484" i="1"/>
  <c r="J484" i="1"/>
  <c r="P473" i="1"/>
  <c r="K473" i="1"/>
  <c r="O473" i="1"/>
  <c r="E468" i="1"/>
  <c r="F468" i="1"/>
  <c r="J468" i="1"/>
  <c r="L452" i="1"/>
  <c r="L448" i="1"/>
  <c r="L444" i="1"/>
  <c r="L440" i="1"/>
  <c r="L436" i="1"/>
  <c r="L415" i="1"/>
  <c r="P497" i="1"/>
  <c r="K497" i="1"/>
  <c r="O497" i="1"/>
  <c r="L464" i="1"/>
  <c r="E500" i="1"/>
  <c r="F500" i="1"/>
  <c r="J500" i="1"/>
  <c r="M497" i="1"/>
  <c r="P493" i="1"/>
  <c r="K493" i="1"/>
  <c r="O493" i="1"/>
  <c r="L488" i="1"/>
  <c r="E488" i="1"/>
  <c r="F488" i="1"/>
  <c r="J488" i="1"/>
  <c r="P477" i="1"/>
  <c r="K477" i="1"/>
  <c r="O477" i="1"/>
  <c r="L472" i="1"/>
  <c r="E472" i="1"/>
  <c r="F472" i="1"/>
  <c r="J472" i="1"/>
  <c r="L456" i="1"/>
  <c r="P481" i="1"/>
  <c r="K481" i="1"/>
  <c r="O481" i="1"/>
  <c r="E476" i="1"/>
  <c r="F476" i="1"/>
  <c r="J476" i="1"/>
  <c r="L431" i="1"/>
  <c r="E496" i="1"/>
  <c r="F496" i="1"/>
  <c r="J496" i="1"/>
  <c r="P485" i="1"/>
  <c r="K485" i="1"/>
  <c r="O485" i="1"/>
  <c r="E480" i="1"/>
  <c r="F480" i="1"/>
  <c r="J480" i="1"/>
  <c r="P469" i="1"/>
  <c r="K469" i="1"/>
  <c r="O469" i="1"/>
  <c r="L460" i="1"/>
  <c r="M465" i="1"/>
  <c r="M461" i="1"/>
  <c r="M449" i="1"/>
  <c r="K424" i="1"/>
  <c r="O424" i="1"/>
  <c r="F399" i="1"/>
  <c r="J399" i="1"/>
  <c r="K395" i="1"/>
  <c r="O395" i="1"/>
  <c r="K391" i="1"/>
  <c r="O391" i="1"/>
  <c r="P391" i="1"/>
  <c r="K367" i="1"/>
  <c r="O367" i="1"/>
  <c r="P367" i="1"/>
  <c r="P28" i="1"/>
  <c r="P21" i="1"/>
  <c r="O17" i="1"/>
  <c r="P12" i="1"/>
  <c r="P5" i="1"/>
  <c r="E499" i="1"/>
  <c r="L498" i="1"/>
  <c r="E495" i="1"/>
  <c r="E491" i="1"/>
  <c r="E487" i="1"/>
  <c r="L486" i="1"/>
  <c r="E483" i="1"/>
  <c r="E479" i="1"/>
  <c r="E475" i="1"/>
  <c r="L474" i="1"/>
  <c r="E471" i="1"/>
  <c r="E467" i="1"/>
  <c r="O465" i="1"/>
  <c r="K465" i="1"/>
  <c r="J464" i="1"/>
  <c r="F464" i="1"/>
  <c r="E463" i="1"/>
  <c r="O461" i="1"/>
  <c r="K461" i="1"/>
  <c r="J460" i="1"/>
  <c r="F460" i="1"/>
  <c r="E459" i="1"/>
  <c r="O457" i="1"/>
  <c r="K457" i="1"/>
  <c r="J456" i="1"/>
  <c r="F456" i="1"/>
  <c r="O453" i="1"/>
  <c r="K453" i="1"/>
  <c r="J452" i="1"/>
  <c r="F452" i="1"/>
  <c r="O449" i="1"/>
  <c r="K449" i="1"/>
  <c r="J448" i="1"/>
  <c r="F448" i="1"/>
  <c r="O445" i="1"/>
  <c r="K445" i="1"/>
  <c r="J444" i="1"/>
  <c r="F444" i="1"/>
  <c r="O441" i="1"/>
  <c r="K441" i="1"/>
  <c r="J440" i="1"/>
  <c r="F440" i="1"/>
  <c r="O437" i="1"/>
  <c r="K437" i="1"/>
  <c r="J436" i="1"/>
  <c r="F436" i="1"/>
  <c r="K432" i="1"/>
  <c r="O432" i="1"/>
  <c r="F431" i="1"/>
  <c r="J431" i="1"/>
  <c r="K425" i="1"/>
  <c r="J420" i="1"/>
  <c r="F420" i="1"/>
  <c r="K416" i="1"/>
  <c r="O416" i="1"/>
  <c r="E416" i="1"/>
  <c r="F415" i="1"/>
  <c r="J415" i="1"/>
  <c r="K407" i="1"/>
  <c r="O407" i="1"/>
  <c r="F407" i="1"/>
  <c r="J407" i="1"/>
  <c r="P404" i="1"/>
  <c r="K404" i="1"/>
  <c r="O404" i="1"/>
  <c r="F402" i="1"/>
  <c r="J402" i="1"/>
  <c r="E402" i="1"/>
  <c r="P395" i="1"/>
  <c r="F394" i="1"/>
  <c r="J394" i="1"/>
  <c r="E394" i="1"/>
  <c r="F390" i="1"/>
  <c r="J390" i="1"/>
  <c r="E390" i="1"/>
  <c r="F386" i="1"/>
  <c r="J386" i="1"/>
  <c r="E386" i="1"/>
  <c r="F382" i="1"/>
  <c r="J382" i="1"/>
  <c r="E382" i="1"/>
  <c r="F378" i="1"/>
  <c r="J378" i="1"/>
  <c r="E378" i="1"/>
  <c r="F374" i="1"/>
  <c r="J374" i="1"/>
  <c r="E374" i="1"/>
  <c r="F370" i="1"/>
  <c r="J370" i="1"/>
  <c r="E370" i="1"/>
  <c r="L369" i="1"/>
  <c r="F366" i="1"/>
  <c r="J366" i="1"/>
  <c r="E366" i="1"/>
  <c r="F362" i="1"/>
  <c r="J362" i="1"/>
  <c r="E362" i="1"/>
  <c r="F358" i="1"/>
  <c r="J358" i="1"/>
  <c r="E358" i="1"/>
  <c r="F354" i="1"/>
  <c r="J354" i="1"/>
  <c r="E354" i="1"/>
  <c r="F350" i="1"/>
  <c r="J350" i="1"/>
  <c r="E350" i="1"/>
  <c r="F346" i="1"/>
  <c r="J346" i="1"/>
  <c r="E346" i="1"/>
  <c r="F342" i="1"/>
  <c r="J342" i="1"/>
  <c r="E342" i="1"/>
  <c r="E325" i="1"/>
  <c r="F325" i="1"/>
  <c r="J325" i="1"/>
  <c r="M457" i="1"/>
  <c r="M445" i="1"/>
  <c r="M441" i="1"/>
  <c r="F423" i="1"/>
  <c r="J423" i="1"/>
  <c r="P396" i="1"/>
  <c r="K396" i="1"/>
  <c r="O396" i="1"/>
  <c r="K387" i="1"/>
  <c r="O387" i="1"/>
  <c r="P387" i="1"/>
  <c r="K383" i="1"/>
  <c r="O383" i="1"/>
  <c r="P383" i="1"/>
  <c r="K375" i="1"/>
  <c r="O375" i="1"/>
  <c r="P375" i="1"/>
  <c r="K371" i="1"/>
  <c r="O371" i="1"/>
  <c r="P371" i="1"/>
  <c r="K363" i="1"/>
  <c r="O363" i="1"/>
  <c r="P363" i="1"/>
  <c r="K359" i="1"/>
  <c r="O359" i="1"/>
  <c r="P359" i="1"/>
  <c r="P25" i="1"/>
  <c r="O21" i="1"/>
  <c r="P9" i="1"/>
  <c r="O5" i="1"/>
  <c r="M433" i="1"/>
  <c r="M432" i="1"/>
  <c r="M431" i="1"/>
  <c r="J426" i="1"/>
  <c r="F426" i="1"/>
  <c r="O425" i="1"/>
  <c r="P424" i="1"/>
  <c r="P423" i="1"/>
  <c r="K423" i="1"/>
  <c r="E423" i="1"/>
  <c r="K420" i="1"/>
  <c r="O420" i="1"/>
  <c r="F419" i="1"/>
  <c r="J419" i="1"/>
  <c r="L418" i="1"/>
  <c r="L410" i="1"/>
  <c r="K403" i="1"/>
  <c r="O403" i="1"/>
  <c r="F403" i="1"/>
  <c r="J403" i="1"/>
  <c r="P400" i="1"/>
  <c r="K400" i="1"/>
  <c r="O400" i="1"/>
  <c r="E399" i="1"/>
  <c r="F398" i="1"/>
  <c r="J398" i="1"/>
  <c r="E398" i="1"/>
  <c r="M395" i="1"/>
  <c r="M391" i="1"/>
  <c r="M387" i="1"/>
  <c r="M383" i="1"/>
  <c r="M375" i="1"/>
  <c r="M371" i="1"/>
  <c r="M367" i="1"/>
  <c r="M363" i="1"/>
  <c r="M359" i="1"/>
  <c r="F340" i="1"/>
  <c r="J340" i="1"/>
  <c r="E340" i="1"/>
  <c r="L325" i="1"/>
  <c r="K320" i="1"/>
  <c r="O320" i="1"/>
  <c r="P320" i="1"/>
  <c r="M320" i="1"/>
  <c r="L303" i="1"/>
  <c r="M453" i="1"/>
  <c r="M437" i="1"/>
  <c r="O423" i="1"/>
  <c r="F410" i="1"/>
  <c r="J410" i="1"/>
  <c r="E410" i="1"/>
  <c r="K399" i="1"/>
  <c r="O399" i="1"/>
  <c r="K379" i="1"/>
  <c r="O379" i="1"/>
  <c r="P379" i="1"/>
  <c r="K355" i="1"/>
  <c r="O355" i="1"/>
  <c r="P355" i="1"/>
  <c r="K351" i="1"/>
  <c r="O351" i="1"/>
  <c r="P351" i="1"/>
  <c r="K347" i="1"/>
  <c r="O347" i="1"/>
  <c r="P347" i="1"/>
  <c r="K343" i="1"/>
  <c r="O343" i="1"/>
  <c r="P343" i="1"/>
  <c r="K341" i="1"/>
  <c r="O341" i="1"/>
  <c r="M341" i="1"/>
  <c r="P341" i="1"/>
  <c r="M340" i="1"/>
  <c r="K340" i="1"/>
  <c r="P340" i="1"/>
  <c r="F337" i="1"/>
  <c r="J337" i="1"/>
  <c r="E337" i="1"/>
  <c r="O29" i="1"/>
  <c r="P24" i="1"/>
  <c r="P17" i="1"/>
  <c r="O13" i="1"/>
  <c r="P8" i="1"/>
  <c r="O500" i="1"/>
  <c r="J499" i="1"/>
  <c r="O496" i="1"/>
  <c r="J495" i="1"/>
  <c r="O492" i="1"/>
  <c r="J491" i="1"/>
  <c r="O488" i="1"/>
  <c r="J487" i="1"/>
  <c r="O484" i="1"/>
  <c r="J483" i="1"/>
  <c r="O480" i="1"/>
  <c r="J479" i="1"/>
  <c r="O476" i="1"/>
  <c r="J475" i="1"/>
  <c r="O472" i="1"/>
  <c r="J471" i="1"/>
  <c r="O468" i="1"/>
  <c r="J467" i="1"/>
  <c r="O464" i="1"/>
  <c r="J463" i="1"/>
  <c r="O460" i="1"/>
  <c r="J459" i="1"/>
  <c r="O456" i="1"/>
  <c r="J455" i="1"/>
  <c r="O452" i="1"/>
  <c r="J451" i="1"/>
  <c r="O448" i="1"/>
  <c r="J447" i="1"/>
  <c r="O444" i="1"/>
  <c r="J443" i="1"/>
  <c r="O440" i="1"/>
  <c r="J439" i="1"/>
  <c r="O436" i="1"/>
  <c r="J435" i="1"/>
  <c r="J434" i="1"/>
  <c r="F434" i="1"/>
  <c r="O433" i="1"/>
  <c r="P432" i="1"/>
  <c r="J432" i="1"/>
  <c r="P431" i="1"/>
  <c r="E431" i="1"/>
  <c r="K428" i="1"/>
  <c r="O428" i="1"/>
  <c r="F427" i="1"/>
  <c r="J427" i="1"/>
  <c r="M425" i="1"/>
  <c r="M424" i="1"/>
  <c r="K421" i="1"/>
  <c r="J418" i="1"/>
  <c r="F418" i="1"/>
  <c r="O417" i="1"/>
  <c r="P416" i="1"/>
  <c r="J416" i="1"/>
  <c r="P415" i="1"/>
  <c r="E415" i="1"/>
  <c r="K412" i="1"/>
  <c r="O412" i="1"/>
  <c r="F411" i="1"/>
  <c r="J411" i="1"/>
  <c r="P408" i="1"/>
  <c r="K408" i="1"/>
  <c r="O408" i="1"/>
  <c r="E407" i="1"/>
  <c r="F406" i="1"/>
  <c r="J406" i="1"/>
  <c r="E406" i="1"/>
  <c r="M400" i="1"/>
  <c r="P399" i="1"/>
  <c r="J395" i="1"/>
  <c r="O392" i="1"/>
  <c r="K392" i="1"/>
  <c r="J391" i="1"/>
  <c r="O388" i="1"/>
  <c r="K388" i="1"/>
  <c r="J387" i="1"/>
  <c r="O384" i="1"/>
  <c r="K384" i="1"/>
  <c r="J383" i="1"/>
  <c r="O380" i="1"/>
  <c r="K380" i="1"/>
  <c r="J379" i="1"/>
  <c r="O376" i="1"/>
  <c r="K376" i="1"/>
  <c r="J375" i="1"/>
  <c r="O372" i="1"/>
  <c r="K372" i="1"/>
  <c r="J371" i="1"/>
  <c r="O368" i="1"/>
  <c r="K368" i="1"/>
  <c r="J367" i="1"/>
  <c r="O364" i="1"/>
  <c r="K364" i="1"/>
  <c r="J363" i="1"/>
  <c r="O360" i="1"/>
  <c r="K360" i="1"/>
  <c r="J359" i="1"/>
  <c r="O356" i="1"/>
  <c r="K356" i="1"/>
  <c r="J355" i="1"/>
  <c r="O352" i="1"/>
  <c r="K352" i="1"/>
  <c r="J351" i="1"/>
  <c r="O348" i="1"/>
  <c r="K348" i="1"/>
  <c r="J347" i="1"/>
  <c r="O344" i="1"/>
  <c r="K344" i="1"/>
  <c r="J343" i="1"/>
  <c r="J341" i="1"/>
  <c r="K337" i="1"/>
  <c r="O337" i="1"/>
  <c r="F336" i="1"/>
  <c r="J336" i="1"/>
  <c r="M334" i="1"/>
  <c r="K330" i="1"/>
  <c r="K322" i="1"/>
  <c r="F315" i="1"/>
  <c r="J315" i="1"/>
  <c r="E315" i="1"/>
  <c r="M328" i="1"/>
  <c r="K326" i="1"/>
  <c r="K316" i="1"/>
  <c r="O316" i="1"/>
  <c r="P316" i="1"/>
  <c r="K333" i="1"/>
  <c r="O333" i="1"/>
  <c r="F332" i="1"/>
  <c r="J332" i="1"/>
  <c r="M330" i="1"/>
  <c r="K328" i="1"/>
  <c r="F319" i="1"/>
  <c r="J319" i="1"/>
  <c r="E319" i="1"/>
  <c r="L312" i="1"/>
  <c r="O329" i="1"/>
  <c r="J328" i="1"/>
  <c r="O325" i="1"/>
  <c r="J324" i="1"/>
  <c r="O321" i="1"/>
  <c r="J320" i="1"/>
  <c r="O317" i="1"/>
  <c r="J316" i="1"/>
  <c r="O313" i="1"/>
  <c r="J312" i="1"/>
  <c r="E311" i="1"/>
  <c r="K308" i="1"/>
  <c r="O308" i="1"/>
  <c r="E308" i="1"/>
  <c r="F307" i="1"/>
  <c r="J307" i="1"/>
  <c r="M305" i="1"/>
  <c r="M304" i="1"/>
  <c r="M303" i="1"/>
  <c r="K301" i="1"/>
  <c r="J298" i="1"/>
  <c r="F298" i="1"/>
  <c r="O297" i="1"/>
  <c r="J296" i="1"/>
  <c r="P295" i="1"/>
  <c r="K295" i="1"/>
  <c r="K291" i="1"/>
  <c r="O291" i="1"/>
  <c r="F291" i="1"/>
  <c r="J291" i="1"/>
  <c r="K288" i="1"/>
  <c r="O288" i="1"/>
  <c r="P288" i="1"/>
  <c r="E286" i="1"/>
  <c r="F286" i="1"/>
  <c r="J286" i="1"/>
  <c r="L283" i="1"/>
  <c r="F283" i="1"/>
  <c r="J283" i="1"/>
  <c r="E283" i="1"/>
  <c r="K280" i="1"/>
  <c r="O280" i="1"/>
  <c r="P280" i="1"/>
  <c r="L267" i="1"/>
  <c r="F267" i="1"/>
  <c r="J267" i="1"/>
  <c r="E267" i="1"/>
  <c r="K264" i="1"/>
  <c r="O264" i="1"/>
  <c r="P264" i="1"/>
  <c r="L251" i="1"/>
  <c r="F251" i="1"/>
  <c r="J251" i="1"/>
  <c r="E251" i="1"/>
  <c r="K248" i="1"/>
  <c r="O248" i="1"/>
  <c r="P248" i="1"/>
  <c r="P227" i="1"/>
  <c r="K227" i="1"/>
  <c r="O227" i="1"/>
  <c r="M227" i="1"/>
  <c r="L225" i="1"/>
  <c r="F225" i="1"/>
  <c r="J225" i="1"/>
  <c r="E225" i="1"/>
  <c r="K222" i="1"/>
  <c r="O222" i="1"/>
  <c r="P222" i="1"/>
  <c r="K296" i="1"/>
  <c r="O296" i="1"/>
  <c r="F295" i="1"/>
  <c r="J295" i="1"/>
  <c r="K287" i="1"/>
  <c r="O287" i="1"/>
  <c r="F287" i="1"/>
  <c r="J287" i="1"/>
  <c r="F279" i="1"/>
  <c r="J279" i="1"/>
  <c r="E279" i="1"/>
  <c r="K276" i="1"/>
  <c r="O276" i="1"/>
  <c r="P276" i="1"/>
  <c r="F263" i="1"/>
  <c r="J263" i="1"/>
  <c r="E263" i="1"/>
  <c r="K260" i="1"/>
  <c r="O260" i="1"/>
  <c r="P260" i="1"/>
  <c r="F247" i="1"/>
  <c r="J247" i="1"/>
  <c r="E247" i="1"/>
  <c r="K244" i="1"/>
  <c r="O244" i="1"/>
  <c r="P244" i="1"/>
  <c r="F213" i="1"/>
  <c r="J213" i="1"/>
  <c r="E213" i="1"/>
  <c r="L180" i="1"/>
  <c r="E180" i="1"/>
  <c r="F180" i="1"/>
  <c r="J180" i="1"/>
  <c r="L165" i="1"/>
  <c r="L157" i="1"/>
  <c r="L152" i="1"/>
  <c r="L144" i="1"/>
  <c r="L140" i="1"/>
  <c r="P312" i="1"/>
  <c r="J306" i="1"/>
  <c r="F306" i="1"/>
  <c r="O305" i="1"/>
  <c r="P303" i="1"/>
  <c r="K300" i="1"/>
  <c r="O300" i="1"/>
  <c r="F299" i="1"/>
  <c r="J299" i="1"/>
  <c r="M297" i="1"/>
  <c r="M296" i="1"/>
  <c r="E294" i="1"/>
  <c r="F294" i="1"/>
  <c r="J294" i="1"/>
  <c r="P287" i="1"/>
  <c r="L282" i="1"/>
  <c r="M280" i="1"/>
  <c r="F275" i="1"/>
  <c r="J275" i="1"/>
  <c r="E275" i="1"/>
  <c r="K272" i="1"/>
  <c r="O272" i="1"/>
  <c r="P272" i="1"/>
  <c r="M264" i="1"/>
  <c r="F259" i="1"/>
  <c r="J259" i="1"/>
  <c r="E259" i="1"/>
  <c r="K256" i="1"/>
  <c r="O256" i="1"/>
  <c r="P256" i="1"/>
  <c r="L250" i="1"/>
  <c r="M248" i="1"/>
  <c r="F243" i="1"/>
  <c r="J243" i="1"/>
  <c r="E243" i="1"/>
  <c r="K240" i="1"/>
  <c r="O240" i="1"/>
  <c r="P240" i="1"/>
  <c r="F197" i="1"/>
  <c r="J197" i="1"/>
  <c r="E197" i="1"/>
  <c r="O312" i="1"/>
  <c r="J311" i="1"/>
  <c r="J308" i="1"/>
  <c r="K304" i="1"/>
  <c r="O304" i="1"/>
  <c r="F303" i="1"/>
  <c r="J303" i="1"/>
  <c r="K297" i="1"/>
  <c r="K292" i="1"/>
  <c r="O292" i="1"/>
  <c r="P292" i="1"/>
  <c r="E290" i="1"/>
  <c r="F290" i="1"/>
  <c r="J290" i="1"/>
  <c r="M287" i="1"/>
  <c r="K284" i="1"/>
  <c r="O284" i="1"/>
  <c r="P284" i="1"/>
  <c r="M276" i="1"/>
  <c r="F271" i="1"/>
  <c r="J271" i="1"/>
  <c r="E271" i="1"/>
  <c r="K268" i="1"/>
  <c r="O268" i="1"/>
  <c r="P268" i="1"/>
  <c r="M260" i="1"/>
  <c r="F255" i="1"/>
  <c r="J255" i="1"/>
  <c r="E255" i="1"/>
  <c r="K252" i="1"/>
  <c r="O252" i="1"/>
  <c r="P252" i="1"/>
  <c r="M244" i="1"/>
  <c r="L224" i="1"/>
  <c r="F222" i="1"/>
  <c r="J222" i="1"/>
  <c r="E222" i="1"/>
  <c r="K206" i="1"/>
  <c r="O206" i="1"/>
  <c r="P206" i="1"/>
  <c r="M206" i="1"/>
  <c r="K182" i="1"/>
  <c r="O182" i="1"/>
  <c r="P182" i="1"/>
  <c r="M182" i="1"/>
  <c r="P223" i="1"/>
  <c r="K223" i="1"/>
  <c r="O223" i="1"/>
  <c r="F221" i="1"/>
  <c r="J221" i="1"/>
  <c r="E221" i="1"/>
  <c r="K218" i="1"/>
  <c r="O218" i="1"/>
  <c r="F218" i="1"/>
  <c r="J218" i="1"/>
  <c r="K210" i="1"/>
  <c r="O210" i="1"/>
  <c r="P210" i="1"/>
  <c r="L208" i="1"/>
  <c r="F201" i="1"/>
  <c r="J201" i="1"/>
  <c r="E201" i="1"/>
  <c r="L179" i="1"/>
  <c r="O283" i="1"/>
  <c r="J282" i="1"/>
  <c r="F282" i="1"/>
  <c r="O279" i="1"/>
  <c r="J278" i="1"/>
  <c r="F278" i="1"/>
  <c r="O275" i="1"/>
  <c r="J274" i="1"/>
  <c r="F274" i="1"/>
  <c r="O271" i="1"/>
  <c r="J270" i="1"/>
  <c r="F270" i="1"/>
  <c r="O267" i="1"/>
  <c r="J266" i="1"/>
  <c r="F266" i="1"/>
  <c r="O263" i="1"/>
  <c r="J262" i="1"/>
  <c r="F262" i="1"/>
  <c r="O259" i="1"/>
  <c r="J258" i="1"/>
  <c r="F258" i="1"/>
  <c r="O255" i="1"/>
  <c r="J254" i="1"/>
  <c r="F254" i="1"/>
  <c r="O251" i="1"/>
  <c r="J250" i="1"/>
  <c r="F250" i="1"/>
  <c r="O247" i="1"/>
  <c r="J246" i="1"/>
  <c r="F246" i="1"/>
  <c r="O243" i="1"/>
  <c r="J242" i="1"/>
  <c r="F242" i="1"/>
  <c r="J238" i="1"/>
  <c r="F238" i="1"/>
  <c r="K234" i="1"/>
  <c r="O234" i="1"/>
  <c r="F233" i="1"/>
  <c r="J233" i="1"/>
  <c r="P231" i="1"/>
  <c r="K231" i="1"/>
  <c r="O231" i="1"/>
  <c r="F229" i="1"/>
  <c r="J229" i="1"/>
  <c r="E229" i="1"/>
  <c r="K226" i="1"/>
  <c r="O226" i="1"/>
  <c r="F226" i="1"/>
  <c r="J226" i="1"/>
  <c r="M223" i="1"/>
  <c r="P215" i="1"/>
  <c r="K215" i="1"/>
  <c r="O215" i="1"/>
  <c r="F209" i="1"/>
  <c r="J209" i="1"/>
  <c r="E209" i="1"/>
  <c r="K202" i="1"/>
  <c r="O202" i="1"/>
  <c r="P202" i="1"/>
  <c r="L200" i="1"/>
  <c r="K238" i="1"/>
  <c r="O238" i="1"/>
  <c r="F237" i="1"/>
  <c r="J237" i="1"/>
  <c r="M235" i="1"/>
  <c r="M234" i="1"/>
  <c r="K230" i="1"/>
  <c r="O230" i="1"/>
  <c r="F230" i="1"/>
  <c r="J230" i="1"/>
  <c r="P226" i="1"/>
  <c r="P219" i="1"/>
  <c r="K219" i="1"/>
  <c r="O219" i="1"/>
  <c r="E218" i="1"/>
  <c r="F217" i="1"/>
  <c r="J217" i="1"/>
  <c r="E217" i="1"/>
  <c r="L216" i="1"/>
  <c r="K214" i="1"/>
  <c r="O214" i="1"/>
  <c r="M210" i="1"/>
  <c r="F205" i="1"/>
  <c r="J205" i="1"/>
  <c r="E205" i="1"/>
  <c r="K198" i="1"/>
  <c r="O198" i="1"/>
  <c r="P198" i="1"/>
  <c r="E173" i="1"/>
  <c r="F173" i="1"/>
  <c r="J173" i="1"/>
  <c r="J214" i="1"/>
  <c r="O211" i="1"/>
  <c r="K211" i="1"/>
  <c r="J210" i="1"/>
  <c r="O207" i="1"/>
  <c r="K207" i="1"/>
  <c r="J206" i="1"/>
  <c r="O203" i="1"/>
  <c r="K203" i="1"/>
  <c r="J202" i="1"/>
  <c r="O199" i="1"/>
  <c r="K199" i="1"/>
  <c r="J198" i="1"/>
  <c r="O195" i="1"/>
  <c r="K195" i="1"/>
  <c r="K194" i="1"/>
  <c r="E192" i="1"/>
  <c r="F192" i="1"/>
  <c r="J192" i="1"/>
  <c r="K189" i="1"/>
  <c r="O189" i="1"/>
  <c r="F189" i="1"/>
  <c r="J189" i="1"/>
  <c r="K178" i="1"/>
  <c r="O178" i="1"/>
  <c r="P178" i="1"/>
  <c r="L176" i="1"/>
  <c r="K174" i="1"/>
  <c r="O174" i="1"/>
  <c r="P174" i="1"/>
  <c r="L166" i="1"/>
  <c r="L158" i="1"/>
  <c r="K193" i="1"/>
  <c r="O193" i="1"/>
  <c r="K186" i="1"/>
  <c r="O186" i="1"/>
  <c r="P186" i="1"/>
  <c r="E184" i="1"/>
  <c r="F184" i="1"/>
  <c r="J184" i="1"/>
  <c r="K181" i="1"/>
  <c r="O181" i="1"/>
  <c r="F181" i="1"/>
  <c r="J181" i="1"/>
  <c r="M178" i="1"/>
  <c r="E177" i="1"/>
  <c r="F177" i="1"/>
  <c r="J177" i="1"/>
  <c r="L170" i="1"/>
  <c r="L162" i="1"/>
  <c r="L154" i="1"/>
  <c r="M194" i="1"/>
  <c r="M193" i="1"/>
  <c r="K190" i="1"/>
  <c r="O190" i="1"/>
  <c r="P190" i="1"/>
  <c r="E189" i="1"/>
  <c r="E188" i="1"/>
  <c r="F188" i="1"/>
  <c r="J188" i="1"/>
  <c r="K185" i="1"/>
  <c r="O185" i="1"/>
  <c r="F185" i="1"/>
  <c r="J185" i="1"/>
  <c r="P181" i="1"/>
  <c r="L169" i="1"/>
  <c r="L161" i="1"/>
  <c r="K145" i="1"/>
  <c r="O145" i="1"/>
  <c r="F144" i="1"/>
  <c r="J144" i="1"/>
  <c r="K136" i="1"/>
  <c r="O136" i="1"/>
  <c r="F136" i="1"/>
  <c r="J136" i="1"/>
  <c r="K133" i="1"/>
  <c r="O133" i="1"/>
  <c r="P133" i="1"/>
  <c r="L120" i="1"/>
  <c r="L117" i="1"/>
  <c r="O177" i="1"/>
  <c r="J176" i="1"/>
  <c r="F176" i="1"/>
  <c r="O173" i="1"/>
  <c r="J172" i="1"/>
  <c r="F172" i="1"/>
  <c r="P170" i="1"/>
  <c r="O169" i="1"/>
  <c r="J168" i="1"/>
  <c r="F168" i="1"/>
  <c r="P166" i="1"/>
  <c r="O165" i="1"/>
  <c r="J164" i="1"/>
  <c r="F164" i="1"/>
  <c r="P162" i="1"/>
  <c r="O161" i="1"/>
  <c r="J160" i="1"/>
  <c r="F160" i="1"/>
  <c r="P158" i="1"/>
  <c r="O157" i="1"/>
  <c r="J156" i="1"/>
  <c r="F156" i="1"/>
  <c r="P154" i="1"/>
  <c r="O153" i="1"/>
  <c r="J153" i="1"/>
  <c r="F153" i="1"/>
  <c r="P152" i="1"/>
  <c r="K149" i="1"/>
  <c r="O149" i="1"/>
  <c r="F148" i="1"/>
  <c r="J148" i="1"/>
  <c r="M146" i="1"/>
  <c r="M145" i="1"/>
  <c r="M144" i="1"/>
  <c r="K142" i="1"/>
  <c r="J139" i="1"/>
  <c r="F139" i="1"/>
  <c r="P136" i="1"/>
  <c r="F132" i="1"/>
  <c r="J132" i="1"/>
  <c r="E132" i="1"/>
  <c r="L116" i="1"/>
  <c r="O170" i="1"/>
  <c r="J169" i="1"/>
  <c r="F169" i="1"/>
  <c r="O166" i="1"/>
  <c r="J165" i="1"/>
  <c r="F165" i="1"/>
  <c r="O162" i="1"/>
  <c r="J161" i="1"/>
  <c r="F161" i="1"/>
  <c r="O158" i="1"/>
  <c r="J157" i="1"/>
  <c r="F157" i="1"/>
  <c r="O154" i="1"/>
  <c r="F152" i="1"/>
  <c r="J152" i="1"/>
  <c r="K146" i="1"/>
  <c r="J143" i="1"/>
  <c r="F143" i="1"/>
  <c r="O142" i="1"/>
  <c r="J141" i="1"/>
  <c r="F141" i="1"/>
  <c r="P140" i="1"/>
  <c r="M136" i="1"/>
  <c r="M133" i="1"/>
  <c r="L128" i="1"/>
  <c r="L125" i="1"/>
  <c r="J147" i="1"/>
  <c r="F147" i="1"/>
  <c r="O146" i="1"/>
  <c r="P145" i="1"/>
  <c r="P144" i="1"/>
  <c r="E144" i="1"/>
  <c r="K141" i="1"/>
  <c r="O141" i="1"/>
  <c r="F140" i="1"/>
  <c r="J140" i="1"/>
  <c r="L139" i="1"/>
  <c r="K137" i="1"/>
  <c r="O137" i="1"/>
  <c r="P137" i="1"/>
  <c r="E136" i="1"/>
  <c r="L124" i="1"/>
  <c r="L121" i="1"/>
  <c r="E128" i="1"/>
  <c r="L127" i="1"/>
  <c r="E124" i="1"/>
  <c r="E120" i="1"/>
  <c r="E116" i="1"/>
  <c r="J108" i="1"/>
  <c r="F108" i="1"/>
  <c r="O107" i="1"/>
  <c r="P105" i="1"/>
  <c r="K105" i="1"/>
  <c r="K102" i="1"/>
  <c r="O102" i="1"/>
  <c r="E102" i="1"/>
  <c r="E100" i="1"/>
  <c r="F100" i="1"/>
  <c r="J100" i="1"/>
  <c r="K106" i="1"/>
  <c r="O106" i="1"/>
  <c r="F105" i="1"/>
  <c r="J105" i="1"/>
  <c r="P97" i="1"/>
  <c r="K97" i="1"/>
  <c r="O97" i="1"/>
  <c r="L74" i="1"/>
  <c r="J135" i="1"/>
  <c r="F135" i="1"/>
  <c r="O132" i="1"/>
  <c r="J131" i="1"/>
  <c r="F131" i="1"/>
  <c r="P129" i="1"/>
  <c r="O128" i="1"/>
  <c r="J127" i="1"/>
  <c r="F127" i="1"/>
  <c r="P125" i="1"/>
  <c r="O124" i="1"/>
  <c r="J123" i="1"/>
  <c r="F123" i="1"/>
  <c r="P121" i="1"/>
  <c r="O120" i="1"/>
  <c r="J119" i="1"/>
  <c r="F119" i="1"/>
  <c r="P117" i="1"/>
  <c r="O116" i="1"/>
  <c r="J114" i="1"/>
  <c r="F114" i="1"/>
  <c r="K110" i="1"/>
  <c r="O110" i="1"/>
  <c r="F109" i="1"/>
  <c r="J109" i="1"/>
  <c r="M107" i="1"/>
  <c r="M106" i="1"/>
  <c r="K103" i="1"/>
  <c r="K101" i="1"/>
  <c r="O101" i="1"/>
  <c r="L86" i="1"/>
  <c r="O129" i="1"/>
  <c r="J128" i="1"/>
  <c r="O125" i="1"/>
  <c r="J124" i="1"/>
  <c r="O121" i="1"/>
  <c r="J120" i="1"/>
  <c r="O117" i="1"/>
  <c r="J116" i="1"/>
  <c r="K114" i="1"/>
  <c r="O114" i="1"/>
  <c r="F113" i="1"/>
  <c r="J113" i="1"/>
  <c r="M111" i="1"/>
  <c r="M110" i="1"/>
  <c r="K107" i="1"/>
  <c r="J104" i="1"/>
  <c r="F104" i="1"/>
  <c r="O103" i="1"/>
  <c r="P102" i="1"/>
  <c r="J102" i="1"/>
  <c r="P101" i="1"/>
  <c r="L98" i="1"/>
  <c r="E96" i="1"/>
  <c r="F96" i="1"/>
  <c r="J96" i="1"/>
  <c r="L82" i="1"/>
  <c r="O93" i="1"/>
  <c r="K93" i="1"/>
  <c r="J92" i="1"/>
  <c r="F92" i="1"/>
  <c r="O89" i="1"/>
  <c r="K89" i="1"/>
  <c r="J88" i="1"/>
  <c r="F88" i="1"/>
  <c r="O85" i="1"/>
  <c r="K85" i="1"/>
  <c r="J84" i="1"/>
  <c r="F84" i="1"/>
  <c r="O81" i="1"/>
  <c r="K81" i="1"/>
  <c r="J80" i="1"/>
  <c r="F80" i="1"/>
  <c r="O77" i="1"/>
  <c r="K77" i="1"/>
  <c r="J76" i="1"/>
  <c r="F76" i="1"/>
  <c r="O73" i="1"/>
  <c r="K73" i="1"/>
  <c r="K66" i="1"/>
  <c r="O66" i="1"/>
  <c r="F66" i="1"/>
  <c r="J66" i="1"/>
  <c r="K63" i="1"/>
  <c r="O63" i="1"/>
  <c r="P63" i="1"/>
  <c r="E61" i="1"/>
  <c r="F61" i="1"/>
  <c r="J61" i="1"/>
  <c r="L59" i="1"/>
  <c r="L50" i="1"/>
  <c r="P48" i="1"/>
  <c r="O48" i="1"/>
  <c r="K48" i="1"/>
  <c r="M48" i="1"/>
  <c r="F46" i="1"/>
  <c r="J46" i="1"/>
  <c r="E46" i="1"/>
  <c r="F43" i="1"/>
  <c r="J43" i="1"/>
  <c r="E43" i="1"/>
  <c r="K32" i="1"/>
  <c r="O32" i="1"/>
  <c r="P32" i="1"/>
  <c r="M32" i="1"/>
  <c r="J101" i="1"/>
  <c r="O98" i="1"/>
  <c r="J97" i="1"/>
  <c r="O94" i="1"/>
  <c r="J93" i="1"/>
  <c r="O90" i="1"/>
  <c r="J89" i="1"/>
  <c r="O86" i="1"/>
  <c r="J85" i="1"/>
  <c r="O82" i="1"/>
  <c r="J81" i="1"/>
  <c r="O78" i="1"/>
  <c r="J77" i="1"/>
  <c r="O74" i="1"/>
  <c r="J73" i="1"/>
  <c r="K72" i="1"/>
  <c r="J69" i="1"/>
  <c r="F69" i="1"/>
  <c r="P66" i="1"/>
  <c r="K62" i="1"/>
  <c r="O62" i="1"/>
  <c r="F62" i="1"/>
  <c r="J62" i="1"/>
  <c r="E49" i="1"/>
  <c r="F49" i="1"/>
  <c r="J49" i="1"/>
  <c r="K47" i="1"/>
  <c r="O47" i="1"/>
  <c r="P47" i="1"/>
  <c r="M47" i="1"/>
  <c r="K46" i="1"/>
  <c r="P46" i="1"/>
  <c r="M46" i="1"/>
  <c r="K43" i="1"/>
  <c r="O43" i="1"/>
  <c r="P43" i="1"/>
  <c r="J71" i="1"/>
  <c r="F71" i="1"/>
  <c r="M66" i="1"/>
  <c r="M63" i="1"/>
  <c r="K71" i="1"/>
  <c r="O71" i="1"/>
  <c r="F70" i="1"/>
  <c r="J70" i="1"/>
  <c r="K67" i="1"/>
  <c r="O67" i="1"/>
  <c r="P67" i="1"/>
  <c r="E66" i="1"/>
  <c r="E65" i="1"/>
  <c r="F65" i="1"/>
  <c r="J65" i="1"/>
  <c r="K58" i="1"/>
  <c r="O58" i="1"/>
  <c r="P58" i="1"/>
  <c r="K51" i="1"/>
  <c r="O51" i="1"/>
  <c r="F50" i="1"/>
  <c r="J50" i="1"/>
  <c r="K36" i="1"/>
  <c r="O36" i="1"/>
  <c r="P36" i="1"/>
  <c r="E34" i="1"/>
  <c r="F34" i="1"/>
  <c r="J34" i="1"/>
  <c r="E31" i="1"/>
  <c r="F31" i="1"/>
  <c r="J31" i="1"/>
  <c r="P59" i="1"/>
  <c r="K55" i="1"/>
  <c r="O55" i="1"/>
  <c r="F54" i="1"/>
  <c r="J54" i="1"/>
  <c r="M52" i="1"/>
  <c r="M51" i="1"/>
  <c r="K40" i="1"/>
  <c r="O40" i="1"/>
  <c r="P40" i="1"/>
  <c r="E38" i="1"/>
  <c r="F38" i="1"/>
  <c r="J38" i="1"/>
  <c r="K35" i="1"/>
  <c r="O35" i="1"/>
  <c r="F35" i="1"/>
  <c r="J35" i="1"/>
  <c r="O59" i="1"/>
  <c r="J58" i="1"/>
  <c r="K52" i="1"/>
  <c r="J47" i="1"/>
  <c r="K44" i="1"/>
  <c r="O44" i="1"/>
  <c r="P44" i="1"/>
  <c r="E42" i="1"/>
  <c r="F42" i="1"/>
  <c r="J42" i="1"/>
  <c r="K39" i="1"/>
  <c r="O39" i="1"/>
  <c r="F39" i="1"/>
  <c r="J39" i="1"/>
  <c r="M36" i="1"/>
  <c r="O31" i="1"/>
  <c r="O26" i="1"/>
  <c r="O14" i="1"/>
  <c r="O6" i="1"/>
  <c r="M30" i="1"/>
  <c r="M26" i="1"/>
  <c r="M14" i="1"/>
  <c r="M10" i="1"/>
  <c r="O28" i="1"/>
  <c r="P27" i="1"/>
  <c r="O24" i="1"/>
  <c r="P23" i="1"/>
  <c r="O20" i="1"/>
  <c r="P19" i="1"/>
  <c r="O16" i="1"/>
  <c r="P15" i="1"/>
  <c r="O12" i="1"/>
  <c r="P11" i="1"/>
  <c r="O8" i="1"/>
  <c r="P7" i="1"/>
  <c r="O4" i="1"/>
  <c r="P3" i="1"/>
  <c r="O30" i="1"/>
  <c r="O22" i="1"/>
  <c r="O18" i="1"/>
  <c r="O10" i="1"/>
  <c r="M22" i="1"/>
  <c r="M18" i="1"/>
  <c r="M6" i="1"/>
  <c r="P30" i="1"/>
  <c r="O27" i="1"/>
  <c r="P26" i="1"/>
  <c r="O23" i="1"/>
  <c r="P22" i="1"/>
  <c r="O19" i="1"/>
  <c r="P18" i="1"/>
  <c r="O15" i="1"/>
  <c r="P14" i="1"/>
  <c r="O11" i="1"/>
  <c r="P10" i="1"/>
  <c r="O7" i="1"/>
  <c r="P6" i="1"/>
  <c r="O3" i="1"/>
  <c r="M27" i="1"/>
  <c r="M23" i="1"/>
  <c r="M19" i="1"/>
  <c r="M15" i="1"/>
  <c r="M11" i="1"/>
  <c r="M7" i="1"/>
  <c r="M3" i="1"/>
  <c r="M28" i="1"/>
  <c r="M24" i="1"/>
  <c r="M20" i="1"/>
  <c r="M16" i="1"/>
  <c r="M12" i="1"/>
  <c r="M8" i="1"/>
  <c r="M4" i="1"/>
  <c r="O2" i="1"/>
  <c r="J30" i="1"/>
  <c r="J26" i="1"/>
  <c r="J22" i="1"/>
  <c r="J18" i="1"/>
  <c r="J14" i="1"/>
  <c r="J10" i="1"/>
  <c r="J6" i="1"/>
  <c r="J29" i="1"/>
  <c r="J25" i="1"/>
  <c r="J21" i="1"/>
  <c r="J17" i="1"/>
  <c r="J13" i="1"/>
  <c r="J9" i="1"/>
  <c r="J5" i="1"/>
  <c r="J28" i="1"/>
  <c r="J24" i="1"/>
  <c r="J20" i="1"/>
  <c r="J16" i="1"/>
  <c r="J12" i="1"/>
  <c r="J8" i="1"/>
  <c r="J4" i="1"/>
  <c r="J27" i="1"/>
  <c r="J23" i="1"/>
  <c r="J19" i="1"/>
  <c r="J15" i="1"/>
  <c r="J11" i="1"/>
  <c r="J7" i="1"/>
  <c r="J3" i="1"/>
  <c r="J2" i="1"/>
  <c r="F30" i="1"/>
  <c r="F26" i="1"/>
  <c r="F22" i="1"/>
  <c r="F18" i="1"/>
  <c r="F14" i="1"/>
  <c r="F10" i="1"/>
  <c r="F6" i="1"/>
  <c r="F29" i="1"/>
  <c r="F25" i="1"/>
  <c r="F21" i="1"/>
  <c r="F17" i="1"/>
  <c r="F13" i="1"/>
  <c r="F9" i="1"/>
  <c r="F5" i="1"/>
  <c r="F28" i="1"/>
  <c r="F24" i="1"/>
  <c r="F20" i="1"/>
  <c r="F16" i="1"/>
  <c r="F12" i="1"/>
  <c r="F8" i="1"/>
  <c r="F4" i="1"/>
  <c r="F27" i="1"/>
  <c r="F23" i="1"/>
  <c r="F19" i="1"/>
  <c r="F15" i="1"/>
  <c r="F11" i="1"/>
  <c r="F7" i="1"/>
  <c r="F3" i="1"/>
  <c r="F2" i="1"/>
  <c r="P2" i="1"/>
  <c r="M2" i="1"/>
  <c r="E5" i="2" l="1" a="1"/>
  <c r="E5" i="2" s="1"/>
  <c r="F16" i="4" s="1"/>
  <c r="P8" i="2"/>
  <c r="H36" i="4" s="1"/>
  <c r="Q8" i="2"/>
  <c r="J36" i="4" s="1"/>
  <c r="N8" i="2"/>
  <c r="D36" i="4" s="1"/>
  <c r="O8" i="2"/>
  <c r="F36" i="4" s="1"/>
  <c r="M8" i="2"/>
  <c r="Q3" i="2"/>
  <c r="P31" i="4" s="1"/>
  <c r="M3" i="2"/>
  <c r="H31" i="4" s="1"/>
  <c r="P3" i="2"/>
  <c r="N31" i="4" s="1"/>
  <c r="O3" i="2"/>
  <c r="L31" i="4" s="1"/>
  <c r="N3" i="2"/>
  <c r="J31" i="4" s="1"/>
  <c r="T74" i="2"/>
  <c r="U74" i="2" s="1"/>
  <c r="T121" i="2"/>
  <c r="U121" i="2" s="1"/>
  <c r="T170" i="2"/>
  <c r="U170" i="2" s="1"/>
  <c r="T200" i="2"/>
  <c r="U200" i="2" s="1"/>
  <c r="T179" i="2"/>
  <c r="U179" i="2" s="1"/>
  <c r="T208" i="2"/>
  <c r="U208" i="2" s="1"/>
  <c r="T282" i="2"/>
  <c r="U282" i="2" s="1"/>
  <c r="T140" i="2"/>
  <c r="U140" i="2" s="1"/>
  <c r="T165" i="2"/>
  <c r="U165" i="2" s="1"/>
  <c r="T180" i="2"/>
  <c r="U180" i="2" s="1"/>
  <c r="T225" i="2"/>
  <c r="U225" i="2" s="1"/>
  <c r="T418" i="2"/>
  <c r="U418" i="2" s="1"/>
  <c r="T460" i="2"/>
  <c r="U460" i="2" s="1"/>
  <c r="T456" i="2"/>
  <c r="U456" i="2" s="1"/>
  <c r="T472" i="2"/>
  <c r="U472" i="2" s="1"/>
  <c r="T436" i="2"/>
  <c r="U436" i="2" s="1"/>
  <c r="T452" i="2"/>
  <c r="U452" i="2" s="1"/>
  <c r="T83" i="2"/>
  <c r="U83" i="2" s="1"/>
  <c r="T41" i="2"/>
  <c r="U41" i="2" s="1"/>
  <c r="T109" i="2"/>
  <c r="U109" i="2" s="1"/>
  <c r="T99" i="2"/>
  <c r="U99" i="2" s="1"/>
  <c r="T130" i="2"/>
  <c r="U130" i="2" s="1"/>
  <c r="T138" i="2"/>
  <c r="U138" i="2" s="1"/>
  <c r="T76" i="2"/>
  <c r="U76" i="2" s="1"/>
  <c r="T261" i="2"/>
  <c r="U261" i="2" s="1"/>
  <c r="T273" i="2"/>
  <c r="U273" i="2" s="1"/>
  <c r="T221" i="2"/>
  <c r="U221" i="2" s="1"/>
  <c r="T246" i="2"/>
  <c r="U246" i="2" s="1"/>
  <c r="T278" i="2"/>
  <c r="U278" i="2" s="1"/>
  <c r="T417" i="2"/>
  <c r="U417" i="2" s="1"/>
  <c r="T491" i="2"/>
  <c r="U491" i="2" s="1"/>
  <c r="T123" i="2"/>
  <c r="U123" i="2" s="1"/>
  <c r="T61" i="2"/>
  <c r="U61" i="2" s="1"/>
  <c r="T91" i="2"/>
  <c r="U91" i="2" s="1"/>
  <c r="T298" i="2"/>
  <c r="U298" i="2" s="1"/>
  <c r="T249" i="2"/>
  <c r="U249" i="2" s="1"/>
  <c r="T236" i="2"/>
  <c r="U236" i="2" s="1"/>
  <c r="T317" i="2"/>
  <c r="U317" i="2" s="1"/>
  <c r="T354" i="2"/>
  <c r="U354" i="2" s="1"/>
  <c r="T377" i="2"/>
  <c r="U377" i="2" s="1"/>
  <c r="T435" i="2"/>
  <c r="U435" i="2" s="1"/>
  <c r="T483" i="2"/>
  <c r="U483" i="2" s="1"/>
  <c r="T475" i="2"/>
  <c r="U475" i="2" s="1"/>
  <c r="T148" i="2"/>
  <c r="U148" i="2" s="1"/>
  <c r="T237" i="2"/>
  <c r="U237" i="2" s="1"/>
  <c r="T263" i="2"/>
  <c r="U263" i="2" s="1"/>
  <c r="T171" i="2"/>
  <c r="U171" i="2" s="1"/>
  <c r="T394" i="2"/>
  <c r="U394" i="2" s="1"/>
  <c r="T381" i="2"/>
  <c r="U381" i="2" s="1"/>
  <c r="T426" i="2"/>
  <c r="U426" i="2" s="1"/>
  <c r="T37" i="2"/>
  <c r="U37" i="2" s="1"/>
  <c r="T45" i="2"/>
  <c r="U45" i="2" s="1"/>
  <c r="T172" i="2"/>
  <c r="U172" i="2" s="1"/>
  <c r="T331" i="2"/>
  <c r="U331" i="2" s="1"/>
  <c r="T414" i="2"/>
  <c r="U414" i="2" s="1"/>
  <c r="T463" i="2"/>
  <c r="U463" i="2" s="1"/>
  <c r="T70" i="2"/>
  <c r="U70" i="2" s="1"/>
  <c r="T266" i="2"/>
  <c r="U266" i="2" s="1"/>
  <c r="T269" i="2"/>
  <c r="U269" i="2" s="1"/>
  <c r="T209" i="2"/>
  <c r="U209" i="2" s="1"/>
  <c r="T205" i="2"/>
  <c r="U205" i="2" s="1"/>
  <c r="T50" i="2"/>
  <c r="U50" i="2" s="1"/>
  <c r="T86" i="2"/>
  <c r="U86" i="2" s="1"/>
  <c r="T124" i="2"/>
  <c r="U124" i="2" s="1"/>
  <c r="T125" i="2"/>
  <c r="U125" i="2" s="1"/>
  <c r="T117" i="2"/>
  <c r="U117" i="2" s="1"/>
  <c r="T158" i="2"/>
  <c r="U158" i="2" s="1"/>
  <c r="T216" i="2"/>
  <c r="U216" i="2" s="1"/>
  <c r="T224" i="2"/>
  <c r="U224" i="2" s="1"/>
  <c r="T250" i="2"/>
  <c r="U250" i="2" s="1"/>
  <c r="T144" i="2"/>
  <c r="U144" i="2" s="1"/>
  <c r="T283" i="2"/>
  <c r="U283" i="2" s="1"/>
  <c r="T369" i="2"/>
  <c r="U369" i="2" s="1"/>
  <c r="T431" i="2"/>
  <c r="U431" i="2" s="1"/>
  <c r="T440" i="2"/>
  <c r="U440" i="2" s="1"/>
  <c r="T68" i="2"/>
  <c r="U68" i="2" s="1"/>
  <c r="T33" i="2"/>
  <c r="U33" i="2" s="1"/>
  <c r="T64" i="2"/>
  <c r="U64" i="2" s="1"/>
  <c r="T65" i="2"/>
  <c r="U65" i="2" s="1"/>
  <c r="T187" i="2"/>
  <c r="U187" i="2" s="1"/>
  <c r="T94" i="2"/>
  <c r="U94" i="2" s="1"/>
  <c r="T183" i="2"/>
  <c r="U183" i="2" s="1"/>
  <c r="T196" i="2"/>
  <c r="U196" i="2" s="1"/>
  <c r="T277" i="2"/>
  <c r="U277" i="2" s="1"/>
  <c r="T235" i="2"/>
  <c r="U235" i="2" s="1"/>
  <c r="T192" i="2"/>
  <c r="U192" i="2" s="1"/>
  <c r="T242" i="2"/>
  <c r="U242" i="2" s="1"/>
  <c r="T274" i="2"/>
  <c r="U274" i="2" s="1"/>
  <c r="T305" i="2"/>
  <c r="U305" i="2" s="1"/>
  <c r="T338" i="2"/>
  <c r="U338" i="2" s="1"/>
  <c r="T293" i="2"/>
  <c r="U293" i="2" s="1"/>
  <c r="T307" i="2"/>
  <c r="U307" i="2" s="1"/>
  <c r="T314" i="2"/>
  <c r="U314" i="2" s="1"/>
  <c r="T434" i="2"/>
  <c r="U434" i="2" s="1"/>
  <c r="T451" i="2"/>
  <c r="U451" i="2" s="1"/>
  <c r="T458" i="2"/>
  <c r="U458" i="2" s="1"/>
  <c r="T471" i="2"/>
  <c r="U471" i="2" s="1"/>
  <c r="T495" i="2"/>
  <c r="U495" i="2" s="1"/>
  <c r="T84" i="2"/>
  <c r="U84" i="2" s="1"/>
  <c r="T168" i="2"/>
  <c r="U168" i="2" s="1"/>
  <c r="T79" i="2"/>
  <c r="U79" i="2" s="1"/>
  <c r="T173" i="2"/>
  <c r="U173" i="2" s="1"/>
  <c r="T270" i="2"/>
  <c r="U270" i="2" s="1"/>
  <c r="T281" i="2"/>
  <c r="U281" i="2" s="1"/>
  <c r="T289" i="2"/>
  <c r="U289" i="2" s="1"/>
  <c r="T310" i="2"/>
  <c r="U310" i="2" s="1"/>
  <c r="T335" i="2"/>
  <c r="U335" i="2" s="1"/>
  <c r="T321" i="2"/>
  <c r="U321" i="2" s="1"/>
  <c r="T334" i="2"/>
  <c r="U334" i="2" s="1"/>
  <c r="T353" i="2"/>
  <c r="U353" i="2" s="1"/>
  <c r="T402" i="2"/>
  <c r="U402" i="2" s="1"/>
  <c r="T443" i="2"/>
  <c r="U443" i="2" s="1"/>
  <c r="T163" i="2"/>
  <c r="U163" i="2" s="1"/>
  <c r="T309" i="2"/>
  <c r="U309" i="2" s="1"/>
  <c r="T358" i="2"/>
  <c r="U358" i="2" s="1"/>
  <c r="T366" i="2"/>
  <c r="U366" i="2" s="1"/>
  <c r="T479" i="2"/>
  <c r="U479" i="2" s="1"/>
  <c r="T247" i="2"/>
  <c r="U247" i="2" s="1"/>
  <c r="T430" i="2"/>
  <c r="U430" i="2" s="1"/>
  <c r="T134" i="2"/>
  <c r="U134" i="2" s="1"/>
  <c r="T455" i="2"/>
  <c r="U455" i="2" s="1"/>
  <c r="T462" i="2"/>
  <c r="U462" i="2" s="1"/>
  <c r="T386" i="2"/>
  <c r="U386" i="2" s="1"/>
  <c r="T374" i="2"/>
  <c r="U374" i="2" s="1"/>
  <c r="T286" i="2"/>
  <c r="U286" i="2" s="1"/>
  <c r="T59" i="2"/>
  <c r="U59" i="2" s="1"/>
  <c r="T127" i="2"/>
  <c r="U127" i="2" s="1"/>
  <c r="T139" i="2"/>
  <c r="U139" i="2" s="1"/>
  <c r="T128" i="2"/>
  <c r="U128" i="2" s="1"/>
  <c r="T120" i="2"/>
  <c r="U120" i="2" s="1"/>
  <c r="T161" i="2"/>
  <c r="U161" i="2" s="1"/>
  <c r="T154" i="2"/>
  <c r="U154" i="2" s="1"/>
  <c r="T166" i="2"/>
  <c r="U166" i="2" s="1"/>
  <c r="T176" i="2"/>
  <c r="U176" i="2" s="1"/>
  <c r="T152" i="2"/>
  <c r="U152" i="2" s="1"/>
  <c r="T267" i="2"/>
  <c r="U267" i="2" s="1"/>
  <c r="T312" i="2"/>
  <c r="U312" i="2" s="1"/>
  <c r="T303" i="2"/>
  <c r="U303" i="2" s="1"/>
  <c r="T474" i="2"/>
  <c r="U474" i="2" s="1"/>
  <c r="T486" i="2"/>
  <c r="U486" i="2" s="1"/>
  <c r="T498" i="2"/>
  <c r="U498" i="2" s="1"/>
  <c r="T444" i="2"/>
  <c r="U444" i="2" s="1"/>
  <c r="T78" i="2"/>
  <c r="U78" i="2" s="1"/>
  <c r="T87" i="2"/>
  <c r="U87" i="2" s="1"/>
  <c r="T241" i="2"/>
  <c r="U241" i="2" s="1"/>
  <c r="T233" i="2"/>
  <c r="U233" i="2" s="1"/>
  <c r="T433" i="2"/>
  <c r="U433" i="2" s="1"/>
  <c r="T411" i="2"/>
  <c r="U411" i="2" s="1"/>
  <c r="T150" i="2"/>
  <c r="U150" i="2" s="1"/>
  <c r="T254" i="2"/>
  <c r="U254" i="2" s="1"/>
  <c r="T265" i="2"/>
  <c r="U265" i="2" s="1"/>
  <c r="T299" i="2"/>
  <c r="U299" i="2" s="1"/>
  <c r="T342" i="2"/>
  <c r="U342" i="2" s="1"/>
  <c r="T422" i="2"/>
  <c r="U422" i="2" s="1"/>
  <c r="T361" i="2"/>
  <c r="U361" i="2" s="1"/>
  <c r="T397" i="2"/>
  <c r="U397" i="2" s="1"/>
  <c r="T499" i="2"/>
  <c r="U499" i="2" s="1"/>
  <c r="T490" i="2"/>
  <c r="U490" i="2" s="1"/>
  <c r="T253" i="2"/>
  <c r="U253" i="2" s="1"/>
  <c r="T119" i="2"/>
  <c r="U119" i="2" s="1"/>
  <c r="T112" i="2"/>
  <c r="U112" i="2" s="1"/>
  <c r="T131" i="2"/>
  <c r="U131" i="2" s="1"/>
  <c r="T239" i="2"/>
  <c r="U239" i="2" s="1"/>
  <c r="T336" i="2"/>
  <c r="U336" i="2" s="1"/>
  <c r="T213" i="2"/>
  <c r="U213" i="2" s="1"/>
  <c r="T188" i="2"/>
  <c r="U188" i="2" s="1"/>
  <c r="T135" i="2"/>
  <c r="U135" i="2" s="1"/>
  <c r="T350" i="2"/>
  <c r="U350" i="2" s="1"/>
  <c r="T487" i="2"/>
  <c r="U487" i="2" s="1"/>
  <c r="T454" i="2"/>
  <c r="U454" i="2" s="1"/>
  <c r="T323" i="2"/>
  <c r="U323" i="2" s="1"/>
  <c r="T482" i="2"/>
  <c r="U482" i="2" s="1"/>
  <c r="T349" i="2"/>
  <c r="U349" i="2" s="1"/>
  <c r="T82" i="2"/>
  <c r="U82" i="2" s="1"/>
  <c r="T98" i="2"/>
  <c r="U98" i="2" s="1"/>
  <c r="T116" i="2"/>
  <c r="U116" i="2" s="1"/>
  <c r="T169" i="2"/>
  <c r="U169" i="2" s="1"/>
  <c r="T162" i="2"/>
  <c r="U162" i="2" s="1"/>
  <c r="T157" i="2"/>
  <c r="U157" i="2" s="1"/>
  <c r="T251" i="2"/>
  <c r="U251" i="2" s="1"/>
  <c r="T325" i="2"/>
  <c r="U325" i="2" s="1"/>
  <c r="T410" i="2"/>
  <c r="U410" i="2" s="1"/>
  <c r="T488" i="2"/>
  <c r="U488" i="2" s="1"/>
  <c r="T464" i="2"/>
  <c r="U464" i="2" s="1"/>
  <c r="T415" i="2"/>
  <c r="U415" i="2" s="1"/>
  <c r="T448" i="2"/>
  <c r="U448" i="2" s="1"/>
  <c r="T56" i="2"/>
  <c r="U56" i="2" s="1"/>
  <c r="T90" i="2"/>
  <c r="U90" i="2" s="1"/>
  <c r="T108" i="2"/>
  <c r="U108" i="2" s="1"/>
  <c r="T126" i="2"/>
  <c r="U126" i="2" s="1"/>
  <c r="T191" i="2"/>
  <c r="U191" i="2" s="1"/>
  <c r="T232" i="2"/>
  <c r="U232" i="2" s="1"/>
  <c r="T245" i="2"/>
  <c r="U245" i="2" s="1"/>
  <c r="T257" i="2"/>
  <c r="U257" i="2" s="1"/>
  <c r="T201" i="2"/>
  <c r="U201" i="2" s="1"/>
  <c r="T217" i="2"/>
  <c r="U217" i="2" s="1"/>
  <c r="T258" i="2"/>
  <c r="U258" i="2" s="1"/>
  <c r="T393" i="2"/>
  <c r="U393" i="2" s="1"/>
  <c r="T401" i="2"/>
  <c r="U401" i="2" s="1"/>
  <c r="T427" i="2"/>
  <c r="U427" i="2" s="1"/>
  <c r="T447" i="2"/>
  <c r="U447" i="2" s="1"/>
  <c r="T54" i="2"/>
  <c r="U54" i="2" s="1"/>
  <c r="T69" i="2"/>
  <c r="U69" i="2" s="1"/>
  <c r="T111" i="2"/>
  <c r="U111" i="2" s="1"/>
  <c r="T122" i="2"/>
  <c r="U122" i="2" s="1"/>
  <c r="T155" i="2"/>
  <c r="U155" i="2" s="1"/>
  <c r="T95" i="2"/>
  <c r="U95" i="2" s="1"/>
  <c r="T60" i="2"/>
  <c r="U60" i="2" s="1"/>
  <c r="T75" i="2"/>
  <c r="U75" i="2" s="1"/>
  <c r="T118" i="2"/>
  <c r="U118" i="2" s="1"/>
  <c r="T319" i="2"/>
  <c r="U319" i="2" s="1"/>
  <c r="T370" i="2"/>
  <c r="U370" i="2" s="1"/>
  <c r="T439" i="2"/>
  <c r="U439" i="2" s="1"/>
  <c r="T459" i="2"/>
  <c r="U459" i="2" s="1"/>
  <c r="T467" i="2"/>
  <c r="U467" i="2" s="1"/>
  <c r="T478" i="2"/>
  <c r="U478" i="2" s="1"/>
  <c r="T311" i="2"/>
  <c r="U311" i="2" s="1"/>
  <c r="T390" i="2"/>
  <c r="U390" i="2" s="1"/>
  <c r="T313" i="2"/>
  <c r="U313" i="2" s="1"/>
  <c r="T143" i="2"/>
  <c r="U143" i="2" s="1"/>
  <c r="T42" i="2"/>
  <c r="U42" i="2" s="1"/>
  <c r="T229" i="2"/>
  <c r="U229" i="2" s="1"/>
  <c r="T290" i="2"/>
  <c r="U290" i="2" s="1"/>
  <c r="T382" i="2"/>
  <c r="U382" i="2" s="1"/>
  <c r="T357" i="2"/>
  <c r="U357" i="2" s="1"/>
  <c r="T466" i="2"/>
  <c r="U466" i="2" s="1"/>
  <c r="T339" i="2"/>
  <c r="U339" i="2" s="1"/>
  <c r="T220" i="2"/>
  <c r="U220" i="2" s="1"/>
  <c r="T160" i="2"/>
  <c r="U160" i="2" s="1"/>
  <c r="T285" i="2"/>
  <c r="U285" i="2" s="1"/>
  <c r="E2" i="2"/>
  <c r="H8" i="4" s="1"/>
  <c r="I2" i="2"/>
  <c r="P8" i="4" s="1"/>
  <c r="G2" i="2"/>
  <c r="L8" i="4" s="1"/>
  <c r="H2" i="2"/>
  <c r="N8" i="4" s="1"/>
  <c r="F2" i="2"/>
  <c r="J8" i="4" s="1"/>
  <c r="N499" i="1"/>
  <c r="R499" i="1" s="1"/>
  <c r="N500" i="1"/>
  <c r="R500" i="1" s="1"/>
  <c r="N496" i="1"/>
  <c r="R496" i="1" s="1"/>
  <c r="N495" i="1"/>
  <c r="R495" i="1" s="1"/>
  <c r="N494" i="1"/>
  <c r="N497" i="1"/>
  <c r="N498" i="1"/>
  <c r="R498" i="1" s="1"/>
  <c r="N15" i="1"/>
  <c r="R15" i="1" s="1"/>
  <c r="N47" i="1"/>
  <c r="N146" i="1"/>
  <c r="N11" i="1"/>
  <c r="R11" i="1" s="1"/>
  <c r="N27" i="1"/>
  <c r="R27" i="1" s="1"/>
  <c r="N18" i="1"/>
  <c r="R18" i="1" s="1"/>
  <c r="N10" i="1"/>
  <c r="R10" i="1" s="1"/>
  <c r="N36" i="1"/>
  <c r="N66" i="1"/>
  <c r="N136" i="1"/>
  <c r="N145" i="1"/>
  <c r="N193" i="1"/>
  <c r="N178" i="1"/>
  <c r="N276" i="1"/>
  <c r="N287" i="1"/>
  <c r="N248" i="1"/>
  <c r="N264" i="1"/>
  <c r="N304" i="1"/>
  <c r="N328" i="1"/>
  <c r="N341" i="1"/>
  <c r="N437" i="1"/>
  <c r="N363" i="1"/>
  <c r="N383" i="1"/>
  <c r="N431" i="1"/>
  <c r="R431" i="1" s="1"/>
  <c r="N457" i="1"/>
  <c r="N42" i="1"/>
  <c r="R42" i="1" s="1"/>
  <c r="N68" i="1"/>
  <c r="R68" i="1" s="1"/>
  <c r="N90" i="1"/>
  <c r="R90" i="1" s="1"/>
  <c r="N41" i="1"/>
  <c r="R41" i="1" s="1"/>
  <c r="N87" i="1"/>
  <c r="R87" i="1" s="1"/>
  <c r="N64" i="1"/>
  <c r="R64" i="1" s="1"/>
  <c r="N123" i="1"/>
  <c r="R123" i="1" s="1"/>
  <c r="N168" i="1"/>
  <c r="R168" i="1" s="1"/>
  <c r="N173" i="1"/>
  <c r="R173" i="1" s="1"/>
  <c r="N177" i="1"/>
  <c r="R177" i="1" s="1"/>
  <c r="N209" i="1"/>
  <c r="R209" i="1" s="1"/>
  <c r="N127" i="1"/>
  <c r="R127" i="1" s="1"/>
  <c r="N147" i="1"/>
  <c r="R147" i="1" s="1"/>
  <c r="N192" i="1"/>
  <c r="R192" i="1" s="1"/>
  <c r="N213" i="1"/>
  <c r="R213" i="1" s="1"/>
  <c r="N298" i="1"/>
  <c r="R298" i="1" s="1"/>
  <c r="N203" i="1"/>
  <c r="N222" i="1"/>
  <c r="N242" i="1"/>
  <c r="R242" i="1" s="1"/>
  <c r="N271" i="1"/>
  <c r="R271" i="1" s="1"/>
  <c r="N277" i="1"/>
  <c r="R277" i="1" s="1"/>
  <c r="N267" i="1"/>
  <c r="R267" i="1" s="1"/>
  <c r="N301" i="1"/>
  <c r="N318" i="1"/>
  <c r="N327" i="1"/>
  <c r="R327" i="1" s="1"/>
  <c r="N317" i="1"/>
  <c r="R317" i="1" s="1"/>
  <c r="N397" i="1"/>
  <c r="R397" i="1" s="1"/>
  <c r="N405" i="1"/>
  <c r="N410" i="1"/>
  <c r="R410" i="1" s="1"/>
  <c r="N420" i="1"/>
  <c r="N411" i="1"/>
  <c r="R411" i="1" s="1"/>
  <c r="N450" i="1"/>
  <c r="R450" i="1" s="1"/>
  <c r="N464" i="1"/>
  <c r="R464" i="1" s="1"/>
  <c r="N476" i="1"/>
  <c r="R476" i="1" s="1"/>
  <c r="N407" i="1"/>
  <c r="N438" i="1"/>
  <c r="R438" i="1" s="1"/>
  <c r="N448" i="1"/>
  <c r="R448" i="1" s="1"/>
  <c r="N5" i="1"/>
  <c r="R5" i="1" s="1"/>
  <c r="N21" i="1"/>
  <c r="R21" i="1" s="1"/>
  <c r="N82" i="1"/>
  <c r="R82" i="1" s="1"/>
  <c r="N96" i="1"/>
  <c r="R96" i="1" s="1"/>
  <c r="N140" i="1"/>
  <c r="R140" i="1" s="1"/>
  <c r="N183" i="1"/>
  <c r="R183" i="1" s="1"/>
  <c r="N135" i="1"/>
  <c r="R135" i="1" s="1"/>
  <c r="N128" i="1"/>
  <c r="R128" i="1" s="1"/>
  <c r="N154" i="1"/>
  <c r="R154" i="1" s="1"/>
  <c r="N212" i="1"/>
  <c r="N205" i="1"/>
  <c r="R205" i="1" s="1"/>
  <c r="N319" i="1"/>
  <c r="R319" i="1" s="1"/>
  <c r="N332" i="1"/>
  <c r="N347" i="1"/>
  <c r="N393" i="1"/>
  <c r="R393" i="1" s="1"/>
  <c r="N459" i="1"/>
  <c r="R459" i="1" s="1"/>
  <c r="N335" i="1"/>
  <c r="R335" i="1" s="1"/>
  <c r="N346" i="1"/>
  <c r="R346" i="1" s="1"/>
  <c r="N422" i="1"/>
  <c r="R422" i="1" s="1"/>
  <c r="N490" i="1"/>
  <c r="R490" i="1" s="1"/>
  <c r="N67" i="1"/>
  <c r="N272" i="1"/>
  <c r="N349" i="1"/>
  <c r="R349" i="1" s="1"/>
  <c r="N158" i="1"/>
  <c r="R158" i="1" s="1"/>
  <c r="N218" i="1"/>
  <c r="N308" i="1"/>
  <c r="N357" i="1"/>
  <c r="R357" i="1" s="1"/>
  <c r="N202" i="1"/>
  <c r="N249" i="1"/>
  <c r="R249" i="1" s="1"/>
  <c r="N288" i="1"/>
  <c r="N316" i="1"/>
  <c r="N358" i="1"/>
  <c r="R358" i="1" s="1"/>
  <c r="N376" i="1"/>
  <c r="N436" i="1"/>
  <c r="R436" i="1" s="1"/>
  <c r="N181" i="1"/>
  <c r="N219" i="1"/>
  <c r="N240" i="1"/>
  <c r="N279" i="1"/>
  <c r="R279" i="1" s="1"/>
  <c r="N343" i="1"/>
  <c r="N388" i="1"/>
  <c r="N35" i="1"/>
  <c r="N97" i="1"/>
  <c r="N33" i="1"/>
  <c r="R33" i="1" s="1"/>
  <c r="N62" i="1"/>
  <c r="N100" i="1"/>
  <c r="R100" i="1" s="1"/>
  <c r="N121" i="1"/>
  <c r="R121" i="1" s="1"/>
  <c r="N142" i="1"/>
  <c r="N299" i="1"/>
  <c r="R299" i="1" s="1"/>
  <c r="N396" i="1"/>
  <c r="N324" i="1"/>
  <c r="N57" i="1"/>
  <c r="N89" i="1"/>
  <c r="N215" i="1"/>
  <c r="N101" i="1"/>
  <c r="N149" i="1"/>
  <c r="N345" i="1"/>
  <c r="N419" i="1"/>
  <c r="R419" i="1" s="1"/>
  <c r="N260" i="1"/>
  <c r="N227" i="1"/>
  <c r="N400" i="1"/>
  <c r="N424" i="1"/>
  <c r="N453" i="1"/>
  <c r="N367" i="1"/>
  <c r="N387" i="1"/>
  <c r="N432" i="1"/>
  <c r="N449" i="1"/>
  <c r="N45" i="1"/>
  <c r="R45" i="1" s="1"/>
  <c r="N60" i="1"/>
  <c r="R60" i="1" s="1"/>
  <c r="N69" i="1"/>
  <c r="R69" i="1" s="1"/>
  <c r="N83" i="1"/>
  <c r="R83" i="1" s="1"/>
  <c r="N39" i="1"/>
  <c r="N43" i="1"/>
  <c r="N65" i="1"/>
  <c r="R65" i="1" s="1"/>
  <c r="N163" i="1"/>
  <c r="R163" i="1" s="1"/>
  <c r="N217" i="1"/>
  <c r="R217" i="1" s="1"/>
  <c r="N44" i="1"/>
  <c r="N72" i="1"/>
  <c r="N104" i="1"/>
  <c r="R104" i="1" s="1"/>
  <c r="N161" i="1"/>
  <c r="R161" i="1" s="1"/>
  <c r="N196" i="1"/>
  <c r="R196" i="1" s="1"/>
  <c r="N216" i="1"/>
  <c r="R216" i="1" s="1"/>
  <c r="N254" i="1"/>
  <c r="R254" i="1" s="1"/>
  <c r="N255" i="1"/>
  <c r="R255" i="1" s="1"/>
  <c r="N261" i="1"/>
  <c r="R261" i="1" s="1"/>
  <c r="N273" i="1"/>
  <c r="R273" i="1" s="1"/>
  <c r="N278" i="1"/>
  <c r="R278" i="1" s="1"/>
  <c r="N225" i="1"/>
  <c r="R225" i="1" s="1"/>
  <c r="N269" i="1"/>
  <c r="R269" i="1" s="1"/>
  <c r="N283" i="1"/>
  <c r="R283" i="1" s="1"/>
  <c r="N329" i="1"/>
  <c r="R329" i="1" s="1"/>
  <c r="N398" i="1"/>
  <c r="R398" i="1" s="1"/>
  <c r="N406" i="1"/>
  <c r="R406" i="1" s="1"/>
  <c r="N430" i="1"/>
  <c r="R430" i="1" s="1"/>
  <c r="N458" i="1"/>
  <c r="R458" i="1" s="1"/>
  <c r="N475" i="1"/>
  <c r="R475" i="1" s="1"/>
  <c r="N482" i="1"/>
  <c r="R482" i="1" s="1"/>
  <c r="N471" i="1"/>
  <c r="R471" i="1" s="1"/>
  <c r="N478" i="1"/>
  <c r="R478" i="1" s="1"/>
  <c r="N428" i="1"/>
  <c r="N485" i="1"/>
  <c r="N9" i="1"/>
  <c r="R9" i="1" s="1"/>
  <c r="N25" i="1"/>
  <c r="R25" i="1" s="1"/>
  <c r="N75" i="1"/>
  <c r="R75" i="1" s="1"/>
  <c r="N102" i="1"/>
  <c r="N125" i="1"/>
  <c r="R125" i="1" s="1"/>
  <c r="N195" i="1"/>
  <c r="N157" i="1"/>
  <c r="R157" i="1" s="1"/>
  <c r="N191" i="1"/>
  <c r="R191" i="1" s="1"/>
  <c r="N79" i="1"/>
  <c r="R79" i="1" s="1"/>
  <c r="N92" i="1"/>
  <c r="R92" i="1" s="1"/>
  <c r="N132" i="1"/>
  <c r="R132" i="1" s="1"/>
  <c r="N156" i="1"/>
  <c r="R156" i="1" s="1"/>
  <c r="N243" i="1"/>
  <c r="R243" i="1" s="1"/>
  <c r="N307" i="1"/>
  <c r="R307" i="1" s="1"/>
  <c r="N208" i="1"/>
  <c r="R208" i="1" s="1"/>
  <c r="N306" i="1"/>
  <c r="R306" i="1" s="1"/>
  <c r="N325" i="1"/>
  <c r="R325" i="1" s="1"/>
  <c r="N337" i="1"/>
  <c r="N379" i="1"/>
  <c r="N470" i="1"/>
  <c r="N369" i="1"/>
  <c r="R369" i="1" s="1"/>
  <c r="N355" i="1"/>
  <c r="N364" i="1"/>
  <c r="N378" i="1"/>
  <c r="R378" i="1" s="1"/>
  <c r="N423" i="1"/>
  <c r="N77" i="1"/>
  <c r="N250" i="1"/>
  <c r="R250" i="1" s="1"/>
  <c r="N282" i="1"/>
  <c r="R282" i="1" s="1"/>
  <c r="N105" i="1"/>
  <c r="N166" i="1"/>
  <c r="R166" i="1" s="1"/>
  <c r="N350" i="1"/>
  <c r="R350" i="1" s="1"/>
  <c r="N360" i="1"/>
  <c r="N108" i="1"/>
  <c r="R108" i="1" s="1"/>
  <c r="N131" i="1"/>
  <c r="R131" i="1" s="1"/>
  <c r="N239" i="1"/>
  <c r="R239" i="1" s="1"/>
  <c r="N263" i="1"/>
  <c r="R263" i="1" s="1"/>
  <c r="N292" i="1"/>
  <c r="N322" i="1"/>
  <c r="N366" i="1"/>
  <c r="R366" i="1" s="1"/>
  <c r="N427" i="1"/>
  <c r="R427" i="1" s="1"/>
  <c r="N455" i="1"/>
  <c r="R455" i="1" s="1"/>
  <c r="N477" i="1"/>
  <c r="N290" i="1"/>
  <c r="R290" i="1" s="1"/>
  <c r="N351" i="1"/>
  <c r="N390" i="1"/>
  <c r="R390" i="1" s="1"/>
  <c r="N40" i="1"/>
  <c r="N73" i="1"/>
  <c r="N113" i="1"/>
  <c r="R113" i="1" s="1"/>
  <c r="N176" i="1"/>
  <c r="R176" i="1" s="1"/>
  <c r="N237" i="1"/>
  <c r="R237" i="1" s="1"/>
  <c r="N414" i="1"/>
  <c r="R414" i="1" s="1"/>
  <c r="N462" i="1"/>
  <c r="R462" i="1" s="1"/>
  <c r="N377" i="1"/>
  <c r="R377" i="1" s="1"/>
  <c r="N344" i="1"/>
  <c r="N59" i="1"/>
  <c r="R59" i="1" s="1"/>
  <c r="N91" i="1"/>
  <c r="R91" i="1" s="1"/>
  <c r="N226" i="1"/>
  <c r="N361" i="1"/>
  <c r="R361" i="1" s="1"/>
  <c r="N103" i="1"/>
  <c r="N180" i="1"/>
  <c r="R180" i="1" s="1"/>
  <c r="N444" i="1"/>
  <c r="R444" i="1" s="1"/>
  <c r="N49" i="1"/>
  <c r="R49" i="1" s="1"/>
  <c r="N98" i="1"/>
  <c r="R98" i="1" s="1"/>
  <c r="N130" i="1"/>
  <c r="R130" i="1" s="1"/>
  <c r="N115" i="1"/>
  <c r="N22" i="1"/>
  <c r="R22" i="1" s="1"/>
  <c r="N48" i="1"/>
  <c r="N106" i="1"/>
  <c r="N296" i="1"/>
  <c r="N3" i="1"/>
  <c r="R3" i="1" s="1"/>
  <c r="N19" i="1"/>
  <c r="R19" i="1" s="1"/>
  <c r="N26" i="1"/>
  <c r="R26" i="1" s="1"/>
  <c r="N52" i="1"/>
  <c r="N46" i="1"/>
  <c r="N107" i="1"/>
  <c r="N210" i="1"/>
  <c r="N234" i="1"/>
  <c r="N223" i="1"/>
  <c r="N182" i="1"/>
  <c r="N206" i="1"/>
  <c r="N244" i="1"/>
  <c r="N297" i="1"/>
  <c r="N334" i="1"/>
  <c r="R334" i="1" s="1"/>
  <c r="N425" i="1"/>
  <c r="N340" i="1"/>
  <c r="N371" i="1"/>
  <c r="N391" i="1"/>
  <c r="N433" i="1"/>
  <c r="R433" i="1" s="1"/>
  <c r="N441" i="1"/>
  <c r="N461" i="1"/>
  <c r="N50" i="1"/>
  <c r="R50" i="1" s="1"/>
  <c r="N61" i="1"/>
  <c r="R61" i="1" s="1"/>
  <c r="N74" i="1"/>
  <c r="R74" i="1" s="1"/>
  <c r="N34" i="1"/>
  <c r="N76" i="1"/>
  <c r="R76" i="1" s="1"/>
  <c r="N120" i="1"/>
  <c r="R120" i="1" s="1"/>
  <c r="N160" i="1"/>
  <c r="R160" i="1" s="1"/>
  <c r="N188" i="1"/>
  <c r="R188" i="1" s="1"/>
  <c r="N236" i="1"/>
  <c r="R236" i="1" s="1"/>
  <c r="N124" i="1"/>
  <c r="R124" i="1" s="1"/>
  <c r="N143" i="1"/>
  <c r="R143" i="1" s="1"/>
  <c r="N151" i="1"/>
  <c r="R151" i="1" s="1"/>
  <c r="N184" i="1"/>
  <c r="R184" i="1" s="1"/>
  <c r="N187" i="1"/>
  <c r="R187" i="1" s="1"/>
  <c r="N201" i="1"/>
  <c r="R201" i="1" s="1"/>
  <c r="N270" i="1"/>
  <c r="R270" i="1" s="1"/>
  <c r="N291" i="1"/>
  <c r="N245" i="1"/>
  <c r="R245" i="1" s="1"/>
  <c r="N257" i="1"/>
  <c r="R257" i="1" s="1"/>
  <c r="N262" i="1"/>
  <c r="N274" i="1"/>
  <c r="R274" i="1" s="1"/>
  <c r="N251" i="1"/>
  <c r="R251" i="1" s="1"/>
  <c r="N285" i="1"/>
  <c r="R285" i="1" s="1"/>
  <c r="N399" i="1"/>
  <c r="N293" i="1"/>
  <c r="R293" i="1" s="1"/>
  <c r="N315" i="1"/>
  <c r="R315" i="1" s="1"/>
  <c r="N321" i="1"/>
  <c r="R321" i="1" s="1"/>
  <c r="N418" i="1"/>
  <c r="R418" i="1" s="1"/>
  <c r="N434" i="1"/>
  <c r="R434" i="1" s="1"/>
  <c r="N442" i="1"/>
  <c r="R442" i="1" s="1"/>
  <c r="N460" i="1"/>
  <c r="R460" i="1" s="1"/>
  <c r="N484" i="1"/>
  <c r="R484" i="1" s="1"/>
  <c r="N412" i="1"/>
  <c r="N446" i="1"/>
  <c r="R446" i="1" s="1"/>
  <c r="N454" i="1"/>
  <c r="R454" i="1" s="1"/>
  <c r="N480" i="1"/>
  <c r="R480" i="1" s="1"/>
  <c r="N429" i="1"/>
  <c r="R429" i="1" s="1"/>
  <c r="N443" i="1"/>
  <c r="R443" i="1" s="1"/>
  <c r="N452" i="1"/>
  <c r="R452" i="1" s="1"/>
  <c r="N466" i="1"/>
  <c r="R466" i="1" s="1"/>
  <c r="N483" i="1"/>
  <c r="R483" i="1" s="1"/>
  <c r="N486" i="1"/>
  <c r="R486" i="1" s="1"/>
  <c r="N13" i="1"/>
  <c r="R13" i="1" s="1"/>
  <c r="N29" i="1"/>
  <c r="R29" i="1" s="1"/>
  <c r="N109" i="1"/>
  <c r="R109" i="1" s="1"/>
  <c r="N170" i="1"/>
  <c r="R170" i="1" s="1"/>
  <c r="N198" i="1"/>
  <c r="N139" i="1"/>
  <c r="R139" i="1" s="1"/>
  <c r="N162" i="1"/>
  <c r="R162" i="1" s="1"/>
  <c r="N172" i="1"/>
  <c r="R172" i="1" s="1"/>
  <c r="N71" i="1"/>
  <c r="N94" i="1"/>
  <c r="R94" i="1" s="1"/>
  <c r="N116" i="1"/>
  <c r="R116" i="1" s="1"/>
  <c r="N167" i="1"/>
  <c r="R167" i="1" s="1"/>
  <c r="N197" i="1"/>
  <c r="R197" i="1" s="1"/>
  <c r="N200" i="1"/>
  <c r="R200" i="1" s="1"/>
  <c r="N229" i="1"/>
  <c r="R229" i="1" s="1"/>
  <c r="N284" i="1"/>
  <c r="N300" i="1"/>
  <c r="N312" i="1"/>
  <c r="R312" i="1" s="1"/>
  <c r="N342" i="1"/>
  <c r="R342" i="1" s="1"/>
  <c r="N354" i="1"/>
  <c r="R354" i="1" s="1"/>
  <c r="N370" i="1"/>
  <c r="R370" i="1" s="1"/>
  <c r="N385" i="1"/>
  <c r="N408" i="1"/>
  <c r="N439" i="1"/>
  <c r="R439" i="1" s="1"/>
  <c r="N451" i="1"/>
  <c r="R451" i="1" s="1"/>
  <c r="N348" i="1"/>
  <c r="N447" i="1"/>
  <c r="R447" i="1" s="1"/>
  <c r="N467" i="1"/>
  <c r="R467" i="1" s="1"/>
  <c r="N54" i="1"/>
  <c r="R54" i="1" s="1"/>
  <c r="N80" i="1"/>
  <c r="R80" i="1" s="1"/>
  <c r="N289" i="1"/>
  <c r="R289" i="1" s="1"/>
  <c r="N259" i="1"/>
  <c r="R259" i="1" s="1"/>
  <c r="N365" i="1"/>
  <c r="N141" i="1"/>
  <c r="N275" i="1"/>
  <c r="R275" i="1" s="1"/>
  <c r="N311" i="1"/>
  <c r="R311" i="1" s="1"/>
  <c r="N326" i="1"/>
  <c r="N368" i="1"/>
  <c r="N481" i="1"/>
  <c r="N456" i="1"/>
  <c r="R456" i="1" s="1"/>
  <c r="N487" i="1"/>
  <c r="R487" i="1" s="1"/>
  <c r="N492" i="1"/>
  <c r="R492" i="1" s="1"/>
  <c r="N381" i="1"/>
  <c r="R381" i="1" s="1"/>
  <c r="N416" i="1"/>
  <c r="N55" i="1"/>
  <c r="N84" i="1"/>
  <c r="R84" i="1" s="1"/>
  <c r="N114" i="1"/>
  <c r="N256" i="1"/>
  <c r="N238" i="1"/>
  <c r="N473" i="1"/>
  <c r="N70" i="1"/>
  <c r="R70" i="1" s="1"/>
  <c r="N129" i="1"/>
  <c r="R129" i="1" s="1"/>
  <c r="N230" i="1"/>
  <c r="N374" i="1"/>
  <c r="R374" i="1" s="1"/>
  <c r="N493" i="1"/>
  <c r="N118" i="1"/>
  <c r="R118" i="1" s="1"/>
  <c r="N211" i="1"/>
  <c r="N472" i="1"/>
  <c r="R472" i="1" s="1"/>
  <c r="N384" i="1"/>
  <c r="N112" i="1"/>
  <c r="R112" i="1" s="1"/>
  <c r="N134" i="1"/>
  <c r="R134" i="1" s="1"/>
  <c r="N38" i="1"/>
  <c r="R38" i="1" s="1"/>
  <c r="N401" i="1"/>
  <c r="R401" i="1" s="1"/>
  <c r="N14" i="1"/>
  <c r="R14" i="1" s="1"/>
  <c r="N51" i="1"/>
  <c r="N194" i="1"/>
  <c r="N7" i="1"/>
  <c r="R7" i="1" s="1"/>
  <c r="N23" i="1"/>
  <c r="R23" i="1" s="1"/>
  <c r="N6" i="1"/>
  <c r="R6" i="1" s="1"/>
  <c r="N30" i="1"/>
  <c r="R30" i="1" s="1"/>
  <c r="N63" i="1"/>
  <c r="N32" i="1"/>
  <c r="N110" i="1"/>
  <c r="N133" i="1"/>
  <c r="N144" i="1"/>
  <c r="R144" i="1" s="1"/>
  <c r="N280" i="1"/>
  <c r="N303" i="1"/>
  <c r="R303" i="1" s="1"/>
  <c r="N330" i="1"/>
  <c r="N320" i="1"/>
  <c r="N359" i="1"/>
  <c r="N375" i="1"/>
  <c r="N395" i="1"/>
  <c r="N445" i="1"/>
  <c r="N465" i="1"/>
  <c r="N37" i="1"/>
  <c r="R37" i="1" s="1"/>
  <c r="N53" i="1"/>
  <c r="R53" i="1" s="1"/>
  <c r="N88" i="1"/>
  <c r="N78" i="1"/>
  <c r="R78" i="1" s="1"/>
  <c r="N122" i="1"/>
  <c r="R122" i="1" s="1"/>
  <c r="N155" i="1"/>
  <c r="R155" i="1" s="1"/>
  <c r="N171" i="1"/>
  <c r="R171" i="1" s="1"/>
  <c r="N175" i="1"/>
  <c r="R175" i="1" s="1"/>
  <c r="N126" i="1"/>
  <c r="R126" i="1" s="1"/>
  <c r="N169" i="1"/>
  <c r="R169" i="1" s="1"/>
  <c r="N204" i="1"/>
  <c r="N220" i="1"/>
  <c r="R220" i="1" s="1"/>
  <c r="N294" i="1"/>
  <c r="R294" i="1" s="1"/>
  <c r="N221" i="1"/>
  <c r="R221" i="1" s="1"/>
  <c r="N228" i="1"/>
  <c r="N241" i="1"/>
  <c r="R241" i="1" s="1"/>
  <c r="N246" i="1"/>
  <c r="R246" i="1" s="1"/>
  <c r="N258" i="1"/>
  <c r="R258" i="1" s="1"/>
  <c r="N233" i="1"/>
  <c r="R233" i="1" s="1"/>
  <c r="N232" i="1"/>
  <c r="R232" i="1" s="1"/>
  <c r="N253" i="1"/>
  <c r="R253" i="1" s="1"/>
  <c r="N286" i="1"/>
  <c r="R286" i="1" s="1"/>
  <c r="N331" i="1"/>
  <c r="R331" i="1" s="1"/>
  <c r="N339" i="1"/>
  <c r="R339" i="1" s="1"/>
  <c r="N310" i="1"/>
  <c r="R310" i="1" s="1"/>
  <c r="N403" i="1"/>
  <c r="N409" i="1"/>
  <c r="N417" i="1"/>
  <c r="R417" i="1" s="1"/>
  <c r="N463" i="1"/>
  <c r="R463" i="1" s="1"/>
  <c r="N479" i="1"/>
  <c r="R479" i="1" s="1"/>
  <c r="N413" i="1"/>
  <c r="N474" i="1"/>
  <c r="R474" i="1" s="1"/>
  <c r="N491" i="1"/>
  <c r="R491" i="1" s="1"/>
  <c r="N421" i="1"/>
  <c r="N468" i="1"/>
  <c r="R468" i="1" s="1"/>
  <c r="N488" i="1"/>
  <c r="R488" i="1" s="1"/>
  <c r="N17" i="1"/>
  <c r="R17" i="1" s="1"/>
  <c r="N93" i="1"/>
  <c r="N165" i="1"/>
  <c r="R165" i="1" s="1"/>
  <c r="N179" i="1"/>
  <c r="R179" i="1" s="1"/>
  <c r="N164" i="1"/>
  <c r="R164" i="1" s="1"/>
  <c r="N86" i="1"/>
  <c r="R86" i="1" s="1"/>
  <c r="N95" i="1"/>
  <c r="R95" i="1" s="1"/>
  <c r="N152" i="1"/>
  <c r="R152" i="1" s="1"/>
  <c r="N174" i="1"/>
  <c r="N207" i="1"/>
  <c r="N252" i="1"/>
  <c r="N231" i="1"/>
  <c r="N314" i="1"/>
  <c r="R314" i="1" s="1"/>
  <c r="N356" i="1"/>
  <c r="N372" i="1"/>
  <c r="N389" i="1"/>
  <c r="N435" i="1"/>
  <c r="R435" i="1" s="1"/>
  <c r="N440" i="1"/>
  <c r="R440" i="1" s="1"/>
  <c r="N353" i="1"/>
  <c r="R353" i="1" s="1"/>
  <c r="N362" i="1"/>
  <c r="R362" i="1" s="1"/>
  <c r="N380" i="1"/>
  <c r="N402" i="1"/>
  <c r="R402" i="1" s="1"/>
  <c r="N56" i="1"/>
  <c r="R56" i="1" s="1"/>
  <c r="N81" i="1"/>
  <c r="N224" i="1"/>
  <c r="R224" i="1" s="1"/>
  <c r="N266" i="1"/>
  <c r="R266" i="1" s="1"/>
  <c r="N386" i="1"/>
  <c r="R386" i="1" s="1"/>
  <c r="N199" i="1"/>
  <c r="N265" i="1"/>
  <c r="R265" i="1" s="1"/>
  <c r="N323" i="1"/>
  <c r="R323" i="1" s="1"/>
  <c r="N352" i="1"/>
  <c r="N85" i="1"/>
  <c r="N117" i="1"/>
  <c r="R117" i="1" s="1"/>
  <c r="N153" i="1"/>
  <c r="R153" i="1" s="1"/>
  <c r="N247" i="1"/>
  <c r="R247" i="1" s="1"/>
  <c r="N281" i="1"/>
  <c r="R281" i="1" s="1"/>
  <c r="N313" i="1"/>
  <c r="R313" i="1" s="1"/>
  <c r="N336" i="1"/>
  <c r="R336" i="1" s="1"/>
  <c r="N373" i="1"/>
  <c r="N469" i="1"/>
  <c r="N489" i="1"/>
  <c r="N392" i="1"/>
  <c r="N159" i="1"/>
  <c r="R159" i="1" s="1"/>
  <c r="N214" i="1"/>
  <c r="N333" i="1"/>
  <c r="N190" i="1"/>
  <c r="N58" i="1"/>
  <c r="N119" i="1"/>
  <c r="R119" i="1" s="1"/>
  <c r="N137" i="1"/>
  <c r="N186" i="1"/>
  <c r="N382" i="1"/>
  <c r="R382" i="1" s="1"/>
  <c r="N189" i="1"/>
  <c r="N268" i="1"/>
  <c r="N185" i="1"/>
  <c r="N295" i="1"/>
  <c r="N394" i="1"/>
  <c r="R394" i="1" s="1"/>
  <c r="N99" i="1"/>
  <c r="R99" i="1" s="1"/>
  <c r="N138" i="1"/>
  <c r="R138" i="1" s="1"/>
  <c r="N302" i="1"/>
  <c r="R302" i="1" s="1"/>
  <c r="N426" i="1"/>
  <c r="R426" i="1" s="1"/>
  <c r="N415" i="1"/>
  <c r="R415" i="1" s="1"/>
  <c r="N148" i="1"/>
  <c r="R148" i="1" s="1"/>
  <c r="N404" i="1"/>
  <c r="N31" i="1"/>
  <c r="R31" i="1" s="1"/>
  <c r="N2" i="1"/>
  <c r="R2" i="1" s="1"/>
  <c r="Q115" i="1"/>
  <c r="Q282" i="1"/>
  <c r="L115" i="1"/>
  <c r="Q59" i="1"/>
  <c r="Q156" i="1"/>
  <c r="Q166" i="1"/>
  <c r="Q49" i="1"/>
  <c r="Q180" i="1"/>
  <c r="Q309" i="1"/>
  <c r="Q98" i="1"/>
  <c r="Q162" i="1"/>
  <c r="Q163" i="1"/>
  <c r="Q170" i="1"/>
  <c r="Q302" i="1"/>
  <c r="Q448" i="1"/>
  <c r="Q250" i="1"/>
  <c r="Q415" i="1"/>
  <c r="Q378" i="1"/>
  <c r="Q216" i="1"/>
  <c r="Q113" i="1"/>
  <c r="Q444" i="1"/>
  <c r="Q243" i="1"/>
  <c r="Q275" i="1"/>
  <c r="Q164" i="1"/>
  <c r="Q361" i="1"/>
  <c r="Q499" i="1"/>
  <c r="Q29" i="1"/>
  <c r="Q132" i="1"/>
  <c r="Q208" i="1"/>
  <c r="Q306" i="1"/>
  <c r="Q325" i="1"/>
  <c r="Q265" i="1"/>
  <c r="Q179" i="1"/>
  <c r="Q312" i="1"/>
  <c r="Q225" i="1"/>
  <c r="Q289" i="1"/>
  <c r="Q17" i="1"/>
  <c r="Q116" i="1"/>
  <c r="Q187" i="1"/>
  <c r="Q253" i="1"/>
  <c r="Q165" i="1"/>
  <c r="Q342" i="1"/>
  <c r="Q397" i="1"/>
  <c r="Q310" i="1"/>
  <c r="Q259" i="1"/>
  <c r="Q54" i="1"/>
  <c r="Q385" i="1"/>
  <c r="Q474" i="1"/>
  <c r="Q31" i="1"/>
  <c r="Q279" i="1"/>
  <c r="Q496" i="1"/>
  <c r="Q184" i="1"/>
  <c r="Q451" i="1"/>
  <c r="Q160" i="1"/>
  <c r="Q176" i="1"/>
  <c r="Q470" i="1"/>
  <c r="Q45" i="1"/>
  <c r="Q104" i="1"/>
  <c r="Q151" i="1"/>
  <c r="Q200" i="1"/>
  <c r="Q298" i="1"/>
  <c r="Q33" i="1"/>
  <c r="Q100" i="1"/>
  <c r="Q324" i="1"/>
  <c r="Q121" i="1"/>
  <c r="Q168" i="1"/>
  <c r="Q154" i="1"/>
  <c r="Q249" i="1"/>
  <c r="Q157" i="1"/>
  <c r="Q394" i="1"/>
  <c r="Q426" i="1"/>
  <c r="L470" i="1"/>
  <c r="Q345" i="1"/>
  <c r="Q494" i="1"/>
  <c r="Q419" i="1"/>
  <c r="Q75" i="1"/>
  <c r="Q269" i="1"/>
  <c r="Q220" i="1"/>
  <c r="Q436" i="1"/>
  <c r="Q57" i="1"/>
  <c r="Q139" i="1"/>
  <c r="Q299" i="1"/>
  <c r="Q455" i="1"/>
  <c r="Q405" i="1"/>
  <c r="Q124" i="1"/>
  <c r="Q69" i="1"/>
  <c r="Q197" i="1"/>
  <c r="Q452" i="1"/>
  <c r="Q409" i="1"/>
  <c r="Q236" i="1"/>
  <c r="Q271" i="1"/>
  <c r="Q112" i="1"/>
  <c r="Q255" i="1"/>
  <c r="Q329" i="1"/>
  <c r="L324" i="1"/>
  <c r="L409" i="1"/>
  <c r="Q430" i="1"/>
  <c r="Q370" i="1"/>
  <c r="Q374" i="1"/>
  <c r="L494" i="1"/>
  <c r="Q467" i="1"/>
  <c r="Q318" i="1"/>
  <c r="Q389" i="1"/>
  <c r="Q147" i="1"/>
  <c r="Q188" i="1"/>
  <c r="Q183" i="1"/>
  <c r="Q307" i="1"/>
  <c r="L345" i="1"/>
  <c r="L385" i="1"/>
  <c r="Q38" i="1"/>
  <c r="Q323" i="1"/>
  <c r="Q401" i="1"/>
  <c r="Q283" i="1"/>
  <c r="Q450" i="1"/>
  <c r="Q9" i="1"/>
  <c r="Q70" i="1"/>
  <c r="Q91" i="1"/>
  <c r="Q117" i="1"/>
  <c r="Q152" i="1"/>
  <c r="Q257" i="1"/>
  <c r="Q224" i="1"/>
  <c r="Q25" i="1"/>
  <c r="Q350" i="1"/>
  <c r="Q439" i="1"/>
  <c r="Q118" i="1"/>
  <c r="Q281" i="1"/>
  <c r="Q247" i="1"/>
  <c r="Q266" i="1"/>
  <c r="Q314" i="1"/>
  <c r="L318" i="1"/>
  <c r="Q381" i="1"/>
  <c r="Q402" i="1"/>
  <c r="L405" i="1"/>
  <c r="Q468" i="1"/>
  <c r="Q122" i="1"/>
  <c r="Q125" i="1"/>
  <c r="Q129" i="1"/>
  <c r="Q134" i="1"/>
  <c r="Q131" i="1"/>
  <c r="Q353" i="1"/>
  <c r="Q362" i="1"/>
  <c r="Q459" i="1"/>
  <c r="Q153" i="1"/>
  <c r="Q486" i="1"/>
  <c r="Q472" i="1"/>
  <c r="Q492" i="1"/>
  <c r="Q94" i="1"/>
  <c r="Q204" i="1"/>
  <c r="Q398" i="1"/>
  <c r="Q65" i="1"/>
  <c r="Q138" i="1"/>
  <c r="Q241" i="1"/>
  <c r="Q221" i="1"/>
  <c r="L204" i="1"/>
  <c r="Q192" i="1"/>
  <c r="Q196" i="1"/>
  <c r="Q277" i="1"/>
  <c r="Q254" i="1"/>
  <c r="Q339" i="1"/>
  <c r="Q130" i="1"/>
  <c r="Q258" i="1"/>
  <c r="Q286" i="1"/>
  <c r="Q217" i="1"/>
  <c r="Q41" i="1"/>
  <c r="L57" i="1"/>
  <c r="Q83" i="1"/>
  <c r="Q108" i="1"/>
  <c r="Q155" i="1"/>
  <c r="Q245" i="1"/>
  <c r="Q261" i="1"/>
  <c r="Q273" i="1"/>
  <c r="Q68" i="1"/>
  <c r="Q171" i="1"/>
  <c r="Q175" i="1"/>
  <c r="Q464" i="1"/>
  <c r="Q135" i="1"/>
  <c r="Q84" i="1"/>
  <c r="Q90" i="1"/>
  <c r="Q440" i="1"/>
  <c r="Q366" i="1"/>
  <c r="Q373" i="1"/>
  <c r="Q263" i="1"/>
  <c r="Q406" i="1"/>
  <c r="Q80" i="1"/>
  <c r="Q386" i="1"/>
  <c r="Q414" i="1"/>
  <c r="Q462" i="1"/>
  <c r="Q365" i="1"/>
  <c r="Q127" i="1"/>
  <c r="Q246" i="1"/>
  <c r="Q294" i="1"/>
  <c r="Q331" i="1"/>
  <c r="Q172" i="1"/>
  <c r="Q99" i="1"/>
  <c r="Q267" i="1"/>
  <c r="Q42" i="1"/>
  <c r="Q56" i="1"/>
  <c r="Q79" i="1"/>
  <c r="Q169" i="1"/>
  <c r="Q209" i="1"/>
  <c r="Q201" i="1"/>
  <c r="Q313" i="1"/>
  <c r="L365" i="1"/>
  <c r="L373" i="1"/>
  <c r="Q382" i="1"/>
  <c r="Q483" i="1"/>
  <c r="Q212" i="1"/>
  <c r="Q13" i="1"/>
  <c r="Q37" i="1"/>
  <c r="Q109" i="1"/>
  <c r="Q128" i="1"/>
  <c r="Q159" i="1"/>
  <c r="Q191" i="1"/>
  <c r="Q229" i="1"/>
  <c r="Q290" i="1"/>
  <c r="Q427" i="1"/>
  <c r="Q354" i="1"/>
  <c r="Q78" i="1"/>
  <c r="Q119" i="1"/>
  <c r="Q237" i="1"/>
  <c r="Q278" i="1"/>
  <c r="Q228" i="1"/>
  <c r="Q262" i="1"/>
  <c r="Q338" i="1"/>
  <c r="Q438" i="1"/>
  <c r="Q498" i="1"/>
  <c r="Q53" i="1"/>
  <c r="Q64" i="1"/>
  <c r="Q87" i="1"/>
  <c r="Q92" i="1"/>
  <c r="Q126" i="1"/>
  <c r="Q177" i="1"/>
  <c r="Q205" i="1"/>
  <c r="Q242" i="1"/>
  <c r="Q327" i="1"/>
  <c r="Q422" i="1"/>
  <c r="Q429" i="1"/>
  <c r="Q346" i="1"/>
  <c r="Q377" i="1"/>
  <c r="Q463" i="1"/>
  <c r="Q417" i="1"/>
  <c r="Q479" i="1"/>
  <c r="Q480" i="1"/>
  <c r="Q143" i="1"/>
  <c r="Q390" i="1"/>
  <c r="Q76" i="1"/>
  <c r="Q96" i="1"/>
  <c r="Q140" i="1"/>
  <c r="Q167" i="1"/>
  <c r="L228" i="1"/>
  <c r="Q293" i="1"/>
  <c r="Q239" i="1"/>
  <c r="Q285" i="1"/>
  <c r="Q274" i="1"/>
  <c r="Q315" i="1"/>
  <c r="Q336" i="1"/>
  <c r="N338" i="1"/>
  <c r="R338" i="1" s="1"/>
  <c r="L389" i="1"/>
  <c r="Q443" i="1"/>
  <c r="Q490" i="1"/>
  <c r="Q458" i="1"/>
  <c r="Q482" i="1"/>
  <c r="Q233" i="1"/>
  <c r="Q21" i="1"/>
  <c r="Q26" i="1"/>
  <c r="Q60" i="1"/>
  <c r="Q50" i="1"/>
  <c r="Q95" i="1"/>
  <c r="Q74" i="1"/>
  <c r="Q148" i="1"/>
  <c r="Q158" i="1"/>
  <c r="L212" i="1"/>
  <c r="Q232" i="1"/>
  <c r="L262" i="1"/>
  <c r="Q270" i="1"/>
  <c r="Q319" i="1"/>
  <c r="Q317" i="1"/>
  <c r="Q411" i="1"/>
  <c r="Q349" i="1"/>
  <c r="Q357" i="1"/>
  <c r="Q358" i="1"/>
  <c r="Q447" i="1"/>
  <c r="Q471" i="1"/>
  <c r="Q466" i="1"/>
  <c r="Q454" i="1"/>
  <c r="Q475" i="1"/>
  <c r="Q311" i="1"/>
  <c r="Q5" i="1"/>
  <c r="Q82" i="1"/>
  <c r="Q86" i="1"/>
  <c r="Q120" i="1"/>
  <c r="Q161" i="1"/>
  <c r="N309" i="1"/>
  <c r="R309" i="1" s="1"/>
  <c r="Q321" i="1"/>
  <c r="Q335" i="1"/>
  <c r="Q434" i="1"/>
  <c r="Q393" i="1"/>
  <c r="Q435" i="1"/>
  <c r="Q487" i="1"/>
  <c r="Q456" i="1"/>
  <c r="Q500" i="1"/>
  <c r="Q418" i="1"/>
  <c r="Q123" i="1"/>
  <c r="Q491" i="1"/>
  <c r="Q15" i="1"/>
  <c r="L332" i="1"/>
  <c r="Q332" i="1"/>
  <c r="Q460" i="1"/>
  <c r="Q484" i="1"/>
  <c r="Q495" i="1"/>
  <c r="Q446" i="1"/>
  <c r="Q61" i="1"/>
  <c r="N150" i="1"/>
  <c r="R150" i="1" s="1"/>
  <c r="Q150" i="1"/>
  <c r="Q34" i="1"/>
  <c r="L34" i="1"/>
  <c r="Q213" i="1"/>
  <c r="L413" i="1"/>
  <c r="Q413" i="1"/>
  <c r="Q303" i="1"/>
  <c r="Q478" i="1"/>
  <c r="Q88" i="1"/>
  <c r="L88" i="1"/>
  <c r="Q173" i="1"/>
  <c r="Q251" i="1"/>
  <c r="Q488" i="1"/>
  <c r="Q431" i="1"/>
  <c r="Q442" i="1"/>
  <c r="Q410" i="1"/>
  <c r="Q476" i="1"/>
  <c r="L103" i="1"/>
  <c r="Q103" i="1"/>
  <c r="L190" i="1"/>
  <c r="Q190" i="1"/>
  <c r="Q230" i="1"/>
  <c r="L230" i="1"/>
  <c r="L238" i="1"/>
  <c r="Q238" i="1"/>
  <c r="L215" i="1"/>
  <c r="Q215" i="1"/>
  <c r="L234" i="1"/>
  <c r="Q234" i="1"/>
  <c r="L297" i="1"/>
  <c r="Q297" i="1"/>
  <c r="L291" i="1"/>
  <c r="Q291" i="1"/>
  <c r="N305" i="1"/>
  <c r="R305" i="1" s="1"/>
  <c r="Q305" i="1"/>
  <c r="L328" i="1"/>
  <c r="Q328" i="1"/>
  <c r="L399" i="1"/>
  <c r="Q399" i="1"/>
  <c r="L420" i="1"/>
  <c r="Q420" i="1"/>
  <c r="L457" i="1"/>
  <c r="Q457" i="1"/>
  <c r="L477" i="1"/>
  <c r="Q477" i="1"/>
  <c r="Q10" i="1"/>
  <c r="L44" i="1"/>
  <c r="Q44" i="1"/>
  <c r="L51" i="1"/>
  <c r="Q51" i="1"/>
  <c r="Q62" i="1"/>
  <c r="L62" i="1"/>
  <c r="L32" i="1"/>
  <c r="Q32" i="1"/>
  <c r="L48" i="1"/>
  <c r="Q48" i="1"/>
  <c r="L63" i="1"/>
  <c r="Q63" i="1"/>
  <c r="L73" i="1"/>
  <c r="Q73" i="1"/>
  <c r="L89" i="1"/>
  <c r="Q89" i="1"/>
  <c r="L102" i="1"/>
  <c r="Q102" i="1"/>
  <c r="L146" i="1"/>
  <c r="Q146" i="1"/>
  <c r="L133" i="1"/>
  <c r="Q133" i="1"/>
  <c r="L136" i="1"/>
  <c r="Q136" i="1"/>
  <c r="Q185" i="1"/>
  <c r="L185" i="1"/>
  <c r="Q181" i="1"/>
  <c r="L181" i="1"/>
  <c r="L193" i="1"/>
  <c r="Q193" i="1"/>
  <c r="L174" i="1"/>
  <c r="Q174" i="1"/>
  <c r="L194" i="1"/>
  <c r="Q194" i="1"/>
  <c r="L199" i="1"/>
  <c r="Q199" i="1"/>
  <c r="L198" i="1"/>
  <c r="Q198" i="1"/>
  <c r="L268" i="1"/>
  <c r="Q268" i="1"/>
  <c r="Q144" i="1"/>
  <c r="L244" i="1"/>
  <c r="Q244" i="1"/>
  <c r="L276" i="1"/>
  <c r="Q276" i="1"/>
  <c r="L288" i="1"/>
  <c r="Q288" i="1"/>
  <c r="L316" i="1"/>
  <c r="Q316" i="1"/>
  <c r="L330" i="1"/>
  <c r="Q330" i="1"/>
  <c r="L348" i="1"/>
  <c r="Q348" i="1"/>
  <c r="L364" i="1"/>
  <c r="Q364" i="1"/>
  <c r="L380" i="1"/>
  <c r="Q380" i="1"/>
  <c r="L340" i="1"/>
  <c r="Q340" i="1"/>
  <c r="L343" i="1"/>
  <c r="Q343" i="1"/>
  <c r="L379" i="1"/>
  <c r="Q379" i="1"/>
  <c r="L320" i="1"/>
  <c r="Q320" i="1"/>
  <c r="L423" i="1"/>
  <c r="Q423" i="1"/>
  <c r="L363" i="1"/>
  <c r="Q363" i="1"/>
  <c r="L387" i="1"/>
  <c r="Q387" i="1"/>
  <c r="L404" i="1"/>
  <c r="Q404" i="1"/>
  <c r="Q416" i="1"/>
  <c r="L416" i="1"/>
  <c r="Q432" i="1"/>
  <c r="L432" i="1"/>
  <c r="L437" i="1"/>
  <c r="Q437" i="1"/>
  <c r="L453" i="1"/>
  <c r="Q453" i="1"/>
  <c r="L465" i="1"/>
  <c r="Q465" i="1"/>
  <c r="L395" i="1"/>
  <c r="Q395" i="1"/>
  <c r="Q433" i="1"/>
  <c r="L469" i="1"/>
  <c r="Q469" i="1"/>
  <c r="L497" i="1"/>
  <c r="Q497" i="1"/>
  <c r="L473" i="1"/>
  <c r="Q473" i="1"/>
  <c r="Q55" i="1"/>
  <c r="L55" i="1"/>
  <c r="L58" i="1"/>
  <c r="Q58" i="1"/>
  <c r="L43" i="1"/>
  <c r="Q43" i="1"/>
  <c r="L81" i="1"/>
  <c r="Q81" i="1"/>
  <c r="L107" i="1"/>
  <c r="Q107" i="1"/>
  <c r="L141" i="1"/>
  <c r="Q141" i="1"/>
  <c r="L207" i="1"/>
  <c r="Q207" i="1"/>
  <c r="Q214" i="1"/>
  <c r="L214" i="1"/>
  <c r="L260" i="1"/>
  <c r="Q260" i="1"/>
  <c r="L301" i="1"/>
  <c r="Q301" i="1"/>
  <c r="L322" i="1"/>
  <c r="Q322" i="1"/>
  <c r="L337" i="1"/>
  <c r="Q337" i="1"/>
  <c r="L356" i="1"/>
  <c r="Q356" i="1"/>
  <c r="L372" i="1"/>
  <c r="Q372" i="1"/>
  <c r="L388" i="1"/>
  <c r="Q388" i="1"/>
  <c r="L408" i="1"/>
  <c r="Q408" i="1"/>
  <c r="L421" i="1"/>
  <c r="Q421" i="1"/>
  <c r="L351" i="1"/>
  <c r="Q351" i="1"/>
  <c r="Q403" i="1"/>
  <c r="L403" i="1"/>
  <c r="L396" i="1"/>
  <c r="Q396" i="1"/>
  <c r="Q7" i="1"/>
  <c r="L46" i="1"/>
  <c r="Q46" i="1"/>
  <c r="L47" i="1"/>
  <c r="Q47" i="1"/>
  <c r="L72" i="1"/>
  <c r="Q72" i="1"/>
  <c r="L77" i="1"/>
  <c r="Q77" i="1"/>
  <c r="L93" i="1"/>
  <c r="Q93" i="1"/>
  <c r="N111" i="1"/>
  <c r="R111" i="1" s="1"/>
  <c r="Q111" i="1"/>
  <c r="Q101" i="1"/>
  <c r="L101" i="1"/>
  <c r="L110" i="1"/>
  <c r="Q110" i="1"/>
  <c r="L97" i="1"/>
  <c r="Q97" i="1"/>
  <c r="L105" i="1"/>
  <c r="Q105" i="1"/>
  <c r="L145" i="1"/>
  <c r="Q145" i="1"/>
  <c r="L186" i="1"/>
  <c r="Q186" i="1"/>
  <c r="L178" i="1"/>
  <c r="Q178" i="1"/>
  <c r="L189" i="1"/>
  <c r="Q189" i="1"/>
  <c r="L195" i="1"/>
  <c r="Q195" i="1"/>
  <c r="L211" i="1"/>
  <c r="Q211" i="1"/>
  <c r="N235" i="1"/>
  <c r="R235" i="1" s="1"/>
  <c r="Q235" i="1"/>
  <c r="Q226" i="1"/>
  <c r="L226" i="1"/>
  <c r="L231" i="1"/>
  <c r="Q231" i="1"/>
  <c r="L182" i="1"/>
  <c r="Q182" i="1"/>
  <c r="L206" i="1"/>
  <c r="Q206" i="1"/>
  <c r="L252" i="1"/>
  <c r="Q252" i="1"/>
  <c r="L240" i="1"/>
  <c r="Q240" i="1"/>
  <c r="L272" i="1"/>
  <c r="Q272" i="1"/>
  <c r="L248" i="1"/>
  <c r="Q248" i="1"/>
  <c r="L280" i="1"/>
  <c r="Q280" i="1"/>
  <c r="Q333" i="1"/>
  <c r="L333" i="1"/>
  <c r="L326" i="1"/>
  <c r="Q326" i="1"/>
  <c r="L344" i="1"/>
  <c r="Q344" i="1"/>
  <c r="L360" i="1"/>
  <c r="Q360" i="1"/>
  <c r="L376" i="1"/>
  <c r="Q376" i="1"/>
  <c r="L392" i="1"/>
  <c r="Q392" i="1"/>
  <c r="L412" i="1"/>
  <c r="Q412" i="1"/>
  <c r="L341" i="1"/>
  <c r="Q341" i="1"/>
  <c r="L355" i="1"/>
  <c r="Q355" i="1"/>
  <c r="L359" i="1"/>
  <c r="Q359" i="1"/>
  <c r="L383" i="1"/>
  <c r="Q383" i="1"/>
  <c r="Q334" i="1"/>
  <c r="L441" i="1"/>
  <c r="Q441" i="1"/>
  <c r="L461" i="1"/>
  <c r="Q461" i="1"/>
  <c r="L493" i="1"/>
  <c r="Q493" i="1"/>
  <c r="L52" i="1"/>
  <c r="Q52" i="1"/>
  <c r="Q35" i="1"/>
  <c r="L35" i="1"/>
  <c r="L71" i="1"/>
  <c r="Q71" i="1"/>
  <c r="L66" i="1"/>
  <c r="Q66" i="1"/>
  <c r="L114" i="1"/>
  <c r="Q114" i="1"/>
  <c r="L106" i="1"/>
  <c r="Q106" i="1"/>
  <c r="L428" i="1"/>
  <c r="Q428" i="1"/>
  <c r="L375" i="1"/>
  <c r="Q375" i="1"/>
  <c r="L445" i="1"/>
  <c r="Q445" i="1"/>
  <c r="L391" i="1"/>
  <c r="Q391" i="1"/>
  <c r="Q39" i="1"/>
  <c r="L39" i="1"/>
  <c r="L40" i="1"/>
  <c r="Q40" i="1"/>
  <c r="L36" i="1"/>
  <c r="Q36" i="1"/>
  <c r="L67" i="1"/>
  <c r="Q67" i="1"/>
  <c r="L85" i="1"/>
  <c r="Q85" i="1"/>
  <c r="L137" i="1"/>
  <c r="Q137" i="1"/>
  <c r="L142" i="1"/>
  <c r="Q142" i="1"/>
  <c r="L149" i="1"/>
  <c r="Q149" i="1"/>
  <c r="L203" i="1"/>
  <c r="Q203" i="1"/>
  <c r="L219" i="1"/>
  <c r="Q219" i="1"/>
  <c r="L202" i="1"/>
  <c r="Q202" i="1"/>
  <c r="L210" i="1"/>
  <c r="Q210" i="1"/>
  <c r="L218" i="1"/>
  <c r="Q218" i="1"/>
  <c r="L223" i="1"/>
  <c r="Q223" i="1"/>
  <c r="L284" i="1"/>
  <c r="Q284" i="1"/>
  <c r="L292" i="1"/>
  <c r="Q292" i="1"/>
  <c r="L304" i="1"/>
  <c r="Q304" i="1"/>
  <c r="L256" i="1"/>
  <c r="Q256" i="1"/>
  <c r="L300" i="1"/>
  <c r="Q300" i="1"/>
  <c r="Q287" i="1"/>
  <c r="L287" i="1"/>
  <c r="L296" i="1"/>
  <c r="Q296" i="1"/>
  <c r="L222" i="1"/>
  <c r="Q222" i="1"/>
  <c r="L227" i="1"/>
  <c r="Q227" i="1"/>
  <c r="L264" i="1"/>
  <c r="Q264" i="1"/>
  <c r="L295" i="1"/>
  <c r="Q295" i="1"/>
  <c r="L308" i="1"/>
  <c r="Q308" i="1"/>
  <c r="L352" i="1"/>
  <c r="Q352" i="1"/>
  <c r="L368" i="1"/>
  <c r="Q368" i="1"/>
  <c r="L384" i="1"/>
  <c r="Q384" i="1"/>
  <c r="L347" i="1"/>
  <c r="Q347" i="1"/>
  <c r="L400" i="1"/>
  <c r="Q400" i="1"/>
  <c r="L371" i="1"/>
  <c r="Q371" i="1"/>
  <c r="L407" i="1"/>
  <c r="Q407" i="1"/>
  <c r="L425" i="1"/>
  <c r="Q425" i="1"/>
  <c r="L449" i="1"/>
  <c r="Q449" i="1"/>
  <c r="L367" i="1"/>
  <c r="Q367" i="1"/>
  <c r="L424" i="1"/>
  <c r="Q424" i="1"/>
  <c r="L485" i="1"/>
  <c r="Q485" i="1"/>
  <c r="L481" i="1"/>
  <c r="Q481" i="1"/>
  <c r="L489" i="1"/>
  <c r="Q489" i="1"/>
  <c r="N16" i="1"/>
  <c r="R16" i="1" s="1"/>
  <c r="Q16" i="1"/>
  <c r="N4" i="1"/>
  <c r="R4" i="1" s="1"/>
  <c r="Q4" i="1"/>
  <c r="N20" i="1"/>
  <c r="R20" i="1" s="1"/>
  <c r="Q20" i="1"/>
  <c r="Q11" i="1"/>
  <c r="Q6" i="1"/>
  <c r="Q22" i="1"/>
  <c r="N8" i="1"/>
  <c r="R8" i="1" s="1"/>
  <c r="Q8" i="1"/>
  <c r="N24" i="1"/>
  <c r="R24" i="1" s="1"/>
  <c r="Q24" i="1"/>
  <c r="Q19" i="1"/>
  <c r="Q18" i="1"/>
  <c r="Q23" i="1"/>
  <c r="Q3" i="1"/>
  <c r="N12" i="1"/>
  <c r="R12" i="1" s="1"/>
  <c r="Q12" i="1"/>
  <c r="N28" i="1"/>
  <c r="R28" i="1" s="1"/>
  <c r="Q28" i="1"/>
  <c r="Q27" i="1"/>
  <c r="Q14" i="1"/>
  <c r="Q30" i="1"/>
  <c r="Q2" i="1"/>
  <c r="W6" i="2" l="1"/>
  <c r="R66" i="1"/>
  <c r="S66" i="1" s="1"/>
  <c r="R497" i="1"/>
  <c r="S497" i="1" s="1"/>
  <c r="R77" i="1"/>
  <c r="S77" i="1" s="1"/>
  <c r="R373" i="1"/>
  <c r="S373" i="1" s="1"/>
  <c r="R424" i="1"/>
  <c r="S424" i="1" s="1"/>
  <c r="R71" i="1"/>
  <c r="S71" i="1" s="1"/>
  <c r="R52" i="1"/>
  <c r="S52" i="1" s="1"/>
  <c r="R396" i="1"/>
  <c r="R146" i="1"/>
  <c r="S146" i="1" s="1"/>
  <c r="R332" i="1"/>
  <c r="S332" i="1" s="1"/>
  <c r="R218" i="1"/>
  <c r="R333" i="1"/>
  <c r="S333" i="1" s="1"/>
  <c r="R211" i="1"/>
  <c r="R215" i="1"/>
  <c r="R287" i="1"/>
  <c r="S287" i="1" s="1"/>
  <c r="R35" i="1"/>
  <c r="R383" i="1"/>
  <c r="S383" i="1" s="1"/>
  <c r="R376" i="1"/>
  <c r="S376" i="1" s="1"/>
  <c r="R240" i="1"/>
  <c r="S240" i="1" s="1"/>
  <c r="R145" i="1"/>
  <c r="S145" i="1" s="1"/>
  <c r="R72" i="1"/>
  <c r="R244" i="1"/>
  <c r="R420" i="1"/>
  <c r="R328" i="1"/>
  <c r="S328" i="1" s="1"/>
  <c r="R222" i="1"/>
  <c r="S222" i="1" s="1"/>
  <c r="R67" i="1"/>
  <c r="S67" i="1" s="1"/>
  <c r="R432" i="1"/>
  <c r="R494" i="1"/>
  <c r="R39" i="1"/>
  <c r="S39" i="1" s="1"/>
  <c r="R288" i="1"/>
  <c r="S288" i="1" s="1"/>
  <c r="R248" i="1"/>
  <c r="R195" i="1"/>
  <c r="S195" i="1" s="1"/>
  <c r="R363" i="1"/>
  <c r="S363" i="1" s="1"/>
  <c r="R89" i="1"/>
  <c r="S89" i="1" s="1"/>
  <c r="R58" i="1"/>
  <c r="S58" i="1" s="1"/>
  <c r="T407" i="2"/>
  <c r="U407" i="2" s="1"/>
  <c r="R407" i="1"/>
  <c r="S407" i="1" s="1"/>
  <c r="T352" i="2"/>
  <c r="U352" i="2" s="1"/>
  <c r="R352" i="1"/>
  <c r="T227" i="2"/>
  <c r="U227" i="2" s="1"/>
  <c r="R227" i="1"/>
  <c r="T300" i="2"/>
  <c r="U300" i="2" s="1"/>
  <c r="R300" i="1"/>
  <c r="T304" i="2"/>
  <c r="U304" i="2" s="1"/>
  <c r="R304" i="1"/>
  <c r="T202" i="2"/>
  <c r="U202" i="2" s="1"/>
  <c r="R202" i="1"/>
  <c r="T203" i="2"/>
  <c r="U203" i="2" s="1"/>
  <c r="R203" i="1"/>
  <c r="T142" i="2"/>
  <c r="U142" i="2" s="1"/>
  <c r="R142" i="1"/>
  <c r="T85" i="2"/>
  <c r="U85" i="2" s="1"/>
  <c r="R85" i="1"/>
  <c r="T36" i="2"/>
  <c r="U36" i="2" s="1"/>
  <c r="R36" i="1"/>
  <c r="T445" i="2"/>
  <c r="U445" i="2" s="1"/>
  <c r="R445" i="1"/>
  <c r="T428" i="2"/>
  <c r="U428" i="2" s="1"/>
  <c r="R428" i="1"/>
  <c r="T114" i="2"/>
  <c r="U114" i="2" s="1"/>
  <c r="R114" i="1"/>
  <c r="T461" i="2"/>
  <c r="U461" i="2" s="1"/>
  <c r="R461" i="1"/>
  <c r="T101" i="2"/>
  <c r="U101" i="2" s="1"/>
  <c r="R101" i="1"/>
  <c r="T351" i="2"/>
  <c r="U351" i="2" s="1"/>
  <c r="R351" i="1"/>
  <c r="T408" i="2"/>
  <c r="U408" i="2" s="1"/>
  <c r="R408" i="1"/>
  <c r="T372" i="2"/>
  <c r="U372" i="2" s="1"/>
  <c r="R372" i="1"/>
  <c r="T337" i="2"/>
  <c r="U337" i="2" s="1"/>
  <c r="R337" i="1"/>
  <c r="T301" i="2"/>
  <c r="U301" i="2" s="1"/>
  <c r="R301" i="1"/>
  <c r="T141" i="2"/>
  <c r="U141" i="2" s="1"/>
  <c r="R141" i="1"/>
  <c r="T81" i="2"/>
  <c r="U81" i="2" s="1"/>
  <c r="R81" i="1"/>
  <c r="T473" i="2"/>
  <c r="U473" i="2" s="1"/>
  <c r="R473" i="1"/>
  <c r="T469" i="2"/>
  <c r="U469" i="2" s="1"/>
  <c r="R469" i="1"/>
  <c r="T416" i="2"/>
  <c r="U416" i="2" s="1"/>
  <c r="R416" i="1"/>
  <c r="T268" i="2"/>
  <c r="U268" i="2" s="1"/>
  <c r="R268" i="1"/>
  <c r="T199" i="2"/>
  <c r="U199" i="2" s="1"/>
  <c r="R199" i="1"/>
  <c r="T174" i="2"/>
  <c r="U174" i="2" s="1"/>
  <c r="R174" i="1"/>
  <c r="T136" i="2"/>
  <c r="U136" i="2" s="1"/>
  <c r="R136" i="1"/>
  <c r="T63" i="2"/>
  <c r="U63" i="2" s="1"/>
  <c r="R63" i="1"/>
  <c r="T32" i="2"/>
  <c r="U32" i="2" s="1"/>
  <c r="R32" i="1"/>
  <c r="T51" i="2"/>
  <c r="U51" i="2" s="1"/>
  <c r="R51" i="1"/>
  <c r="T413" i="2"/>
  <c r="U413" i="2" s="1"/>
  <c r="R413" i="1"/>
  <c r="T262" i="2"/>
  <c r="U262" i="2" s="1"/>
  <c r="R262" i="1"/>
  <c r="T389" i="2"/>
  <c r="U389" i="2" s="1"/>
  <c r="R389" i="1"/>
  <c r="T228" i="2"/>
  <c r="U228" i="2" s="1"/>
  <c r="R228" i="1"/>
  <c r="T204" i="2"/>
  <c r="U204" i="2" s="1"/>
  <c r="R204" i="1"/>
  <c r="T318" i="2"/>
  <c r="U318" i="2" s="1"/>
  <c r="R318" i="1"/>
  <c r="T481" i="2"/>
  <c r="U481" i="2" s="1"/>
  <c r="R481" i="1"/>
  <c r="T449" i="2"/>
  <c r="U449" i="2" s="1"/>
  <c r="R449" i="1"/>
  <c r="T384" i="2"/>
  <c r="U384" i="2" s="1"/>
  <c r="R384" i="1"/>
  <c r="T295" i="2"/>
  <c r="U295" i="2" s="1"/>
  <c r="R295" i="1"/>
  <c r="T296" i="2"/>
  <c r="U296" i="2" s="1"/>
  <c r="R296" i="1"/>
  <c r="T284" i="2"/>
  <c r="U284" i="2" s="1"/>
  <c r="R284" i="1"/>
  <c r="T355" i="2"/>
  <c r="U355" i="2" s="1"/>
  <c r="R355" i="1"/>
  <c r="T412" i="2"/>
  <c r="U412" i="2" s="1"/>
  <c r="R412" i="1"/>
  <c r="T344" i="2"/>
  <c r="U344" i="2" s="1"/>
  <c r="R344" i="1"/>
  <c r="T206" i="2"/>
  <c r="U206" i="2" s="1"/>
  <c r="R206" i="1"/>
  <c r="T231" i="2"/>
  <c r="U231" i="2" s="1"/>
  <c r="R231" i="1"/>
  <c r="T178" i="2"/>
  <c r="U178" i="2" s="1"/>
  <c r="R178" i="1"/>
  <c r="T97" i="2"/>
  <c r="U97" i="2" s="1"/>
  <c r="R97" i="1"/>
  <c r="T93" i="2"/>
  <c r="U93" i="2" s="1"/>
  <c r="R93" i="1"/>
  <c r="T46" i="2"/>
  <c r="U46" i="2" s="1"/>
  <c r="R46" i="1"/>
  <c r="T403" i="2"/>
  <c r="U403" i="2" s="1"/>
  <c r="R403" i="1"/>
  <c r="T55" i="2"/>
  <c r="U55" i="2" s="1"/>
  <c r="R55" i="1"/>
  <c r="T465" i="2"/>
  <c r="U465" i="2" s="1"/>
  <c r="R465" i="1"/>
  <c r="T437" i="2"/>
  <c r="U437" i="2" s="1"/>
  <c r="R437" i="1"/>
  <c r="T387" i="2"/>
  <c r="U387" i="2" s="1"/>
  <c r="R387" i="1"/>
  <c r="S387" i="1" s="1"/>
  <c r="T423" i="2"/>
  <c r="U423" i="2" s="1"/>
  <c r="R423" i="1"/>
  <c r="T379" i="2"/>
  <c r="U379" i="2" s="1"/>
  <c r="R379" i="1"/>
  <c r="T340" i="2"/>
  <c r="U340" i="2" s="1"/>
  <c r="R340" i="1"/>
  <c r="T364" i="2"/>
  <c r="U364" i="2" s="1"/>
  <c r="R364" i="1"/>
  <c r="T330" i="2"/>
  <c r="U330" i="2" s="1"/>
  <c r="R330" i="1"/>
  <c r="T185" i="2"/>
  <c r="U185" i="2" s="1"/>
  <c r="R185" i="1"/>
  <c r="T62" i="2"/>
  <c r="U62" i="2" s="1"/>
  <c r="R62" i="1"/>
  <c r="T477" i="2"/>
  <c r="U477" i="2" s="1"/>
  <c r="R477" i="1"/>
  <c r="T291" i="2"/>
  <c r="U291" i="2" s="1"/>
  <c r="R291" i="1"/>
  <c r="T234" i="2"/>
  <c r="U234" i="2" s="1"/>
  <c r="R234" i="1"/>
  <c r="T238" i="2"/>
  <c r="U238" i="2" s="1"/>
  <c r="R238" i="1"/>
  <c r="T190" i="2"/>
  <c r="U190" i="2" s="1"/>
  <c r="R190" i="1"/>
  <c r="T57" i="2"/>
  <c r="U57" i="2" s="1"/>
  <c r="R57" i="1"/>
  <c r="T405" i="2"/>
  <c r="U405" i="2" s="1"/>
  <c r="R405" i="1"/>
  <c r="T385" i="2"/>
  <c r="U385" i="2" s="1"/>
  <c r="R385" i="1"/>
  <c r="T115" i="2"/>
  <c r="U115" i="2" s="1"/>
  <c r="R115" i="1"/>
  <c r="T400" i="2"/>
  <c r="U400" i="2" s="1"/>
  <c r="R400" i="1"/>
  <c r="T489" i="2"/>
  <c r="U489" i="2" s="1"/>
  <c r="R489" i="1"/>
  <c r="T485" i="2"/>
  <c r="U485" i="2" s="1"/>
  <c r="R485" i="1"/>
  <c r="T367" i="2"/>
  <c r="U367" i="2" s="1"/>
  <c r="R367" i="1"/>
  <c r="T425" i="2"/>
  <c r="U425" i="2" s="1"/>
  <c r="R425" i="1"/>
  <c r="T371" i="2"/>
  <c r="U371" i="2" s="1"/>
  <c r="R371" i="1"/>
  <c r="T347" i="2"/>
  <c r="U347" i="2" s="1"/>
  <c r="R347" i="1"/>
  <c r="T368" i="2"/>
  <c r="U368" i="2" s="1"/>
  <c r="R368" i="1"/>
  <c r="T308" i="2"/>
  <c r="U308" i="2" s="1"/>
  <c r="R308" i="1"/>
  <c r="S308" i="1" s="1"/>
  <c r="T264" i="2"/>
  <c r="U264" i="2" s="1"/>
  <c r="R264" i="1"/>
  <c r="T256" i="2"/>
  <c r="U256" i="2" s="1"/>
  <c r="R256" i="1"/>
  <c r="T292" i="2"/>
  <c r="U292" i="2" s="1"/>
  <c r="R292" i="1"/>
  <c r="T223" i="2"/>
  <c r="U223" i="2" s="1"/>
  <c r="R223" i="1"/>
  <c r="T210" i="2"/>
  <c r="U210" i="2" s="1"/>
  <c r="R210" i="1"/>
  <c r="T219" i="2"/>
  <c r="U219" i="2" s="1"/>
  <c r="R219" i="1"/>
  <c r="T149" i="2"/>
  <c r="U149" i="2" s="1"/>
  <c r="R149" i="1"/>
  <c r="T137" i="2"/>
  <c r="U137" i="2" s="1"/>
  <c r="R137" i="1"/>
  <c r="T40" i="2"/>
  <c r="U40" i="2" s="1"/>
  <c r="R40" i="1"/>
  <c r="T391" i="2"/>
  <c r="U391" i="2" s="1"/>
  <c r="R391" i="1"/>
  <c r="T375" i="2"/>
  <c r="U375" i="2" s="1"/>
  <c r="R375" i="1"/>
  <c r="T106" i="2"/>
  <c r="U106" i="2" s="1"/>
  <c r="R106" i="1"/>
  <c r="T493" i="2"/>
  <c r="U493" i="2" s="1"/>
  <c r="R493" i="1"/>
  <c r="T441" i="2"/>
  <c r="U441" i="2" s="1"/>
  <c r="R441" i="1"/>
  <c r="T226" i="2"/>
  <c r="U226" i="2" s="1"/>
  <c r="R226" i="1"/>
  <c r="T421" i="2"/>
  <c r="U421" i="2" s="1"/>
  <c r="R421" i="1"/>
  <c r="T388" i="2"/>
  <c r="U388" i="2" s="1"/>
  <c r="R388" i="1"/>
  <c r="T356" i="2"/>
  <c r="U356" i="2" s="1"/>
  <c r="R356" i="1"/>
  <c r="T322" i="2"/>
  <c r="U322" i="2" s="1"/>
  <c r="R322" i="1"/>
  <c r="T260" i="2"/>
  <c r="U260" i="2" s="1"/>
  <c r="R260" i="1"/>
  <c r="S260" i="1" s="1"/>
  <c r="T207" i="2"/>
  <c r="U207" i="2" s="1"/>
  <c r="R207" i="1"/>
  <c r="T107" i="2"/>
  <c r="U107" i="2" s="1"/>
  <c r="R107" i="1"/>
  <c r="T43" i="2"/>
  <c r="U43" i="2" s="1"/>
  <c r="R43" i="1"/>
  <c r="T198" i="2"/>
  <c r="U198" i="2" s="1"/>
  <c r="R198" i="1"/>
  <c r="T194" i="2"/>
  <c r="U194" i="2" s="1"/>
  <c r="R194" i="1"/>
  <c r="T193" i="2"/>
  <c r="U193" i="2" s="1"/>
  <c r="R193" i="1"/>
  <c r="T133" i="2"/>
  <c r="U133" i="2" s="1"/>
  <c r="R133" i="1"/>
  <c r="S133" i="1" s="1"/>
  <c r="T102" i="2"/>
  <c r="U102" i="2" s="1"/>
  <c r="R102" i="1"/>
  <c r="S102" i="1" s="1"/>
  <c r="T73" i="2"/>
  <c r="U73" i="2" s="1"/>
  <c r="R73" i="1"/>
  <c r="T48" i="2"/>
  <c r="U48" i="2" s="1"/>
  <c r="R48" i="1"/>
  <c r="T44" i="2"/>
  <c r="U44" i="2" s="1"/>
  <c r="R44" i="1"/>
  <c r="T230" i="2"/>
  <c r="U230" i="2" s="1"/>
  <c r="R230" i="1"/>
  <c r="T34" i="2"/>
  <c r="U34" i="2" s="1"/>
  <c r="R34" i="1"/>
  <c r="T212" i="2"/>
  <c r="U212" i="2" s="1"/>
  <c r="R212" i="1"/>
  <c r="T345" i="2"/>
  <c r="U345" i="2" s="1"/>
  <c r="R345" i="1"/>
  <c r="T409" i="2"/>
  <c r="U409" i="2" s="1"/>
  <c r="R409" i="1"/>
  <c r="T470" i="2"/>
  <c r="U470" i="2" s="1"/>
  <c r="R470" i="1"/>
  <c r="T359" i="2"/>
  <c r="U359" i="2" s="1"/>
  <c r="R359" i="1"/>
  <c r="T341" i="2"/>
  <c r="U341" i="2" s="1"/>
  <c r="R341" i="1"/>
  <c r="T392" i="2"/>
  <c r="U392" i="2" s="1"/>
  <c r="R392" i="1"/>
  <c r="T360" i="2"/>
  <c r="U360" i="2" s="1"/>
  <c r="R360" i="1"/>
  <c r="S360" i="1" s="1"/>
  <c r="T326" i="2"/>
  <c r="U326" i="2" s="1"/>
  <c r="R326" i="1"/>
  <c r="T280" i="2"/>
  <c r="U280" i="2" s="1"/>
  <c r="R280" i="1"/>
  <c r="T272" i="2"/>
  <c r="U272" i="2" s="1"/>
  <c r="R272" i="1"/>
  <c r="S272" i="1" s="1"/>
  <c r="T252" i="2"/>
  <c r="U252" i="2" s="1"/>
  <c r="R252" i="1"/>
  <c r="T182" i="2"/>
  <c r="U182" i="2" s="1"/>
  <c r="R182" i="1"/>
  <c r="T189" i="2"/>
  <c r="U189" i="2" s="1"/>
  <c r="R189" i="1"/>
  <c r="T186" i="2"/>
  <c r="U186" i="2" s="1"/>
  <c r="R186" i="1"/>
  <c r="T105" i="2"/>
  <c r="U105" i="2" s="1"/>
  <c r="R105" i="1"/>
  <c r="T110" i="2"/>
  <c r="U110" i="2" s="1"/>
  <c r="R110" i="1"/>
  <c r="T47" i="2"/>
  <c r="U47" i="2" s="1"/>
  <c r="R47" i="1"/>
  <c r="T214" i="2"/>
  <c r="U214" i="2" s="1"/>
  <c r="R214" i="1"/>
  <c r="T395" i="2"/>
  <c r="U395" i="2" s="1"/>
  <c r="R395" i="1"/>
  <c r="T453" i="2"/>
  <c r="U453" i="2" s="1"/>
  <c r="R453" i="1"/>
  <c r="T404" i="2"/>
  <c r="U404" i="2" s="1"/>
  <c r="R404" i="1"/>
  <c r="T320" i="2"/>
  <c r="U320" i="2" s="1"/>
  <c r="R320" i="1"/>
  <c r="T343" i="2"/>
  <c r="U343" i="2" s="1"/>
  <c r="R343" i="1"/>
  <c r="T380" i="2"/>
  <c r="U380" i="2" s="1"/>
  <c r="R380" i="1"/>
  <c r="T348" i="2"/>
  <c r="U348" i="2" s="1"/>
  <c r="R348" i="1"/>
  <c r="T316" i="2"/>
  <c r="U316" i="2" s="1"/>
  <c r="R316" i="1"/>
  <c r="T276" i="2"/>
  <c r="U276" i="2" s="1"/>
  <c r="R276" i="1"/>
  <c r="T181" i="2"/>
  <c r="U181" i="2" s="1"/>
  <c r="R181" i="1"/>
  <c r="T457" i="2"/>
  <c r="U457" i="2" s="1"/>
  <c r="R457" i="1"/>
  <c r="S457" i="1" s="1"/>
  <c r="T399" i="2"/>
  <c r="U399" i="2" s="1"/>
  <c r="R399" i="1"/>
  <c r="T297" i="2"/>
  <c r="U297" i="2" s="1"/>
  <c r="R297" i="1"/>
  <c r="T103" i="2"/>
  <c r="U103" i="2" s="1"/>
  <c r="R103" i="1"/>
  <c r="T88" i="2"/>
  <c r="U88" i="2" s="1"/>
  <c r="R88" i="1"/>
  <c r="T365" i="2"/>
  <c r="U365" i="2" s="1"/>
  <c r="R365" i="1"/>
  <c r="T324" i="2"/>
  <c r="U324" i="2" s="1"/>
  <c r="R324" i="1"/>
  <c r="S205" i="1"/>
  <c r="AA24" i="2"/>
  <c r="AA305" i="2"/>
  <c r="AA426" i="2"/>
  <c r="AA281" i="2"/>
  <c r="AA362" i="2"/>
  <c r="AA179" i="2"/>
  <c r="AA474" i="2"/>
  <c r="AA417" i="2"/>
  <c r="AA232" i="2"/>
  <c r="AA220" i="2"/>
  <c r="AA78" i="2"/>
  <c r="AA23" i="2"/>
  <c r="AA112" i="2"/>
  <c r="AA118" i="2"/>
  <c r="AA456" i="2"/>
  <c r="AA259" i="2"/>
  <c r="AA439" i="2"/>
  <c r="AA167" i="2"/>
  <c r="AA170" i="2"/>
  <c r="AA443" i="2"/>
  <c r="AA442" i="2"/>
  <c r="AA315" i="2"/>
  <c r="AA245" i="2"/>
  <c r="AA124" i="2"/>
  <c r="AA61" i="2"/>
  <c r="AA130" i="2"/>
  <c r="AA4" i="2"/>
  <c r="AA235" i="2"/>
  <c r="AA90" i="2"/>
  <c r="AA150" i="2"/>
  <c r="AA309" i="2"/>
  <c r="AA41" i="2"/>
  <c r="AA45" i="2"/>
  <c r="AA302" i="2"/>
  <c r="AA382" i="2"/>
  <c r="AA159" i="2"/>
  <c r="AA247" i="2"/>
  <c r="AA386" i="2"/>
  <c r="AA56" i="2"/>
  <c r="AA353" i="2"/>
  <c r="AA95" i="2"/>
  <c r="AA165" i="2"/>
  <c r="AA468" i="2"/>
  <c r="AA331" i="2"/>
  <c r="AA233" i="2"/>
  <c r="AA171" i="2"/>
  <c r="AA144" i="2"/>
  <c r="AA7" i="2"/>
  <c r="AA401" i="2"/>
  <c r="AA70" i="2"/>
  <c r="AA381" i="2"/>
  <c r="AA275" i="2"/>
  <c r="AA289" i="2"/>
  <c r="AA447" i="2"/>
  <c r="AA342" i="2"/>
  <c r="AA229" i="2"/>
  <c r="AA116" i="2"/>
  <c r="AA162" i="2"/>
  <c r="AA109" i="2"/>
  <c r="AA483" i="2"/>
  <c r="AA429" i="2"/>
  <c r="AA434" i="2"/>
  <c r="AA293" i="2"/>
  <c r="AA274" i="2"/>
  <c r="AA184" i="2"/>
  <c r="AA236" i="2"/>
  <c r="AA76" i="2"/>
  <c r="AA50" i="2"/>
  <c r="AA334" i="2"/>
  <c r="AA19" i="2"/>
  <c r="AA98" i="2"/>
  <c r="AA414" i="2"/>
  <c r="AA290" i="2"/>
  <c r="AA366" i="2"/>
  <c r="AA239" i="2"/>
  <c r="AA350" i="2"/>
  <c r="AA250" i="2"/>
  <c r="AA208" i="2"/>
  <c r="AA132" i="2"/>
  <c r="AA157" i="2"/>
  <c r="AA75" i="2"/>
  <c r="AA475" i="2"/>
  <c r="AA398" i="2"/>
  <c r="AA225" i="2"/>
  <c r="AA255" i="2"/>
  <c r="AA217" i="2"/>
  <c r="AA33" i="2"/>
  <c r="AA349" i="2"/>
  <c r="AA422" i="2"/>
  <c r="AA205" i="2"/>
  <c r="AA135" i="2"/>
  <c r="AA82" i="2"/>
  <c r="AA438" i="2"/>
  <c r="AA271" i="2"/>
  <c r="AA298" i="2"/>
  <c r="AA127" i="2"/>
  <c r="AA168" i="2"/>
  <c r="AA27" i="2"/>
  <c r="AA450" i="2"/>
  <c r="AA209" i="2"/>
  <c r="AA148" i="2"/>
  <c r="AA138" i="2"/>
  <c r="AA336" i="2"/>
  <c r="AA153" i="2"/>
  <c r="AA323" i="2"/>
  <c r="AA266" i="2"/>
  <c r="AA402" i="2"/>
  <c r="AA440" i="2"/>
  <c r="AA86" i="2"/>
  <c r="AA479" i="2"/>
  <c r="AA286" i="2"/>
  <c r="AA258" i="2"/>
  <c r="AA221" i="2"/>
  <c r="AA169" i="2"/>
  <c r="AA155" i="2"/>
  <c r="AA53" i="2"/>
  <c r="AA30" i="2"/>
  <c r="AA38" i="2"/>
  <c r="AA472" i="2"/>
  <c r="AA374" i="2"/>
  <c r="AA84" i="2"/>
  <c r="AA492" i="2"/>
  <c r="AA80" i="2"/>
  <c r="AA312" i="2"/>
  <c r="AA200" i="2"/>
  <c r="AA94" i="2"/>
  <c r="AA139" i="2"/>
  <c r="AA29" i="2"/>
  <c r="AA466" i="2"/>
  <c r="AA480" i="2"/>
  <c r="AA484" i="2"/>
  <c r="AA418" i="2"/>
  <c r="AA270" i="2"/>
  <c r="AA151" i="2"/>
  <c r="AA188" i="2"/>
  <c r="AA3" i="2"/>
  <c r="AA22" i="2"/>
  <c r="AA49" i="2"/>
  <c r="AA361" i="2"/>
  <c r="AA237" i="2"/>
  <c r="AA131" i="2"/>
  <c r="AA166" i="2"/>
  <c r="AA307" i="2"/>
  <c r="AA92" i="2"/>
  <c r="AA25" i="2"/>
  <c r="AA478" i="2"/>
  <c r="AA458" i="2"/>
  <c r="AA329" i="2"/>
  <c r="AA278" i="2"/>
  <c r="AA254" i="2"/>
  <c r="AA104" i="2"/>
  <c r="AA163" i="2"/>
  <c r="AA83" i="2"/>
  <c r="AA121" i="2"/>
  <c r="AA279" i="2"/>
  <c r="AA436" i="2"/>
  <c r="AA346" i="2"/>
  <c r="AA183" i="2"/>
  <c r="AA21" i="2"/>
  <c r="AA411" i="2"/>
  <c r="AA397" i="2"/>
  <c r="AA242" i="2"/>
  <c r="AA213" i="2"/>
  <c r="AA11" i="2"/>
  <c r="AA28" i="2"/>
  <c r="AA15" i="2"/>
  <c r="AA12" i="2"/>
  <c r="AA8" i="2"/>
  <c r="AA431" i="2"/>
  <c r="AA59" i="2"/>
  <c r="AA357" i="2"/>
  <c r="AA20" i="2"/>
  <c r="AA16" i="2"/>
  <c r="AA111" i="2"/>
  <c r="AA161" i="2"/>
  <c r="AA495" i="2"/>
  <c r="AA338" i="2"/>
  <c r="AA123" i="2"/>
  <c r="AA500" i="2"/>
  <c r="AA310" i="2"/>
  <c r="AA243" i="2"/>
  <c r="AA415" i="2"/>
  <c r="AA99" i="2"/>
  <c r="AA313" i="2"/>
  <c r="AA117" i="2"/>
  <c r="AA265" i="2"/>
  <c r="AA224" i="2"/>
  <c r="AA435" i="2"/>
  <c r="AA314" i="2"/>
  <c r="AA164" i="2"/>
  <c r="AA17" i="2"/>
  <c r="AA491" i="2"/>
  <c r="AA463" i="2"/>
  <c r="AA253" i="2"/>
  <c r="AA246" i="2"/>
  <c r="AA294" i="2"/>
  <c r="AA126" i="2"/>
  <c r="AA122" i="2"/>
  <c r="AA37" i="2"/>
  <c r="AA303" i="2"/>
  <c r="AA6" i="2"/>
  <c r="AA134" i="2"/>
  <c r="AA487" i="2"/>
  <c r="AA54" i="2"/>
  <c r="AA451" i="2"/>
  <c r="AA370" i="2"/>
  <c r="AA197" i="2"/>
  <c r="AA13" i="2"/>
  <c r="AA452" i="2"/>
  <c r="AA454" i="2"/>
  <c r="AA460" i="2"/>
  <c r="AA321" i="2"/>
  <c r="AA285" i="2"/>
  <c r="AA257" i="2"/>
  <c r="AA201" i="2"/>
  <c r="AA143" i="2"/>
  <c r="AA160" i="2"/>
  <c r="AA74" i="2"/>
  <c r="AA444" i="2"/>
  <c r="AA377" i="2"/>
  <c r="AA176" i="2"/>
  <c r="AA390" i="2"/>
  <c r="AA455" i="2"/>
  <c r="AA108" i="2"/>
  <c r="AA369" i="2"/>
  <c r="AA325" i="2"/>
  <c r="AA79" i="2"/>
  <c r="AA125" i="2"/>
  <c r="AA9" i="2"/>
  <c r="AA471" i="2"/>
  <c r="AA430" i="2"/>
  <c r="AA283" i="2"/>
  <c r="AA273" i="2"/>
  <c r="AA216" i="2"/>
  <c r="AA65" i="2"/>
  <c r="AA69" i="2"/>
  <c r="AA419" i="2"/>
  <c r="AA100" i="2"/>
  <c r="AA249" i="2"/>
  <c r="AA335" i="2"/>
  <c r="AA154" i="2"/>
  <c r="AA140" i="2"/>
  <c r="AA5" i="2"/>
  <c r="AA476" i="2"/>
  <c r="AA317" i="2"/>
  <c r="AA267" i="2"/>
  <c r="AA192" i="2"/>
  <c r="AA177" i="2"/>
  <c r="AA64" i="2"/>
  <c r="AA68" i="2"/>
  <c r="AA10" i="2"/>
  <c r="AA498" i="2"/>
  <c r="AA496" i="2"/>
  <c r="AA499" i="2"/>
  <c r="AA393" i="2"/>
  <c r="AA31" i="2"/>
  <c r="AA394" i="2"/>
  <c r="AA119" i="2"/>
  <c r="AA152" i="2"/>
  <c r="AA488" i="2"/>
  <c r="AA339" i="2"/>
  <c r="AA241" i="2"/>
  <c r="AA175" i="2"/>
  <c r="AA14" i="2"/>
  <c r="AA129" i="2"/>
  <c r="AA311" i="2"/>
  <c r="AA467" i="2"/>
  <c r="AA354" i="2"/>
  <c r="AA172" i="2"/>
  <c r="AA486" i="2"/>
  <c r="AA446" i="2"/>
  <c r="AA251" i="2"/>
  <c r="AA187" i="2"/>
  <c r="AA120" i="2"/>
  <c r="AA433" i="2"/>
  <c r="AA26" i="2"/>
  <c r="AA180" i="2"/>
  <c r="AA91" i="2"/>
  <c r="AA462" i="2"/>
  <c r="AA113" i="2"/>
  <c r="AA427" i="2"/>
  <c r="AA263" i="2"/>
  <c r="AA282" i="2"/>
  <c r="AA378" i="2"/>
  <c r="AA306" i="2"/>
  <c r="AA156" i="2"/>
  <c r="AA191" i="2"/>
  <c r="AA482" i="2"/>
  <c r="AA406" i="2"/>
  <c r="AA269" i="2"/>
  <c r="AA261" i="2"/>
  <c r="AA196" i="2"/>
  <c r="AA60" i="2"/>
  <c r="AA299" i="2"/>
  <c r="AA358" i="2"/>
  <c r="AA158" i="2"/>
  <c r="AA490" i="2"/>
  <c r="AA459" i="2"/>
  <c r="AA319" i="2"/>
  <c r="AA128" i="2"/>
  <c r="AA96" i="2"/>
  <c r="AA448" i="2"/>
  <c r="AA464" i="2"/>
  <c r="AA410" i="2"/>
  <c r="AA327" i="2"/>
  <c r="AA277" i="2"/>
  <c r="AA147" i="2"/>
  <c r="AA173" i="2"/>
  <c r="AA87" i="2"/>
  <c r="AA42" i="2"/>
  <c r="AA18" i="2"/>
  <c r="AA2" i="2"/>
  <c r="T222" i="2"/>
  <c r="U222" i="2" s="1"/>
  <c r="T67" i="2"/>
  <c r="U67" i="2" s="1"/>
  <c r="T383" i="2"/>
  <c r="U383" i="2" s="1"/>
  <c r="T376" i="2"/>
  <c r="U376" i="2" s="1"/>
  <c r="T77" i="2"/>
  <c r="U77" i="2" s="1"/>
  <c r="T363" i="2"/>
  <c r="U363" i="2" s="1"/>
  <c r="T89" i="2"/>
  <c r="U89" i="2" s="1"/>
  <c r="T424" i="2"/>
  <c r="U424" i="2" s="1"/>
  <c r="T39" i="2"/>
  <c r="U39" i="2" s="1"/>
  <c r="T248" i="2"/>
  <c r="U248" i="2" s="1"/>
  <c r="T240" i="2"/>
  <c r="U240" i="2" s="1"/>
  <c r="T195" i="2"/>
  <c r="U195" i="2" s="1"/>
  <c r="T145" i="2"/>
  <c r="U145" i="2" s="1"/>
  <c r="T396" i="2"/>
  <c r="U396" i="2" s="1"/>
  <c r="T58" i="2"/>
  <c r="U58" i="2" s="1"/>
  <c r="T420" i="2"/>
  <c r="U420" i="2" s="1"/>
  <c r="T328" i="2"/>
  <c r="U328" i="2" s="1"/>
  <c r="T218" i="2"/>
  <c r="U218" i="2" s="1"/>
  <c r="T71" i="2"/>
  <c r="U71" i="2" s="1"/>
  <c r="T72" i="2"/>
  <c r="U72" i="2" s="1"/>
  <c r="T288" i="2"/>
  <c r="U288" i="2" s="1"/>
  <c r="T244" i="2"/>
  <c r="U244" i="2" s="1"/>
  <c r="T332" i="2"/>
  <c r="U332" i="2" s="1"/>
  <c r="T494" i="2"/>
  <c r="U494" i="2" s="1"/>
  <c r="T66" i="2"/>
  <c r="U66" i="2" s="1"/>
  <c r="T52" i="2"/>
  <c r="U52" i="2" s="1"/>
  <c r="T287" i="2"/>
  <c r="U287" i="2" s="1"/>
  <c r="T35" i="2"/>
  <c r="U35" i="2" s="1"/>
  <c r="T333" i="2"/>
  <c r="U333" i="2" s="1"/>
  <c r="T211" i="2"/>
  <c r="U211" i="2" s="1"/>
  <c r="T497" i="2"/>
  <c r="U497" i="2" s="1"/>
  <c r="T432" i="2"/>
  <c r="U432" i="2" s="1"/>
  <c r="T146" i="2"/>
  <c r="U146" i="2" s="1"/>
  <c r="T215" i="2"/>
  <c r="U215" i="2" s="1"/>
  <c r="T373" i="2"/>
  <c r="U373" i="2" s="1"/>
  <c r="S369" i="1"/>
  <c r="S395" i="1"/>
  <c r="S401" i="1"/>
  <c r="S143" i="1"/>
  <c r="S134" i="1"/>
  <c r="S366" i="1"/>
  <c r="S108" i="1"/>
  <c r="S455" i="1"/>
  <c r="S290" i="1"/>
  <c r="S370" i="1"/>
  <c r="S83" i="1"/>
  <c r="S59" i="1"/>
  <c r="S26" i="1"/>
  <c r="S250" i="1"/>
  <c r="S467" i="1"/>
  <c r="S394" i="1"/>
  <c r="S286" i="1"/>
  <c r="S374" i="1"/>
  <c r="S14" i="1"/>
  <c r="S113" i="1"/>
  <c r="S80" i="1"/>
  <c r="S426" i="1"/>
  <c r="S259" i="1"/>
  <c r="S99" i="1"/>
  <c r="S163" i="1"/>
  <c r="S448" i="1"/>
  <c r="S446" i="1"/>
  <c r="S237" i="1"/>
  <c r="S263" i="1"/>
  <c r="S289" i="1"/>
  <c r="S499" i="1"/>
  <c r="S70" i="1"/>
  <c r="S98" i="1"/>
  <c r="S154" i="1"/>
  <c r="S170" i="1"/>
  <c r="S116" i="1"/>
  <c r="S321" i="1"/>
  <c r="S236" i="1"/>
  <c r="S122" i="1"/>
  <c r="S112" i="1"/>
  <c r="S414" i="1"/>
  <c r="S314" i="1"/>
  <c r="S25" i="1"/>
  <c r="S176" i="1"/>
  <c r="S243" i="1"/>
  <c r="S156" i="1"/>
  <c r="S29" i="1"/>
  <c r="S157" i="1"/>
  <c r="S410" i="1"/>
  <c r="S162" i="1"/>
  <c r="S386" i="1"/>
  <c r="S282" i="1"/>
  <c r="S361" i="1"/>
  <c r="S309" i="1"/>
  <c r="S49" i="1"/>
  <c r="S180" i="1"/>
  <c r="S132" i="1"/>
  <c r="S166" i="1"/>
  <c r="S415" i="1"/>
  <c r="S155" i="1"/>
  <c r="S53" i="1"/>
  <c r="S31" i="1"/>
  <c r="S253" i="1"/>
  <c r="S302" i="1"/>
  <c r="S18" i="1"/>
  <c r="S11" i="1"/>
  <c r="S390" i="1"/>
  <c r="S306" i="1"/>
  <c r="S378" i="1"/>
  <c r="S216" i="1"/>
  <c r="S275" i="1"/>
  <c r="S435" i="1"/>
  <c r="S325" i="1"/>
  <c r="S159" i="1"/>
  <c r="S209" i="1"/>
  <c r="S331" i="1"/>
  <c r="S221" i="1"/>
  <c r="S247" i="1"/>
  <c r="S84" i="1"/>
  <c r="S471" i="1"/>
  <c r="S135" i="1"/>
  <c r="S27" i="1"/>
  <c r="S452" i="1"/>
  <c r="S464" i="1"/>
  <c r="S490" i="1"/>
  <c r="S125" i="1"/>
  <c r="S148" i="1"/>
  <c r="S164" i="1"/>
  <c r="S418" i="1"/>
  <c r="S444" i="1"/>
  <c r="S86" i="1"/>
  <c r="S397" i="1"/>
  <c r="S381" i="1"/>
  <c r="S225" i="1"/>
  <c r="S279" i="1"/>
  <c r="S342" i="1"/>
  <c r="S278" i="1"/>
  <c r="S246" i="1"/>
  <c r="S419" i="1"/>
  <c r="S45" i="1"/>
  <c r="S451" i="1"/>
  <c r="S496" i="1"/>
  <c r="S165" i="1"/>
  <c r="S64" i="1"/>
  <c r="S168" i="1"/>
  <c r="S160" i="1"/>
  <c r="S208" i="1"/>
  <c r="S33" i="1"/>
  <c r="S310" i="1"/>
  <c r="S17" i="1"/>
  <c r="S54" i="1"/>
  <c r="S443" i="1"/>
  <c r="S179" i="1"/>
  <c r="S187" i="1"/>
  <c r="S312" i="1"/>
  <c r="S232" i="1"/>
  <c r="S151" i="1"/>
  <c r="S69" i="1"/>
  <c r="S474" i="1"/>
  <c r="S283" i="1"/>
  <c r="S117" i="1"/>
  <c r="S192" i="1"/>
  <c r="S147" i="1"/>
  <c r="S466" i="1"/>
  <c r="S298" i="1"/>
  <c r="S323" i="1"/>
  <c r="S450" i="1"/>
  <c r="S500" i="1"/>
  <c r="S439" i="1"/>
  <c r="S90" i="1"/>
  <c r="S94" i="1"/>
  <c r="S487" i="1"/>
  <c r="S79" i="1"/>
  <c r="S454" i="1"/>
  <c r="S358" i="1"/>
  <c r="S249" i="1"/>
  <c r="S498" i="1"/>
  <c r="S183" i="1"/>
  <c r="S273" i="1"/>
  <c r="S491" i="1"/>
  <c r="S175" i="1"/>
  <c r="S334" i="1"/>
  <c r="S121" i="1"/>
  <c r="S10" i="1"/>
  <c r="S398" i="1"/>
  <c r="S220" i="1"/>
  <c r="S139" i="1"/>
  <c r="S184" i="1"/>
  <c r="S172" i="1"/>
  <c r="S265" i="1"/>
  <c r="S95" i="1"/>
  <c r="S92" i="1"/>
  <c r="S254" i="1"/>
  <c r="S138" i="1"/>
  <c r="S495" i="1"/>
  <c r="S266" i="1"/>
  <c r="S459" i="1"/>
  <c r="S152" i="1"/>
  <c r="S350" i="1"/>
  <c r="S436" i="1"/>
  <c r="S100" i="1"/>
  <c r="S239" i="1"/>
  <c r="S317" i="1"/>
  <c r="S104" i="1"/>
  <c r="S484" i="1"/>
  <c r="S75" i="1"/>
  <c r="S191" i="1"/>
  <c r="S177" i="1"/>
  <c r="S417" i="1"/>
  <c r="S13" i="1"/>
  <c r="S483" i="1"/>
  <c r="S201" i="1"/>
  <c r="S153" i="1"/>
  <c r="S200" i="1"/>
  <c r="S118" i="1"/>
  <c r="S329" i="1"/>
  <c r="S269" i="1"/>
  <c r="S91" i="1"/>
  <c r="S377" i="1"/>
  <c r="S38" i="1"/>
  <c r="S255" i="1"/>
  <c r="S299" i="1"/>
  <c r="S258" i="1"/>
  <c r="S21" i="1"/>
  <c r="S188" i="1"/>
  <c r="S479" i="1"/>
  <c r="S161" i="1"/>
  <c r="S468" i="1"/>
  <c r="S78" i="1"/>
  <c r="S124" i="1"/>
  <c r="S261" i="1"/>
  <c r="S336" i="1"/>
  <c r="S462" i="1"/>
  <c r="S476" i="1"/>
  <c r="S96" i="1"/>
  <c r="S271" i="1"/>
  <c r="S277" i="1"/>
  <c r="S486" i="1"/>
  <c r="S76" i="1"/>
  <c r="S41" i="1"/>
  <c r="S224" i="1"/>
  <c r="S353" i="1"/>
  <c r="S339" i="1"/>
  <c r="S167" i="1"/>
  <c r="S354" i="1"/>
  <c r="S42" i="1"/>
  <c r="S197" i="1"/>
  <c r="S430" i="1"/>
  <c r="S402" i="1"/>
  <c r="S281" i="1"/>
  <c r="S129" i="1"/>
  <c r="S120" i="1"/>
  <c r="S327" i="1"/>
  <c r="S447" i="1"/>
  <c r="S458" i="1"/>
  <c r="S270" i="1"/>
  <c r="S480" i="1"/>
  <c r="S338" i="1"/>
  <c r="S229" i="1"/>
  <c r="S127" i="1"/>
  <c r="S382" i="1"/>
  <c r="S422" i="1"/>
  <c r="S68" i="1"/>
  <c r="S87" i="1"/>
  <c r="S362" i="1"/>
  <c r="S251" i="1"/>
  <c r="S433" i="1"/>
  <c r="S293" i="1"/>
  <c r="S56" i="1"/>
  <c r="S173" i="1"/>
  <c r="S307" i="1"/>
  <c r="S482" i="1"/>
  <c r="S131" i="1"/>
  <c r="S171" i="1"/>
  <c r="S9" i="1"/>
  <c r="S492" i="1"/>
  <c r="S472" i="1"/>
  <c r="S74" i="1"/>
  <c r="S429" i="1"/>
  <c r="S274" i="1"/>
  <c r="S6" i="1"/>
  <c r="S257" i="1"/>
  <c r="S475" i="1"/>
  <c r="S346" i="1"/>
  <c r="S196" i="1"/>
  <c r="S217" i="1"/>
  <c r="S267" i="1"/>
  <c r="S241" i="1"/>
  <c r="S123" i="1"/>
  <c r="S294" i="1"/>
  <c r="S463" i="1"/>
  <c r="S478" i="1"/>
  <c r="S61" i="1"/>
  <c r="S60" i="1"/>
  <c r="S233" i="1"/>
  <c r="S119" i="1"/>
  <c r="S37" i="1"/>
  <c r="S313" i="1"/>
  <c r="S130" i="1"/>
  <c r="S65" i="1"/>
  <c r="S242" i="1"/>
  <c r="S319" i="1"/>
  <c r="S158" i="1"/>
  <c r="S335" i="1"/>
  <c r="S442" i="1"/>
  <c r="S315" i="1"/>
  <c r="S285" i="1"/>
  <c r="S126" i="1"/>
  <c r="S128" i="1"/>
  <c r="S406" i="1"/>
  <c r="S50" i="1"/>
  <c r="S357" i="1"/>
  <c r="S434" i="1"/>
  <c r="S82" i="1"/>
  <c r="S169" i="1"/>
  <c r="S460" i="1"/>
  <c r="S245" i="1"/>
  <c r="S3" i="1"/>
  <c r="S440" i="1"/>
  <c r="S438" i="1"/>
  <c r="S427" i="1"/>
  <c r="S349" i="1"/>
  <c r="S5" i="1"/>
  <c r="S411" i="1"/>
  <c r="S393" i="1"/>
  <c r="S22" i="1"/>
  <c r="S109" i="1"/>
  <c r="S19" i="1"/>
  <c r="S456" i="1"/>
  <c r="S15" i="1"/>
  <c r="S303" i="1"/>
  <c r="S431" i="1"/>
  <c r="S30" i="1"/>
  <c r="S488" i="1"/>
  <c r="S213" i="1"/>
  <c r="S311" i="1"/>
  <c r="S140" i="1"/>
  <c r="S150" i="1"/>
  <c r="S144" i="1"/>
  <c r="S235" i="1"/>
  <c r="S111" i="1"/>
  <c r="S23" i="1"/>
  <c r="S7" i="1"/>
  <c r="S305" i="1"/>
  <c r="S20" i="1"/>
  <c r="S16" i="1"/>
  <c r="S28" i="1"/>
  <c r="S24" i="1"/>
  <c r="S4" i="1"/>
  <c r="S12" i="1"/>
  <c r="S8" i="1"/>
  <c r="S2" i="1"/>
  <c r="K2" i="2" l="1"/>
  <c r="F20" i="4" s="1"/>
  <c r="AA371" i="2"/>
  <c r="AA194" i="2"/>
  <c r="AA280" i="2"/>
  <c r="AA81" i="2"/>
  <c r="AA470" i="2"/>
  <c r="AA359" i="2"/>
  <c r="AA114" i="2"/>
  <c r="AA481" i="2"/>
  <c r="AA48" i="2"/>
  <c r="AA182" i="2"/>
  <c r="AA343" i="2"/>
  <c r="AA51" i="2"/>
  <c r="AA230" i="2"/>
  <c r="AA198" i="2"/>
  <c r="AA301" i="2"/>
  <c r="AA477" i="2"/>
  <c r="AA34" i="2"/>
  <c r="AA432" i="2"/>
  <c r="AA35" i="2"/>
  <c r="AA494" i="2"/>
  <c r="AA218" i="2"/>
  <c r="AA396" i="2"/>
  <c r="AA248" i="2"/>
  <c r="AA424" i="2"/>
  <c r="AA376" i="2"/>
  <c r="AA190" i="2"/>
  <c r="AA256" i="2"/>
  <c r="AA421" i="2"/>
  <c r="AA262" i="2"/>
  <c r="AA388" i="2"/>
  <c r="AA389" i="2"/>
  <c r="AA136" i="2"/>
  <c r="AA409" i="2"/>
  <c r="AA295" i="2"/>
  <c r="AA320" i="2"/>
  <c r="AA457" i="2"/>
  <c r="AA57" i="2"/>
  <c r="AA73" i="2"/>
  <c r="AA437" i="2"/>
  <c r="AA227" i="2"/>
  <c r="AA404" i="2"/>
  <c r="AA174" i="2"/>
  <c r="AA226" i="2"/>
  <c r="AA489" i="2"/>
  <c r="AA110" i="2"/>
  <c r="AA380" i="2"/>
  <c r="AA212" i="2"/>
  <c r="AA337" i="2"/>
  <c r="AA308" i="2"/>
  <c r="AA133" i="2"/>
  <c r="AA407" i="2"/>
  <c r="AA348" i="2"/>
  <c r="AA272" i="2"/>
  <c r="AA102" i="2"/>
  <c r="AA40" i="2"/>
  <c r="AA202" i="2"/>
  <c r="AA318" i="2"/>
  <c r="AA296" i="2"/>
  <c r="AA72" i="2"/>
  <c r="S72" i="1"/>
  <c r="S396" i="1"/>
  <c r="AA344" i="2"/>
  <c r="AA425" i="2"/>
  <c r="AA385" i="2"/>
  <c r="AA330" i="2"/>
  <c r="AA106" i="2"/>
  <c r="AA416" i="2"/>
  <c r="AA223" i="2"/>
  <c r="AA304" i="2"/>
  <c r="AA219" i="2"/>
  <c r="AA252" i="2"/>
  <c r="S218" i="1"/>
  <c r="AA214" i="2"/>
  <c r="AA85" i="2"/>
  <c r="AA186" i="2"/>
  <c r="AA465" i="2"/>
  <c r="AA231" i="2"/>
  <c r="AA403" i="2"/>
  <c r="AA297" i="2"/>
  <c r="AA469" i="2"/>
  <c r="AA47" i="2"/>
  <c r="AA485" i="2"/>
  <c r="AA276" i="2"/>
  <c r="AA400" i="2"/>
  <c r="AA228" i="2"/>
  <c r="AA352" i="2"/>
  <c r="AA445" i="2"/>
  <c r="AA63" i="2"/>
  <c r="AA413" i="2"/>
  <c r="AA181" i="2"/>
  <c r="AA372" i="2"/>
  <c r="AA412" i="2"/>
  <c r="AA367" i="2"/>
  <c r="AA178" i="2"/>
  <c r="AA365" i="2"/>
  <c r="AA268" i="2"/>
  <c r="AA326" i="2"/>
  <c r="AA105" i="2"/>
  <c r="AA238" i="2"/>
  <c r="AA55" i="2"/>
  <c r="AA193" i="2"/>
  <c r="AA101" i="2"/>
  <c r="AA368" i="2"/>
  <c r="AA260" i="2"/>
  <c r="AA449" i="2"/>
  <c r="AA453" i="2"/>
  <c r="AA345" i="2"/>
  <c r="AA387" i="2"/>
  <c r="AA373" i="2"/>
  <c r="AA146" i="2"/>
  <c r="AA497" i="2"/>
  <c r="AA333" i="2"/>
  <c r="AA287" i="2"/>
  <c r="AA66" i="2"/>
  <c r="AA332" i="2"/>
  <c r="AA288" i="2"/>
  <c r="AA71" i="2"/>
  <c r="AA328" i="2"/>
  <c r="AA58" i="2"/>
  <c r="AA145" i="2"/>
  <c r="AA240" i="2"/>
  <c r="AA39" i="2"/>
  <c r="AA89" i="2"/>
  <c r="AA77" i="2"/>
  <c r="AA383" i="2"/>
  <c r="AA222" i="2"/>
  <c r="AA93" i="2"/>
  <c r="AA210" i="2"/>
  <c r="AA356" i="2"/>
  <c r="AA32" i="2"/>
  <c r="AA199" i="2"/>
  <c r="AA62" i="2"/>
  <c r="AA204" i="2"/>
  <c r="AA88" i="2"/>
  <c r="AA103" i="2"/>
  <c r="AA379" i="2"/>
  <c r="AA149" i="2"/>
  <c r="AA428" i="2"/>
  <c r="AA423" i="2"/>
  <c r="AA137" i="2"/>
  <c r="AA292" i="2"/>
  <c r="AA36" i="2"/>
  <c r="AA355" i="2"/>
  <c r="AA97" i="2"/>
  <c r="AA44" i="2"/>
  <c r="AA215" i="2"/>
  <c r="AA211" i="2"/>
  <c r="AA52" i="2"/>
  <c r="AA244" i="2"/>
  <c r="AA420" i="2"/>
  <c r="AA195" i="2"/>
  <c r="AA363" i="2"/>
  <c r="AA67" i="2"/>
  <c r="S248" i="1"/>
  <c r="S244" i="1"/>
  <c r="AA46" i="2"/>
  <c r="AA284" i="2"/>
  <c r="AA392" i="2"/>
  <c r="AA185" i="2"/>
  <c r="AA207" i="2"/>
  <c r="AA206" i="2"/>
  <c r="AA461" i="2"/>
  <c r="AA399" i="2"/>
  <c r="AA473" i="2"/>
  <c r="AA203" i="2"/>
  <c r="AA351" i="2"/>
  <c r="AA189" i="2"/>
  <c r="AA405" i="2"/>
  <c r="AA107" i="2"/>
  <c r="AA384" i="2"/>
  <c r="AA264" i="2"/>
  <c r="AA142" i="2"/>
  <c r="AA291" i="2"/>
  <c r="AA364" i="2"/>
  <c r="AA408" i="2"/>
  <c r="AA391" i="2"/>
  <c r="AA316" i="2"/>
  <c r="AA493" i="2"/>
  <c r="AA340" i="2"/>
  <c r="AA300" i="2"/>
  <c r="AA115" i="2"/>
  <c r="AA375" i="2"/>
  <c r="AA234" i="2"/>
  <c r="AA441" i="2"/>
  <c r="AA141" i="2"/>
  <c r="AA341" i="2"/>
  <c r="AA347" i="2"/>
  <c r="AA322" i="2"/>
  <c r="AA324" i="2"/>
  <c r="AA395" i="2"/>
  <c r="AA43" i="2"/>
  <c r="AA360" i="2"/>
  <c r="S55" i="1"/>
  <c r="S449" i="1"/>
  <c r="S110" i="1"/>
  <c r="S352" i="1"/>
  <c r="S348" i="1"/>
  <c r="S337" i="1"/>
  <c r="S404" i="1"/>
  <c r="S380" i="1"/>
  <c r="S212" i="1"/>
  <c r="S437" i="1"/>
  <c r="S227" i="1"/>
  <c r="S211" i="1"/>
  <c r="S226" i="1"/>
  <c r="S215" i="1"/>
  <c r="S174" i="1"/>
  <c r="S276" i="1"/>
  <c r="S219" i="1"/>
  <c r="S57" i="1"/>
  <c r="S409" i="1"/>
  <c r="S141" i="1"/>
  <c r="S181" i="1"/>
  <c r="S178" i="1"/>
  <c r="S63" i="1"/>
  <c r="S432" i="1"/>
  <c r="S485" i="1"/>
  <c r="S35" i="1"/>
  <c r="S420" i="1"/>
  <c r="S494" i="1"/>
  <c r="S182" i="1"/>
  <c r="W2" i="2"/>
  <c r="F24" i="4" s="1"/>
  <c r="S461" i="1"/>
  <c r="S400" i="1"/>
  <c r="S413" i="1"/>
  <c r="S114" i="1"/>
  <c r="S206" i="1"/>
  <c r="S252" i="1"/>
  <c r="S489" i="1"/>
  <c r="S47" i="1"/>
  <c r="S301" i="1"/>
  <c r="S344" i="1"/>
  <c r="S428" i="1"/>
  <c r="S477" i="1"/>
  <c r="S149" i="1"/>
  <c r="S34" i="1"/>
  <c r="S421" i="1"/>
  <c r="S320" i="1"/>
  <c r="S297" i="1"/>
  <c r="S416" i="1"/>
  <c r="S330" i="1"/>
  <c r="S403" i="1"/>
  <c r="S304" i="1"/>
  <c r="S106" i="1"/>
  <c r="S137" i="1"/>
  <c r="S88" i="1"/>
  <c r="S97" i="1"/>
  <c r="S385" i="1"/>
  <c r="S355" i="1"/>
  <c r="S481" i="1"/>
  <c r="S44" i="1"/>
  <c r="S423" i="1"/>
  <c r="S214" i="1"/>
  <c r="S465" i="1"/>
  <c r="S389" i="1"/>
  <c r="S46" i="1"/>
  <c r="S284" i="1"/>
  <c r="S392" i="1"/>
  <c r="S185" i="1"/>
  <c r="S207" i="1"/>
  <c r="S399" i="1"/>
  <c r="S473" i="1"/>
  <c r="S228" i="1"/>
  <c r="S445" i="1"/>
  <c r="S372" i="1"/>
  <c r="S412" i="1"/>
  <c r="S367" i="1"/>
  <c r="S365" i="1"/>
  <c r="S268" i="1"/>
  <c r="S326" i="1"/>
  <c r="S105" i="1"/>
  <c r="S238" i="1"/>
  <c r="S193" i="1"/>
  <c r="S101" i="1"/>
  <c r="S368" i="1"/>
  <c r="S453" i="1"/>
  <c r="S345" i="1"/>
  <c r="S36" i="1"/>
  <c r="S198" i="1"/>
  <c r="S103" i="1"/>
  <c r="S51" i="1"/>
  <c r="S202" i="1"/>
  <c r="S425" i="1"/>
  <c r="S359" i="1"/>
  <c r="S190" i="1"/>
  <c r="S48" i="1"/>
  <c r="S136" i="1"/>
  <c r="S85" i="1"/>
  <c r="S296" i="1"/>
  <c r="S62" i="1"/>
  <c r="S292" i="1"/>
  <c r="S186" i="1"/>
  <c r="S231" i="1"/>
  <c r="S256" i="1"/>
  <c r="S388" i="1"/>
  <c r="S230" i="1"/>
  <c r="S295" i="1"/>
  <c r="S223" i="1"/>
  <c r="S343" i="1"/>
  <c r="S469" i="1"/>
  <c r="S73" i="1"/>
  <c r="S199" i="1"/>
  <c r="S204" i="1"/>
  <c r="S318" i="1"/>
  <c r="S262" i="1"/>
  <c r="S93" i="1"/>
  <c r="S371" i="1"/>
  <c r="S210" i="1"/>
  <c r="S194" i="1"/>
  <c r="S356" i="1"/>
  <c r="S280" i="1"/>
  <c r="S40" i="1"/>
  <c r="S32" i="1"/>
  <c r="S81" i="1"/>
  <c r="S203" i="1"/>
  <c r="S351" i="1"/>
  <c r="S189" i="1"/>
  <c r="S405" i="1"/>
  <c r="S107" i="1"/>
  <c r="S384" i="1"/>
  <c r="S264" i="1"/>
  <c r="S142" i="1"/>
  <c r="S291" i="1"/>
  <c r="S364" i="1"/>
  <c r="S408" i="1"/>
  <c r="S391" i="1"/>
  <c r="S316" i="1"/>
  <c r="S493" i="1"/>
  <c r="S340" i="1"/>
  <c r="S300" i="1"/>
  <c r="S115" i="1"/>
  <c r="S375" i="1"/>
  <c r="S234" i="1"/>
  <c r="S441" i="1"/>
  <c r="S341" i="1"/>
  <c r="S347" i="1"/>
  <c r="S322" i="1"/>
  <c r="S324" i="1"/>
  <c r="S43" i="1"/>
  <c r="S470" i="1"/>
  <c r="S379" i="1"/>
  <c r="M12" i="2" l="1"/>
  <c r="E30" i="4" s="1"/>
  <c r="AC2" i="2"/>
  <c r="B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<sst xmlns="http://schemas.openxmlformats.org/spreadsheetml/2006/main" count="98" uniqueCount="72">
  <si>
    <t>gender</t>
  </si>
  <si>
    <t>age</t>
  </si>
  <si>
    <t>field of work</t>
  </si>
  <si>
    <t>IT</t>
  </si>
  <si>
    <t>Health</t>
  </si>
  <si>
    <t>Business</t>
  </si>
  <si>
    <t>Finance</t>
  </si>
  <si>
    <t>Law</t>
  </si>
  <si>
    <t>Education</t>
  </si>
  <si>
    <t>High school</t>
  </si>
  <si>
    <t>University</t>
  </si>
  <si>
    <t>Technical</t>
  </si>
  <si>
    <t>Other</t>
  </si>
  <si>
    <t>College</t>
  </si>
  <si>
    <t>education</t>
  </si>
  <si>
    <t>kids</t>
  </si>
  <si>
    <t>cars</t>
  </si>
  <si>
    <t>income</t>
  </si>
  <si>
    <t>live</t>
  </si>
  <si>
    <t>Tbilisi</t>
  </si>
  <si>
    <t>Batumi</t>
  </si>
  <si>
    <t>Kutaisi</t>
  </si>
  <si>
    <t>Zugdidi</t>
  </si>
  <si>
    <t>Telavi</t>
  </si>
  <si>
    <t>area</t>
  </si>
  <si>
    <t>vlaue of haouse</t>
  </si>
  <si>
    <t>mortage left</t>
  </si>
  <si>
    <t>cars value</t>
  </si>
  <si>
    <t>left to pay to cars</t>
  </si>
  <si>
    <t>debt</t>
  </si>
  <si>
    <t>investmetns</t>
  </si>
  <si>
    <t>values of person</t>
  </si>
  <si>
    <t>value of debts</t>
  </si>
  <si>
    <t>Net worth of person</t>
  </si>
  <si>
    <t>Column1</t>
  </si>
  <si>
    <t>Column2</t>
  </si>
  <si>
    <t>Man vs women</t>
  </si>
  <si>
    <t>Women</t>
  </si>
  <si>
    <t>Average age</t>
  </si>
  <si>
    <t>average income</t>
  </si>
  <si>
    <t>average car value</t>
  </si>
  <si>
    <t>debt amount</t>
  </si>
  <si>
    <t>percentage left to pay</t>
  </si>
  <si>
    <t xml:space="preserve">less then </t>
  </si>
  <si>
    <t>number of persons that  less then  x% left on mortage left</t>
  </si>
  <si>
    <t>average income per teritorry</t>
  </si>
  <si>
    <t>average of Tbilisi</t>
  </si>
  <si>
    <t>average of Batumi</t>
  </si>
  <si>
    <t>average of Kutaisi</t>
  </si>
  <si>
    <t>Avereage of Zugdidi</t>
  </si>
  <si>
    <t>average of Telavi</t>
  </si>
  <si>
    <t>Average income per sector</t>
  </si>
  <si>
    <t>percentage of people having higher depths than their yearly income</t>
  </si>
  <si>
    <t>average age of people with a net worth higher than</t>
  </si>
  <si>
    <t>BASIC</t>
  </si>
  <si>
    <t>Number of man VS number of women</t>
  </si>
  <si>
    <t>MAN</t>
  </si>
  <si>
    <t>Woman</t>
  </si>
  <si>
    <t>Average Age</t>
  </si>
  <si>
    <t>Number of persons each profession</t>
  </si>
  <si>
    <t>Average Income</t>
  </si>
  <si>
    <t>Average Car value</t>
  </si>
  <si>
    <t>Debt Amount(1)</t>
  </si>
  <si>
    <t>number of persons that  less then  x% left on mortage left(2)</t>
  </si>
  <si>
    <t>Average Income per teritorry</t>
  </si>
  <si>
    <t>Average Income per sector</t>
  </si>
  <si>
    <t>Advenced</t>
  </si>
  <si>
    <t>Variables</t>
  </si>
  <si>
    <t>Man</t>
  </si>
  <si>
    <t>s</t>
  </si>
  <si>
    <t>average age of people with a net worth higher than(3)</t>
  </si>
  <si>
    <t>% of people having higher depths than their yearly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</si>
</sst>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9" fontId="0" fillId="0" borderId="10" xfId="2" applyFont="1" applyBorder="1"/>
    <xf numFmtId="9" fontId="0" fillId="0" borderId="11" xfId="2" applyFont="1" applyBorder="1"/>
    <xf numFmtId="9" fontId="0" fillId="0" borderId="2" xfId="2" applyFont="1" applyBorder="1"/>
    <xf numFmtId="9" fontId="0" fillId="0" borderId="0" xfId="2" applyFon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9" fontId="0" fillId="0" borderId="8" xfId="2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0" fillId="0" borderId="1" xfId="1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1" applyNumberFormat="1" applyFont="1" applyBorder="1" applyAlignment="1">
      <alignment horizontal="center" vertical="center" wrapText="1"/>
    </xf>
    <xf numFmtId="0" fontId="0" fillId="0" borderId="7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1" xfId="0" applyBorder="1"/>
    <xf numFmtId="164" fontId="0" fillId="0" borderId="0" xfId="0" applyNumberFormat="1" applyBorder="1"/>
    <xf numFmtId="0" fontId="0" fillId="0" borderId="15" xfId="0" applyBorder="1"/>
    <xf numFmtId="0" fontId="0" fillId="0" borderId="0" xfId="0" applyBorder="1" applyAlignment="1"/>
    <xf numFmtId="1" fontId="0" fillId="0" borderId="12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4" xfId="1" applyNumberFormat="1" applyFont="1" applyBorder="1" applyAlignment="1">
      <alignment horizontal="center" vertical="center" wrapText="1"/>
    </xf>
    <xf numFmtId="9" fontId="0" fillId="0" borderId="2" xfId="1" applyNumberFormat="1" applyFont="1" applyBorder="1" applyAlignment="1">
      <alignment horizontal="center" vertical="center" wrapText="1"/>
    </xf>
    <xf numFmtId="9" fontId="0" fillId="0" borderId="3" xfId="1" applyNumberFormat="1" applyFont="1" applyBorder="1" applyAlignment="1">
      <alignment horizontal="center" vertical="center" wrapText="1"/>
    </xf>
    <xf numFmtId="9" fontId="0" fillId="0" borderId="0" xfId="1" applyNumberFormat="1" applyFont="1" applyBorder="1" applyAlignment="1">
      <alignment horizontal="center" vertical="center" wrapText="1"/>
    </xf>
    <xf numFmtId="9" fontId="0" fillId="0" borderId="5" xfId="1" applyNumberFormat="1" applyFont="1" applyBorder="1" applyAlignment="1">
      <alignment horizontal="center" vertical="center" wrapText="1"/>
    </xf>
    <xf numFmtId="9" fontId="0" fillId="0" borderId="7" xfId="1" applyNumberFormat="1" applyFont="1" applyBorder="1" applyAlignment="1">
      <alignment horizontal="center" vertical="center" wrapText="1"/>
    </xf>
    <xf numFmtId="9" fontId="0" fillId="0" borderId="8" xfId="1" applyNumberFormat="1" applyFont="1" applyBorder="1" applyAlignment="1">
      <alignment horizontal="center" vertical="center" wrapText="1"/>
    </xf>
    <xf numFmtId="9" fontId="0" fillId="0" borderId="6" xfId="1" applyNumberFormat="1" applyFont="1" applyBorder="1" applyAlignment="1">
      <alignment horizontal="center" vertical="center" wrapText="1"/>
    </xf>
    <xf numFmtId="44" fontId="0" fillId="0" borderId="0" xfId="1" applyFont="1"/>
    <xf numFmtId="44" fontId="0" fillId="0" borderId="15" xfId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 vs woman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Dashboard!$B$8:$E$8</c:f>
              <c:numCache>
                <c:formatCode>General</c:formatCode>
                <c:ptCount val="4"/>
                <c:pt idx="0">
                  <c:v>277</c:v>
                </c:pt>
                <c:pt idx="2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C-E440-8047-482FDE349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443247296"/>
        <c:axId val="14477395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Dashboard!$B$9:$E$9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7AC-E440-8047-482FDE3491A2}"/>
                  </c:ext>
                </c:extLst>
              </c15:ser>
            </c15:filteredBarSeries>
          </c:ext>
        </c:extLst>
      </c:barChart>
      <c:catAx>
        <c:axId val="14432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739568"/>
        <c:crosses val="autoZero"/>
        <c:auto val="1"/>
        <c:lblAlgn val="ctr"/>
        <c:lblOffset val="100"/>
        <c:noMultiLvlLbl val="0"/>
      </c:catAx>
      <c:valAx>
        <c:axId val="14477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persons each profession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3F-9242-9D85-05B30E2A212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3F-9242-9D85-05B30E2A212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3F-9242-9D85-05B30E2A212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3F-9242-9D85-05B30E2A212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3F-9242-9D85-05B30E2A212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63F-9242-9D85-05B30E2A212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63F-9242-9D85-05B30E2A212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3F-9242-9D85-05B30E2A212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3F-9242-9D85-05B30E2A212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3F-9242-9D85-05B30E2A2123}"/>
              </c:ext>
            </c:extLst>
          </c:dPt>
          <c:cat>
            <c:strRef>
              <c:f>Dashboard!$H$7:$Q$7</c:f>
              <c:strCache>
                <c:ptCount val="9"/>
                <c:pt idx="0">
                  <c:v>IT</c:v>
                </c:pt>
                <c:pt idx="2">
                  <c:v>Health</c:v>
                </c:pt>
                <c:pt idx="4">
                  <c:v>Business</c:v>
                </c:pt>
                <c:pt idx="6">
                  <c:v>Finance</c:v>
                </c:pt>
                <c:pt idx="8">
                  <c:v>Law</c:v>
                </c:pt>
              </c:strCache>
            </c:strRef>
          </c:cat>
          <c:val>
            <c:numRef>
              <c:f>Dashboard!$H$8:$Q$8</c:f>
              <c:numCache>
                <c:formatCode>General</c:formatCode>
                <c:ptCount val="10"/>
                <c:pt idx="0">
                  <c:v>107</c:v>
                </c:pt>
                <c:pt idx="2">
                  <c:v>108</c:v>
                </c:pt>
                <c:pt idx="4">
                  <c:v>103</c:v>
                </c:pt>
                <c:pt idx="6">
                  <c:v>91</c:v>
                </c:pt>
                <c:pt idx="8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0-9944-A5ED-161748E6C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B63F-9242-9D85-05B30E2A2123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B63F-9242-9D85-05B30E2A2123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B63F-9242-9D85-05B30E2A2123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B63F-9242-9D85-05B30E2A2123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B63F-9242-9D85-05B30E2A2123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F-B63F-9242-9D85-05B30E2A2123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1-B63F-9242-9D85-05B30E2A2123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B63F-9242-9D85-05B30E2A2123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B63F-9242-9D85-05B30E2A2123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B63F-9242-9D85-05B30E2A2123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Dashboard!$H$7:$Q$7</c15:sqref>
                        </c15:formulaRef>
                      </c:ext>
                    </c:extLst>
                    <c:strCache>
                      <c:ptCount val="9"/>
                      <c:pt idx="0">
                        <c:v>IT</c:v>
                      </c:pt>
                      <c:pt idx="2">
                        <c:v>Health</c:v>
                      </c:pt>
                      <c:pt idx="4">
                        <c:v>Business</c:v>
                      </c:pt>
                      <c:pt idx="6">
                        <c:v>Finance</c:v>
                      </c:pt>
                      <c:pt idx="8">
                        <c:v>Law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Dashboard!$H$9:$Q$9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B80-9944-A5ED-161748E6C1D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Dashboard!$B$35:$K$35</c:f>
              <c:strCache>
                <c:ptCount val="9"/>
                <c:pt idx="0">
                  <c:v>IT</c:v>
                </c:pt>
                <c:pt idx="2">
                  <c:v>Health</c:v>
                </c:pt>
                <c:pt idx="4">
                  <c:v>Business</c:v>
                </c:pt>
                <c:pt idx="6">
                  <c:v>Finance</c:v>
                </c:pt>
                <c:pt idx="8">
                  <c:v>Law</c:v>
                </c:pt>
              </c:strCache>
            </c:strRef>
          </c:cat>
          <c:val>
            <c:numRef>
              <c:f>Dashboard!$B$36:$K$36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2">
                  <c:v>54557.962962962964</c:v>
                </c:pt>
                <c:pt idx="4">
                  <c:v>53670.291262135921</c:v>
                </c:pt>
                <c:pt idx="6">
                  <c:v>54034.857142857145</c:v>
                </c:pt>
                <c:pt idx="8">
                  <c:v>54205.822222222225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D-7E45-BA8F-14E5C0EEC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411501680"/>
        <c:axId val="14118286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noFill/>
                  <a:ln w="9525" cap="flat" cmpd="sng" algn="ctr">
                    <a:solidFill>
                      <a:schemeClr val="accent2"/>
                    </a:solidFill>
                    <a:miter lim="800000"/>
                  </a:ln>
                  <a:effectLst>
                    <a:glow rad="63500">
                      <a:schemeClr val="accent2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Dashboard!$B$35:$K$35</c15:sqref>
                        </c15:formulaRef>
                      </c:ext>
                    </c:extLst>
                    <c:strCache>
                      <c:ptCount val="9"/>
                      <c:pt idx="0">
                        <c:v>IT</c:v>
                      </c:pt>
                      <c:pt idx="2">
                        <c:v>Health</c:v>
                      </c:pt>
                      <c:pt idx="4">
                        <c:v>Business</c:v>
                      </c:pt>
                      <c:pt idx="6">
                        <c:v>Finance</c:v>
                      </c:pt>
                      <c:pt idx="8">
                        <c:v>Law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Dashboard!$B$37:$K$37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2FD-7E45-BA8F-14E5C0EEC593}"/>
                  </c:ext>
                </c:extLst>
              </c15:ser>
            </c15:filteredBarSeries>
          </c:ext>
        </c:extLst>
      </c:barChart>
      <c:catAx>
        <c:axId val="1411501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828656"/>
        <c:crosses val="autoZero"/>
        <c:auto val="1"/>
        <c:lblAlgn val="ctr"/>
        <c:lblOffset val="100"/>
        <c:noMultiLvlLbl val="0"/>
      </c:catAx>
      <c:valAx>
        <c:axId val="14118286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50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Income per teritorry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554-DD47-8D74-624612366F6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54-DD47-8D74-624612366F6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554-DD47-8D74-624612366F6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554-DD47-8D74-624612366F6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554-DD47-8D74-624612366F6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554-DD47-8D74-624612366F6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554-DD47-8D74-624612366F6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554-DD47-8D74-624612366F6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554-DD47-8D74-624612366F6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554-DD47-8D74-624612366F66}"/>
              </c:ext>
            </c:extLst>
          </c:dPt>
          <c:cat>
            <c:strRef>
              <c:f>Dashboard!$H$30:$Q$30</c:f>
              <c:strCache>
                <c:ptCount val="9"/>
                <c:pt idx="0">
                  <c:v>Tbilisi</c:v>
                </c:pt>
                <c:pt idx="2">
                  <c:v>Batumi</c:v>
                </c:pt>
                <c:pt idx="4">
                  <c:v>Kutaisi</c:v>
                </c:pt>
                <c:pt idx="6">
                  <c:v>Zugdidi</c:v>
                </c:pt>
                <c:pt idx="8">
                  <c:v>Telavi</c:v>
                </c:pt>
              </c:strCache>
            </c:strRef>
          </c:cat>
          <c:val>
            <c:numRef>
              <c:f>Dashboard!$H$31:$Q$31</c:f>
              <c:numCache>
                <c:formatCode>_("$"* #,##0.00_);_("$"* \(#,##0.00\);_("$"* "-"??_);_(@_)</c:formatCode>
                <c:ptCount val="10"/>
                <c:pt idx="0">
                  <c:v>55415.411214953274</c:v>
                </c:pt>
                <c:pt idx="2">
                  <c:v>54557.962962962964</c:v>
                </c:pt>
                <c:pt idx="4">
                  <c:v>53670.291262135921</c:v>
                </c:pt>
                <c:pt idx="6">
                  <c:v>54034.857142857145</c:v>
                </c:pt>
                <c:pt idx="8">
                  <c:v>54205.822222222225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6-A74D-B879-347360BB7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E554-DD47-8D74-624612366F6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E554-DD47-8D74-624612366F66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E554-DD47-8D74-624612366F66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E554-DD47-8D74-624612366F66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E554-DD47-8D74-624612366F66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F-E554-DD47-8D74-624612366F66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1-E554-DD47-8D74-624612366F66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E554-DD47-8D74-624612366F66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E554-DD47-8D74-624612366F66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E554-DD47-8D74-624612366F66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Dashboard!$H$30:$Q$30</c15:sqref>
                        </c15:formulaRef>
                      </c:ext>
                    </c:extLst>
                    <c:strCache>
                      <c:ptCount val="9"/>
                      <c:pt idx="0">
                        <c:v>Tbilisi</c:v>
                      </c:pt>
                      <c:pt idx="2">
                        <c:v>Batumi</c:v>
                      </c:pt>
                      <c:pt idx="4">
                        <c:v>Kutaisi</c:v>
                      </c:pt>
                      <c:pt idx="6">
                        <c:v>Zugdidi</c:v>
                      </c:pt>
                      <c:pt idx="8">
                        <c:v>Telavi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Dashboard!$H$32:$Q$32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466-A74D-B879-347360BB74F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9</xdr:row>
      <xdr:rowOff>44450</xdr:rowOff>
    </xdr:from>
    <xdr:to>
      <xdr:col>4</xdr:col>
      <xdr:colOff>812800</xdr:colOff>
      <xdr:row>24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AB3A49-4B0D-36CC-331C-F6187848B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806450</xdr:colOff>
      <xdr:row>8</xdr:row>
      <xdr:rowOff>209550</xdr:rowOff>
    </xdr:from>
    <xdr:to>
      <xdr:col>17</xdr:col>
      <xdr:colOff>0</xdr:colOff>
      <xdr:row>25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D66424-96D7-253E-B751-A42A01408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6350</xdr:colOff>
      <xdr:row>36</xdr:row>
      <xdr:rowOff>196850</xdr:rowOff>
    </xdr:from>
    <xdr:to>
      <xdr:col>11</xdr:col>
      <xdr:colOff>0</xdr:colOff>
      <xdr:row>51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BAD3C1-4B46-8EC4-FD9D-9E06A2FB7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806450</xdr:colOff>
      <xdr:row>32</xdr:row>
      <xdr:rowOff>6350</xdr:rowOff>
    </xdr:from>
    <xdr:to>
      <xdr:col>17</xdr:col>
      <xdr:colOff>0</xdr:colOff>
      <xdr:row>51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3D4481-1A0A-B0BA-24DD-53F2E8920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25590-B459-2049-A860-DA2F72011478}" name="Table1" displayName="Table1" ref="A1:S500" totalsRowShown="0">
  <autoFilter ref="A1:S500" xr:uid="{8A025590-B459-2049-A860-DA2F72011478}"/>
  <tableColumns count="19">
    <tableColumn id="1" xr3:uid="{FAFE1090-7A38-634B-867A-A24D5C7F8CAA}" name="Column1">
      <calculatedColumnFormula>RANDBETWEEN(1,2)</calculatedColumnFormula>
    </tableColumn>
    <tableColumn id="2" xr3:uid="{B601C0F9-4FD2-7D48-BBC8-23F933310EE5}" name="gender">
      <calculatedColumnFormula>IF(A2=1,"men","women")</calculatedColumnFormula>
    </tableColumn>
    <tableColumn id="3" xr3:uid="{C94CAADF-1E8C-AC4A-B5B9-79B382C8192B}" name="age">
      <calculatedColumnFormula>RANDBETWEEN(18,50)</calculatedColumnFormula>
    </tableColumn>
    <tableColumn id="4" xr3:uid="{95188F11-8437-6148-93FD-54A3587F7FD6}" name="Column2">
      <calculatedColumnFormula>RANDBETWEEN(1,5)</calculatedColumnFormula>
    </tableColumn>
    <tableColumn id="5" xr3:uid="{861F380B-5C22-5841-AEEA-FFD87B59C21B}" name="field of work">
      <calculatedColumnFormula>VLOOKUP(D2,$X$2:$Y$6,2,1)</calculatedColumnFormula>
    </tableColumn>
    <tableColumn id="6" xr3:uid="{9F26F2CD-244A-E14B-8A72-CEB093A9309A}" name="education">
      <calculatedColumnFormula>VLOOKUP(D2,$Z$2:$AA$6,2,1)</calculatedColumnFormula>
    </tableColumn>
    <tableColumn id="7" xr3:uid="{450C9F37-7B41-184E-8E8C-9E19FE1AD850}" name="kids">
      <calculatedColumnFormula>RANDBETWEEN(0,5)</calculatedColumnFormula>
    </tableColumn>
    <tableColumn id="8" xr3:uid="{4ED7CFA6-30F4-B94E-B898-5353798CD6F0}" name="cars" dataDxfId="10">
      <calculatedColumnFormula>RANDBETWEEN(1,4)</calculatedColumnFormula>
    </tableColumn>
    <tableColumn id="9" xr3:uid="{11729D7E-96DC-3347-B4C5-0C19F0124984}" name="income" dataDxfId="9">
      <calculatedColumnFormula>RANDBETWEEN(30000,80000)</calculatedColumnFormula>
    </tableColumn>
    <tableColumn id="10" xr3:uid="{594636B1-6D10-5F41-B12A-2868A960AF3B}" name="area">
      <calculatedColumnFormula>VLOOKUP(D2,$AB$2:$AC$6,2,1)</calculatedColumnFormula>
    </tableColumn>
    <tableColumn id="11" xr3:uid="{2A064952-80FC-624A-AD9E-78B3FF5CE0CD}" name="vlaue of haouse" dataDxfId="8">
      <calculatedColumnFormula>I2*RANDBETWEEN(4,7)</calculatedColumnFormula>
    </tableColumn>
    <tableColumn id="12" xr3:uid="{90A39686-0DD5-FF42-91A2-F150A8AB8A15}" name="mortage left" dataDxfId="7">
      <calculatedColumnFormula>RAND()*K2</calculatedColumnFormula>
    </tableColumn>
    <tableColumn id="13" xr3:uid="{A9E93588-D2B6-A64A-BF98-40107798AD3F}" name="cars value" dataDxfId="6">
      <calculatedColumnFormula>H2*RAND()*I2</calculatedColumnFormula>
    </tableColumn>
    <tableColumn id="14" xr3:uid="{2AFE1052-ED28-E144-AB5A-4AD583A57760}" name="left to pay to cars" dataDxfId="5">
      <calculatedColumnFormula>RANDBETWEEN(0,M2)</calculatedColumnFormula>
    </tableColumn>
    <tableColumn id="15" xr3:uid="{A9E18A4A-04E3-FE4B-A721-355A464CB56A}" name="debt" dataDxfId="4">
      <calculatedColumnFormula>RAND()*I2*2</calculatedColumnFormula>
    </tableColumn>
    <tableColumn id="16" xr3:uid="{5AEDFBF6-78F3-6B4E-9338-4A8B85DBE142}" name="investmetns" dataDxfId="3">
      <calculatedColumnFormula>RAND()*I2*1.5</calculatedColumnFormula>
    </tableColumn>
    <tableColumn id="17" xr3:uid="{45BE739E-6E14-924F-A28F-348AA611F569}" name="values of person" dataDxfId="2">
      <calculatedColumnFormula>K2+M2+P2</calculatedColumnFormula>
    </tableColumn>
    <tableColumn id="18" xr3:uid="{532981FA-41D5-6B40-8DE0-C069C52D51A7}" name="value of debts" dataDxfId="0">
      <calculatedColumnFormula>Table1[[#This Row],[mortage left]]+Table1[[#This Row],[left to pay to cars]]+Table1[[#This Row],[debt]]</calculatedColumnFormula>
    </tableColumn>
    <tableColumn id="19" xr3:uid="{7907D97D-EAD7-0040-BB31-021B68DE4646}" name="Net worth of person" dataDxfId="1">
      <calculatedColumnFormula>Q2-R2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BA94-650D-AE4B-9A5C-DC2FCCE3E26E}">
  <dimension ref="A1:AC500"/>
  <sheetViews>
    <sheetView topLeftCell="B468" zoomScale="106" workbookViewId="0">
      <selection activeCell="T10" sqref="T10"/>
    </sheetView>
  </sheetViews>
  <sheetFormatPr baseColWidth="10" defaultRowHeight="16" x14ac:dyDescent="0.2"/>
  <cols>
    <col min="1" max="1" width="0" hidden="1" customWidth="1"/>
    <col min="2" max="2" width="9.5" customWidth="1"/>
    <col min="3" max="3" width="6.6640625" customWidth="1"/>
    <col min="4" max="4" width="2.1640625" hidden="1" customWidth="1"/>
    <col min="5" max="5" width="14.1640625" customWidth="1"/>
    <col min="6" max="6" width="11.83203125" customWidth="1"/>
    <col min="7" max="8" width="6.6640625" customWidth="1"/>
    <col min="10" max="10" width="7.1640625" bestFit="1" customWidth="1"/>
    <col min="11" max="11" width="16.6640625" customWidth="1"/>
    <col min="12" max="12" width="14.1640625" customWidth="1"/>
    <col min="13" max="13" width="12" bestFit="1" customWidth="1"/>
    <col min="14" max="14" width="18.1640625" customWidth="1"/>
    <col min="15" max="15" width="12" bestFit="1" customWidth="1"/>
    <col min="16" max="16" width="14" customWidth="1"/>
    <col min="17" max="17" width="17.33203125" customWidth="1"/>
    <col min="18" max="18" width="15.33203125" customWidth="1"/>
    <col min="19" max="19" width="21" customWidth="1"/>
    <col min="20" max="20" width="17.83203125" bestFit="1" customWidth="1"/>
    <col min="21" max="22" width="15.83203125" customWidth="1"/>
  </cols>
  <sheetData>
    <row r="1" spans="1:29" x14ac:dyDescent="0.2">
      <c r="A1" t="s">
        <v>34</v>
      </c>
      <c r="B1" t="s">
        <v>0</v>
      </c>
      <c r="C1" t="s">
        <v>1</v>
      </c>
      <c r="D1" t="s">
        <v>35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X1" s="16" t="s">
        <v>2</v>
      </c>
      <c r="Y1" s="16"/>
      <c r="Z1" s="16" t="s">
        <v>8</v>
      </c>
      <c r="AA1" s="16"/>
      <c r="AB1" s="16" t="s">
        <v>18</v>
      </c>
      <c r="AC1" s="16"/>
    </row>
    <row r="2" spans="1:29" x14ac:dyDescent="0.2">
      <c r="A2">
        <f ca="1">RANDBETWEEN(1,2)</f>
        <v>1</v>
      </c>
      <c r="B2" t="str">
        <f ca="1">IF(A2=1,"men","women")</f>
        <v>men</v>
      </c>
      <c r="C2">
        <f ca="1">RANDBETWEEN(18,50)</f>
        <v>21</v>
      </c>
      <c r="D2">
        <f ca="1">RANDBETWEEN(1,5)</f>
        <v>4</v>
      </c>
      <c r="E2" t="str">
        <f ca="1">VLOOKUP(D2,$X$2:$Y$6,2,1)</f>
        <v>Finance</v>
      </c>
      <c r="F2" t="str">
        <f ca="1">VLOOKUP(D2,$Z$2:$AA$6,2,1)</f>
        <v>Technical</v>
      </c>
      <c r="G2">
        <f ca="1">RANDBETWEEN(0,5)</f>
        <v>0</v>
      </c>
      <c r="H2">
        <f t="shared" ref="H2:H65" ca="1" si="0">RANDBETWEEN(1,4)</f>
        <v>4</v>
      </c>
      <c r="I2" s="1">
        <f ca="1">RANDBETWEEN(30000,80000)</f>
        <v>67257</v>
      </c>
      <c r="J2" t="str">
        <f ca="1">VLOOKUP(D2,$AB$2:$AC$6,2,1)</f>
        <v>Zugdidi</v>
      </c>
      <c r="K2" s="1">
        <f ca="1">I2*RANDBETWEEN(4,7)</f>
        <v>403542</v>
      </c>
      <c r="L2" s="1">
        <f ca="1">RAND()*K2</f>
        <v>257983.75248019301</v>
      </c>
      <c r="M2" s="1">
        <f ca="1">H2*RAND()*I2</f>
        <v>175126.42362550562</v>
      </c>
      <c r="N2" s="1">
        <f ca="1">RANDBETWEEN(0,M2)</f>
        <v>68286</v>
      </c>
      <c r="O2" s="1">
        <f ca="1">RAND()*I2*2</f>
        <v>17575.678496485823</v>
      </c>
      <c r="P2" s="1">
        <f ca="1">RAND()*I2*1.5</f>
        <v>60971.768537022028</v>
      </c>
      <c r="Q2" s="1">
        <f ca="1">K2+M2+P2</f>
        <v>639640.1921625277</v>
      </c>
      <c r="R2" s="1">
        <f ca="1">Table1[[#This Row],[mortage left]]+Table1[[#This Row],[left to pay to cars]]+Table1[[#This Row],[debt]]</f>
        <v>343845.43097667885</v>
      </c>
      <c r="S2" s="1">
        <f ca="1">Q2-R2</f>
        <v>295794.76118584885</v>
      </c>
      <c r="U2" s="1"/>
      <c r="V2" s="1"/>
      <c r="X2">
        <v>1</v>
      </c>
      <c r="Y2" t="s">
        <v>3</v>
      </c>
      <c r="Z2">
        <v>1</v>
      </c>
      <c r="AA2" t="s">
        <v>9</v>
      </c>
      <c r="AB2">
        <v>1</v>
      </c>
      <c r="AC2" t="s">
        <v>19</v>
      </c>
    </row>
    <row r="3" spans="1:29" x14ac:dyDescent="0.2">
      <c r="A3">
        <f t="shared" ref="A3:A66" ca="1" si="1">RANDBETWEEN(1,2)</f>
        <v>2</v>
      </c>
      <c r="B3" t="str">
        <f t="shared" ref="B3:B66" ca="1" si="2">IF(A3=1,"men","women")</f>
        <v>women</v>
      </c>
      <c r="C3">
        <f t="shared" ref="C3:C66" ca="1" si="3">RANDBETWEEN(18,50)</f>
        <v>49</v>
      </c>
      <c r="D3">
        <f t="shared" ref="D3:D66" ca="1" si="4">RANDBETWEEN(1,5)</f>
        <v>1</v>
      </c>
      <c r="E3" t="str">
        <f t="shared" ref="E3:E66" ca="1" si="5">VLOOKUP(D3,$X$2:$Y$6,2,1)</f>
        <v>IT</v>
      </c>
      <c r="F3" t="str">
        <f t="shared" ref="F3:F31" ca="1" si="6">VLOOKUP(D3,$Z$2:$AA$6,2,1)</f>
        <v>High school</v>
      </c>
      <c r="G3">
        <f t="shared" ref="G3:G66" ca="1" si="7">RANDBETWEEN(0,5)</f>
        <v>2</v>
      </c>
      <c r="H3">
        <f t="shared" ca="1" si="0"/>
        <v>2</v>
      </c>
      <c r="I3" s="1">
        <f t="shared" ref="I3:I66" ca="1" si="8">RANDBETWEEN(30000,80000)</f>
        <v>64692</v>
      </c>
      <c r="J3" t="str">
        <f t="shared" ref="J3:J31" ca="1" si="9">VLOOKUP(D3,$AB$2:$AC$6,2,1)</f>
        <v>Tbilisi</v>
      </c>
      <c r="K3" s="1">
        <f t="shared" ref="K3:K31" ca="1" si="10">I3*RANDBETWEEN(4,7)</f>
        <v>323460</v>
      </c>
      <c r="L3" s="1">
        <f t="shared" ref="L3:L66" ca="1" si="11">RAND()*K3</f>
        <v>311355.76674551133</v>
      </c>
      <c r="M3" s="1">
        <f t="shared" ref="M3:M31" ca="1" si="12">H3*RAND()*I3</f>
        <v>30077.637136078531</v>
      </c>
      <c r="N3" s="1">
        <f t="shared" ref="N3:N66" ca="1" si="13">RANDBETWEEN(0,M3)</f>
        <v>2827</v>
      </c>
      <c r="O3" s="1">
        <f t="shared" ref="O3:O31" ca="1" si="14">RAND()*I3*2</f>
        <v>48888.971955486202</v>
      </c>
      <c r="P3" s="1">
        <f t="shared" ref="P3:P31" ca="1" si="15">RAND()*I3*1.5</f>
        <v>51603.675167345173</v>
      </c>
      <c r="Q3" s="1">
        <f t="shared" ref="Q3:Q31" ca="1" si="16">K3+M3+P3</f>
        <v>405141.31230342371</v>
      </c>
      <c r="R3" s="1">
        <f ca="1">Table1[[#This Row],[mortage left]]+Table1[[#This Row],[left to pay to cars]]+Table1[[#This Row],[debt]]</f>
        <v>363071.73870099755</v>
      </c>
      <c r="S3" s="1">
        <f t="shared" ref="S3:S31" ca="1" si="17">Q3-R3</f>
        <v>42069.573602426157</v>
      </c>
      <c r="X3">
        <v>2</v>
      </c>
      <c r="Y3" t="s">
        <v>4</v>
      </c>
      <c r="Z3">
        <v>2</v>
      </c>
      <c r="AA3" t="s">
        <v>10</v>
      </c>
      <c r="AB3">
        <v>2</v>
      </c>
      <c r="AC3" t="s">
        <v>20</v>
      </c>
    </row>
    <row r="4" spans="1:29" x14ac:dyDescent="0.2">
      <c r="A4">
        <f t="shared" ca="1" si="1"/>
        <v>2</v>
      </c>
      <c r="B4" t="str">
        <f t="shared" ca="1" si="2"/>
        <v>women</v>
      </c>
      <c r="C4">
        <f t="shared" ca="1" si="3"/>
        <v>32</v>
      </c>
      <c r="D4">
        <f t="shared" ca="1" si="4"/>
        <v>5</v>
      </c>
      <c r="E4" t="str">
        <f t="shared" ca="1" si="5"/>
        <v>Law</v>
      </c>
      <c r="F4" t="str">
        <f t="shared" ca="1" si="6"/>
        <v>Other</v>
      </c>
      <c r="G4">
        <f t="shared" ca="1" si="7"/>
        <v>1</v>
      </c>
      <c r="H4">
        <f t="shared" ca="1" si="0"/>
        <v>2</v>
      </c>
      <c r="I4" s="1">
        <f t="shared" ca="1" si="8"/>
        <v>45834</v>
      </c>
      <c r="J4" t="str">
        <f t="shared" ca="1" si="9"/>
        <v>Telavi</v>
      </c>
      <c r="K4" s="1">
        <f t="shared" ca="1" si="10"/>
        <v>183336</v>
      </c>
      <c r="L4" s="1">
        <f t="shared" ca="1" si="11"/>
        <v>18009.091430167973</v>
      </c>
      <c r="M4" s="1">
        <f t="shared" ca="1" si="12"/>
        <v>68359.441607758941</v>
      </c>
      <c r="N4" s="1">
        <f t="shared" ca="1" si="13"/>
        <v>28442</v>
      </c>
      <c r="O4" s="1">
        <f t="shared" ca="1" si="14"/>
        <v>4408.9252113501561</v>
      </c>
      <c r="P4" s="1">
        <f t="shared" ca="1" si="15"/>
        <v>54874.279560742099</v>
      </c>
      <c r="Q4" s="1">
        <f t="shared" ca="1" si="16"/>
        <v>306569.72116850101</v>
      </c>
      <c r="R4" s="1">
        <f ca="1">Table1[[#This Row],[mortage left]]+Table1[[#This Row],[left to pay to cars]]+Table1[[#This Row],[debt]]</f>
        <v>50860.01664151813</v>
      </c>
      <c r="S4" s="1">
        <f t="shared" ca="1" si="17"/>
        <v>255709.70452698288</v>
      </c>
      <c r="X4">
        <v>3</v>
      </c>
      <c r="Y4" t="s">
        <v>5</v>
      </c>
      <c r="Z4">
        <v>3</v>
      </c>
      <c r="AA4" t="s">
        <v>13</v>
      </c>
      <c r="AB4">
        <v>3</v>
      </c>
      <c r="AC4" t="s">
        <v>21</v>
      </c>
    </row>
    <row r="5" spans="1:29" x14ac:dyDescent="0.2">
      <c r="A5">
        <f t="shared" ca="1" si="1"/>
        <v>1</v>
      </c>
      <c r="B5" t="str">
        <f t="shared" ca="1" si="2"/>
        <v>men</v>
      </c>
      <c r="C5">
        <f t="shared" ca="1" si="3"/>
        <v>46</v>
      </c>
      <c r="D5">
        <f t="shared" ca="1" si="4"/>
        <v>4</v>
      </c>
      <c r="E5" t="str">
        <f t="shared" ca="1" si="5"/>
        <v>Finance</v>
      </c>
      <c r="F5" t="str">
        <f t="shared" ca="1" si="6"/>
        <v>Technical</v>
      </c>
      <c r="G5">
        <f t="shared" ca="1" si="7"/>
        <v>3</v>
      </c>
      <c r="H5">
        <f t="shared" ca="1" si="0"/>
        <v>2</v>
      </c>
      <c r="I5" s="1">
        <f t="shared" ca="1" si="8"/>
        <v>65790</v>
      </c>
      <c r="J5" t="str">
        <f t="shared" ca="1" si="9"/>
        <v>Zugdidi</v>
      </c>
      <c r="K5" s="1">
        <f t="shared" ca="1" si="10"/>
        <v>328950</v>
      </c>
      <c r="L5" s="1">
        <f t="shared" ca="1" si="11"/>
        <v>46495.847483298276</v>
      </c>
      <c r="M5" s="1">
        <f t="shared" ca="1" si="12"/>
        <v>56603.252012855126</v>
      </c>
      <c r="N5" s="1">
        <f t="shared" ca="1" si="13"/>
        <v>27473</v>
      </c>
      <c r="O5" s="1">
        <f t="shared" ca="1" si="14"/>
        <v>36888.868987552276</v>
      </c>
      <c r="P5" s="1">
        <f t="shared" ca="1" si="15"/>
        <v>98203.43483449558</v>
      </c>
      <c r="Q5" s="1">
        <f t="shared" ca="1" si="16"/>
        <v>483756.68684735073</v>
      </c>
      <c r="R5" s="1">
        <f ca="1">Table1[[#This Row],[mortage left]]+Table1[[#This Row],[left to pay to cars]]+Table1[[#This Row],[debt]]</f>
        <v>110857.71647085054</v>
      </c>
      <c r="S5" s="1">
        <f t="shared" ca="1" si="17"/>
        <v>372898.97037650016</v>
      </c>
      <c r="X5">
        <v>4</v>
      </c>
      <c r="Y5" t="s">
        <v>6</v>
      </c>
      <c r="Z5">
        <v>4</v>
      </c>
      <c r="AA5" t="s">
        <v>11</v>
      </c>
      <c r="AB5">
        <v>4</v>
      </c>
      <c r="AC5" t="s">
        <v>22</v>
      </c>
    </row>
    <row r="6" spans="1:29" x14ac:dyDescent="0.2">
      <c r="A6">
        <f t="shared" ca="1" si="1"/>
        <v>2</v>
      </c>
      <c r="B6" t="str">
        <f t="shared" ca="1" si="2"/>
        <v>women</v>
      </c>
      <c r="C6">
        <f t="shared" ca="1" si="3"/>
        <v>25</v>
      </c>
      <c r="D6">
        <f t="shared" ca="1" si="4"/>
        <v>2</v>
      </c>
      <c r="E6" t="str">
        <f t="shared" ca="1" si="5"/>
        <v>Health</v>
      </c>
      <c r="F6" t="str">
        <f t="shared" ca="1" si="6"/>
        <v>University</v>
      </c>
      <c r="G6">
        <f t="shared" ca="1" si="7"/>
        <v>4</v>
      </c>
      <c r="H6">
        <f t="shared" ca="1" si="0"/>
        <v>3</v>
      </c>
      <c r="I6" s="1">
        <f t="shared" ca="1" si="8"/>
        <v>66449</v>
      </c>
      <c r="J6" t="str">
        <f t="shared" ca="1" si="9"/>
        <v>Batumi</v>
      </c>
      <c r="K6" s="1">
        <f t="shared" ca="1" si="10"/>
        <v>332245</v>
      </c>
      <c r="L6" s="1">
        <f t="shared" ca="1" si="11"/>
        <v>152311.20233577865</v>
      </c>
      <c r="M6" s="1">
        <f t="shared" ca="1" si="12"/>
        <v>180383.13576431497</v>
      </c>
      <c r="N6" s="1">
        <f t="shared" ca="1" si="13"/>
        <v>14882</v>
      </c>
      <c r="O6" s="1">
        <f t="shared" ca="1" si="14"/>
        <v>1759.8127913577202</v>
      </c>
      <c r="P6" s="1">
        <f t="shared" ca="1" si="15"/>
        <v>25199.354937188153</v>
      </c>
      <c r="Q6" s="1">
        <f t="shared" ca="1" si="16"/>
        <v>537827.49070150312</v>
      </c>
      <c r="R6" s="1">
        <f ca="1">Table1[[#This Row],[mortage left]]+Table1[[#This Row],[left to pay to cars]]+Table1[[#This Row],[debt]]</f>
        <v>168953.01512713637</v>
      </c>
      <c r="S6" s="1">
        <f t="shared" ca="1" si="17"/>
        <v>368874.47557436675</v>
      </c>
      <c r="X6">
        <v>5</v>
      </c>
      <c r="Y6" t="s">
        <v>7</v>
      </c>
      <c r="Z6">
        <v>5</v>
      </c>
      <c r="AA6" t="s">
        <v>12</v>
      </c>
      <c r="AB6">
        <v>5</v>
      </c>
      <c r="AC6" t="s">
        <v>23</v>
      </c>
    </row>
    <row r="7" spans="1:29" x14ac:dyDescent="0.2">
      <c r="A7">
        <f t="shared" ca="1" si="1"/>
        <v>1</v>
      </c>
      <c r="B7" t="str">
        <f t="shared" ca="1" si="2"/>
        <v>men</v>
      </c>
      <c r="C7">
        <f t="shared" ca="1" si="3"/>
        <v>48</v>
      </c>
      <c r="D7">
        <f t="shared" ca="1" si="4"/>
        <v>1</v>
      </c>
      <c r="E7" t="str">
        <f t="shared" ca="1" si="5"/>
        <v>IT</v>
      </c>
      <c r="F7" t="str">
        <f t="shared" ca="1" si="6"/>
        <v>High school</v>
      </c>
      <c r="G7">
        <f t="shared" ca="1" si="7"/>
        <v>4</v>
      </c>
      <c r="H7">
        <f t="shared" ca="1" si="0"/>
        <v>2</v>
      </c>
      <c r="I7" s="1">
        <f t="shared" ca="1" si="8"/>
        <v>70013</v>
      </c>
      <c r="J7" t="str">
        <f t="shared" ca="1" si="9"/>
        <v>Tbilisi</v>
      </c>
      <c r="K7" s="1">
        <f t="shared" ca="1" si="10"/>
        <v>280052</v>
      </c>
      <c r="L7" s="1">
        <f t="shared" ca="1" si="11"/>
        <v>252280.25789142848</v>
      </c>
      <c r="M7" s="1">
        <f t="shared" ca="1" si="12"/>
        <v>115624.86406670598</v>
      </c>
      <c r="N7" s="1">
        <f t="shared" ca="1" si="13"/>
        <v>21927</v>
      </c>
      <c r="O7" s="1">
        <f t="shared" ca="1" si="14"/>
        <v>116675.33197306951</v>
      </c>
      <c r="P7" s="1">
        <f t="shared" ca="1" si="15"/>
        <v>27079.753075252876</v>
      </c>
      <c r="Q7" s="1">
        <f t="shared" ca="1" si="16"/>
        <v>422756.61714195885</v>
      </c>
      <c r="R7" s="1">
        <f ca="1">Table1[[#This Row],[mortage left]]+Table1[[#This Row],[left to pay to cars]]+Table1[[#This Row],[debt]]</f>
        <v>390882.589864498</v>
      </c>
      <c r="S7" s="1">
        <f t="shared" ca="1" si="17"/>
        <v>31874.027277460846</v>
      </c>
    </row>
    <row r="8" spans="1:29" x14ac:dyDescent="0.2">
      <c r="A8">
        <f t="shared" ca="1" si="1"/>
        <v>2</v>
      </c>
      <c r="B8" t="str">
        <f t="shared" ca="1" si="2"/>
        <v>women</v>
      </c>
      <c r="C8">
        <f t="shared" ca="1" si="3"/>
        <v>34</v>
      </c>
      <c r="D8">
        <f t="shared" ca="1" si="4"/>
        <v>5</v>
      </c>
      <c r="E8" t="str">
        <f t="shared" ca="1" si="5"/>
        <v>Law</v>
      </c>
      <c r="F8" t="str">
        <f t="shared" ca="1" si="6"/>
        <v>Other</v>
      </c>
      <c r="G8">
        <f t="shared" ca="1" si="7"/>
        <v>4</v>
      </c>
      <c r="H8">
        <f t="shared" ca="1" si="0"/>
        <v>1</v>
      </c>
      <c r="I8" s="1">
        <f t="shared" ca="1" si="8"/>
        <v>47321</v>
      </c>
      <c r="J8" t="str">
        <f t="shared" ca="1" si="9"/>
        <v>Telavi</v>
      </c>
      <c r="K8" s="1">
        <f t="shared" ca="1" si="10"/>
        <v>236605</v>
      </c>
      <c r="L8" s="1">
        <f t="shared" ca="1" si="11"/>
        <v>223526.21159281762</v>
      </c>
      <c r="M8" s="1">
        <f t="shared" ca="1" si="12"/>
        <v>12090.045858418998</v>
      </c>
      <c r="N8" s="1">
        <f t="shared" ca="1" si="13"/>
        <v>8476</v>
      </c>
      <c r="O8" s="1">
        <f t="shared" ca="1" si="14"/>
        <v>73486.367641097997</v>
      </c>
      <c r="P8" s="1">
        <f t="shared" ca="1" si="15"/>
        <v>30523.570846039082</v>
      </c>
      <c r="Q8" s="1">
        <f t="shared" ca="1" si="16"/>
        <v>279218.61670445808</v>
      </c>
      <c r="R8" s="1">
        <f ca="1">Table1[[#This Row],[mortage left]]+Table1[[#This Row],[left to pay to cars]]+Table1[[#This Row],[debt]]</f>
        <v>305488.5792339156</v>
      </c>
      <c r="S8" s="1">
        <f t="shared" ca="1" si="17"/>
        <v>-26269.962529457523</v>
      </c>
    </row>
    <row r="9" spans="1:29" x14ac:dyDescent="0.2">
      <c r="A9">
        <f t="shared" ca="1" si="1"/>
        <v>2</v>
      </c>
      <c r="B9" t="str">
        <f t="shared" ca="1" si="2"/>
        <v>women</v>
      </c>
      <c r="C9">
        <f t="shared" ca="1" si="3"/>
        <v>42</v>
      </c>
      <c r="D9">
        <f t="shared" ca="1" si="4"/>
        <v>3</v>
      </c>
      <c r="E9" t="str">
        <f t="shared" ca="1" si="5"/>
        <v>Business</v>
      </c>
      <c r="F9" t="str">
        <f t="shared" ca="1" si="6"/>
        <v>College</v>
      </c>
      <c r="G9">
        <f t="shared" ca="1" si="7"/>
        <v>2</v>
      </c>
      <c r="H9">
        <f t="shared" ca="1" si="0"/>
        <v>4</v>
      </c>
      <c r="I9" s="1">
        <f t="shared" ca="1" si="8"/>
        <v>51168</v>
      </c>
      <c r="J9" t="str">
        <f t="shared" ca="1" si="9"/>
        <v>Kutaisi</v>
      </c>
      <c r="K9" s="1">
        <f t="shared" ca="1" si="10"/>
        <v>255840</v>
      </c>
      <c r="L9" s="1">
        <f t="shared" ca="1" si="11"/>
        <v>242982.25754359158</v>
      </c>
      <c r="M9" s="1">
        <f t="shared" ca="1" si="12"/>
        <v>99716.955486861742</v>
      </c>
      <c r="N9" s="1">
        <f t="shared" ca="1" si="13"/>
        <v>58281</v>
      </c>
      <c r="O9" s="1">
        <f t="shared" ca="1" si="14"/>
        <v>71487.446905278615</v>
      </c>
      <c r="P9" s="1">
        <f t="shared" ca="1" si="15"/>
        <v>21133.615392121654</v>
      </c>
      <c r="Q9" s="1">
        <f t="shared" ca="1" si="16"/>
        <v>376690.57087898342</v>
      </c>
      <c r="R9" s="1">
        <f ca="1">Table1[[#This Row],[mortage left]]+Table1[[#This Row],[left to pay to cars]]+Table1[[#This Row],[debt]]</f>
        <v>372750.70444887015</v>
      </c>
      <c r="S9" s="1">
        <f t="shared" ca="1" si="17"/>
        <v>3939.8664301132667</v>
      </c>
    </row>
    <row r="10" spans="1:29" x14ac:dyDescent="0.2">
      <c r="A10">
        <f t="shared" ca="1" si="1"/>
        <v>2</v>
      </c>
      <c r="B10" t="str">
        <f t="shared" ca="1" si="2"/>
        <v>women</v>
      </c>
      <c r="C10">
        <f t="shared" ca="1" si="3"/>
        <v>44</v>
      </c>
      <c r="D10">
        <f t="shared" ca="1" si="4"/>
        <v>4</v>
      </c>
      <c r="E10" t="str">
        <f t="shared" ca="1" si="5"/>
        <v>Finance</v>
      </c>
      <c r="F10" t="str">
        <f t="shared" ca="1" si="6"/>
        <v>Technical</v>
      </c>
      <c r="G10">
        <f t="shared" ca="1" si="7"/>
        <v>4</v>
      </c>
      <c r="H10">
        <f t="shared" ca="1" si="0"/>
        <v>3</v>
      </c>
      <c r="I10" s="1">
        <f t="shared" ca="1" si="8"/>
        <v>76850</v>
      </c>
      <c r="J10" t="str">
        <f t="shared" ca="1" si="9"/>
        <v>Zugdidi</v>
      </c>
      <c r="K10" s="1">
        <f t="shared" ca="1" si="10"/>
        <v>307400</v>
      </c>
      <c r="L10" s="1">
        <f t="shared" ca="1" si="11"/>
        <v>253665.06004125511</v>
      </c>
      <c r="M10" s="1">
        <f t="shared" ca="1" si="12"/>
        <v>223751.6715602068</v>
      </c>
      <c r="N10" s="1">
        <f t="shared" ca="1" si="13"/>
        <v>37306</v>
      </c>
      <c r="O10" s="1">
        <f t="shared" ca="1" si="14"/>
        <v>16165.715714897115</v>
      </c>
      <c r="P10" s="1">
        <f t="shared" ca="1" si="15"/>
        <v>107985.28814364663</v>
      </c>
      <c r="Q10" s="1">
        <f t="shared" ca="1" si="16"/>
        <v>639136.95970385347</v>
      </c>
      <c r="R10" s="1">
        <f ca="1">Table1[[#This Row],[mortage left]]+Table1[[#This Row],[left to pay to cars]]+Table1[[#This Row],[debt]]</f>
        <v>307136.77575615217</v>
      </c>
      <c r="S10" s="1">
        <f t="shared" ca="1" si="17"/>
        <v>332000.1839477013</v>
      </c>
    </row>
    <row r="11" spans="1:29" x14ac:dyDescent="0.2">
      <c r="A11">
        <f t="shared" ca="1" si="1"/>
        <v>1</v>
      </c>
      <c r="B11" t="str">
        <f t="shared" ca="1" si="2"/>
        <v>men</v>
      </c>
      <c r="C11">
        <f t="shared" ca="1" si="3"/>
        <v>44</v>
      </c>
      <c r="D11">
        <f t="shared" ca="1" si="4"/>
        <v>1</v>
      </c>
      <c r="E11" t="str">
        <f t="shared" ca="1" si="5"/>
        <v>IT</v>
      </c>
      <c r="F11" t="str">
        <f t="shared" ca="1" si="6"/>
        <v>High school</v>
      </c>
      <c r="G11">
        <f t="shared" ca="1" si="7"/>
        <v>5</v>
      </c>
      <c r="H11">
        <f t="shared" ca="1" si="0"/>
        <v>3</v>
      </c>
      <c r="I11" s="1">
        <f t="shared" ca="1" si="8"/>
        <v>68044</v>
      </c>
      <c r="J11" t="str">
        <f t="shared" ca="1" si="9"/>
        <v>Tbilisi</v>
      </c>
      <c r="K11" s="1">
        <f t="shared" ca="1" si="10"/>
        <v>476308</v>
      </c>
      <c r="L11" s="1">
        <f t="shared" ca="1" si="11"/>
        <v>63260.580621184898</v>
      </c>
      <c r="M11" s="1">
        <f t="shared" ca="1" si="12"/>
        <v>94050.924306505127</v>
      </c>
      <c r="N11" s="1">
        <f t="shared" ca="1" si="13"/>
        <v>21922</v>
      </c>
      <c r="O11" s="1">
        <f t="shared" ca="1" si="14"/>
        <v>125807.50796327851</v>
      </c>
      <c r="P11" s="1">
        <f t="shared" ca="1" si="15"/>
        <v>62066.104801120884</v>
      </c>
      <c r="Q11" s="1">
        <f t="shared" ca="1" si="16"/>
        <v>632425.02910762606</v>
      </c>
      <c r="R11" s="1">
        <f ca="1">Table1[[#This Row],[mortage left]]+Table1[[#This Row],[left to pay to cars]]+Table1[[#This Row],[debt]]</f>
        <v>210990.0885844634</v>
      </c>
      <c r="S11" s="1">
        <f t="shared" ca="1" si="17"/>
        <v>421434.94052316266</v>
      </c>
    </row>
    <row r="12" spans="1:29" x14ac:dyDescent="0.2">
      <c r="A12">
        <f t="shared" ca="1" si="1"/>
        <v>1</v>
      </c>
      <c r="B12" t="str">
        <f t="shared" ca="1" si="2"/>
        <v>men</v>
      </c>
      <c r="C12">
        <f t="shared" ca="1" si="3"/>
        <v>20</v>
      </c>
      <c r="D12">
        <f t="shared" ca="1" si="4"/>
        <v>4</v>
      </c>
      <c r="E12" t="str">
        <f t="shared" ca="1" si="5"/>
        <v>Finance</v>
      </c>
      <c r="F12" t="str">
        <f t="shared" ca="1" si="6"/>
        <v>Technical</v>
      </c>
      <c r="G12">
        <f t="shared" ca="1" si="7"/>
        <v>4</v>
      </c>
      <c r="H12">
        <f t="shared" ca="1" si="0"/>
        <v>3</v>
      </c>
      <c r="I12" s="1">
        <f t="shared" ca="1" si="8"/>
        <v>32687</v>
      </c>
      <c r="J12" t="str">
        <f t="shared" ca="1" si="9"/>
        <v>Zugdidi</v>
      </c>
      <c r="K12" s="1">
        <f t="shared" ca="1" si="10"/>
        <v>196122</v>
      </c>
      <c r="L12" s="1">
        <f t="shared" ca="1" si="11"/>
        <v>35659.137829118241</v>
      </c>
      <c r="M12" s="1">
        <f t="shared" ca="1" si="12"/>
        <v>46559.607896437556</v>
      </c>
      <c r="N12" s="1">
        <f t="shared" ca="1" si="13"/>
        <v>2042</v>
      </c>
      <c r="O12" s="1">
        <f t="shared" ca="1" si="14"/>
        <v>39846.853409013864</v>
      </c>
      <c r="P12" s="1">
        <f t="shared" ca="1" si="15"/>
        <v>44990.77007108098</v>
      </c>
      <c r="Q12" s="1">
        <f t="shared" ca="1" si="16"/>
        <v>287672.37796751852</v>
      </c>
      <c r="R12" s="1">
        <f ca="1">Table1[[#This Row],[mortage left]]+Table1[[#This Row],[left to pay to cars]]+Table1[[#This Row],[debt]]</f>
        <v>77547.991238132105</v>
      </c>
      <c r="S12" s="1">
        <f t="shared" ca="1" si="17"/>
        <v>210124.3867293864</v>
      </c>
    </row>
    <row r="13" spans="1:29" x14ac:dyDescent="0.2">
      <c r="A13">
        <f t="shared" ca="1" si="1"/>
        <v>2</v>
      </c>
      <c r="B13" t="str">
        <f t="shared" ca="1" si="2"/>
        <v>women</v>
      </c>
      <c r="C13">
        <f t="shared" ca="1" si="3"/>
        <v>35</v>
      </c>
      <c r="D13">
        <f t="shared" ca="1" si="4"/>
        <v>2</v>
      </c>
      <c r="E13" t="str">
        <f t="shared" ca="1" si="5"/>
        <v>Health</v>
      </c>
      <c r="F13" t="str">
        <f t="shared" ca="1" si="6"/>
        <v>University</v>
      </c>
      <c r="G13">
        <f t="shared" ca="1" si="7"/>
        <v>3</v>
      </c>
      <c r="H13">
        <f t="shared" ca="1" si="0"/>
        <v>2</v>
      </c>
      <c r="I13" s="1">
        <f t="shared" ca="1" si="8"/>
        <v>45617</v>
      </c>
      <c r="J13" t="str">
        <f t="shared" ca="1" si="9"/>
        <v>Batumi</v>
      </c>
      <c r="K13" s="1">
        <f t="shared" ca="1" si="10"/>
        <v>228085</v>
      </c>
      <c r="L13" s="1">
        <f t="shared" ca="1" si="11"/>
        <v>144836.50477368673</v>
      </c>
      <c r="M13" s="1">
        <f t="shared" ca="1" si="12"/>
        <v>41042.299656523661</v>
      </c>
      <c r="N13" s="1">
        <f t="shared" ca="1" si="13"/>
        <v>26646</v>
      </c>
      <c r="O13" s="1">
        <f t="shared" ca="1" si="14"/>
        <v>77635.455956540973</v>
      </c>
      <c r="P13" s="1">
        <f t="shared" ca="1" si="15"/>
        <v>8176.7533107227055</v>
      </c>
      <c r="Q13" s="1">
        <f t="shared" ca="1" si="16"/>
        <v>277304.05296724639</v>
      </c>
      <c r="R13" s="1">
        <f ca="1">Table1[[#This Row],[mortage left]]+Table1[[#This Row],[left to pay to cars]]+Table1[[#This Row],[debt]]</f>
        <v>249117.9607302277</v>
      </c>
      <c r="S13" s="1">
        <f t="shared" ca="1" si="17"/>
        <v>28186.092237018689</v>
      </c>
    </row>
    <row r="14" spans="1:29" x14ac:dyDescent="0.2">
      <c r="A14">
        <f t="shared" ca="1" si="1"/>
        <v>2</v>
      </c>
      <c r="B14" t="str">
        <f t="shared" ca="1" si="2"/>
        <v>women</v>
      </c>
      <c r="C14">
        <f t="shared" ca="1" si="3"/>
        <v>36</v>
      </c>
      <c r="D14">
        <f t="shared" ca="1" si="4"/>
        <v>3</v>
      </c>
      <c r="E14" t="str">
        <f t="shared" ca="1" si="5"/>
        <v>Business</v>
      </c>
      <c r="F14" t="str">
        <f t="shared" ca="1" si="6"/>
        <v>College</v>
      </c>
      <c r="G14">
        <f t="shared" ca="1" si="7"/>
        <v>5</v>
      </c>
      <c r="H14">
        <f t="shared" ca="1" si="0"/>
        <v>1</v>
      </c>
      <c r="I14" s="1">
        <f t="shared" ca="1" si="8"/>
        <v>38728</v>
      </c>
      <c r="J14" t="str">
        <f t="shared" ca="1" si="9"/>
        <v>Kutaisi</v>
      </c>
      <c r="K14" s="1">
        <f t="shared" ca="1" si="10"/>
        <v>154912</v>
      </c>
      <c r="L14" s="1">
        <f t="shared" ca="1" si="11"/>
        <v>84146.246132955872</v>
      </c>
      <c r="M14" s="1">
        <f t="shared" ca="1" si="12"/>
        <v>19429.780177070759</v>
      </c>
      <c r="N14" s="1">
        <f t="shared" ca="1" si="13"/>
        <v>11401</v>
      </c>
      <c r="O14" s="1">
        <f t="shared" ca="1" si="14"/>
        <v>55135.214410239008</v>
      </c>
      <c r="P14" s="1">
        <f t="shared" ca="1" si="15"/>
        <v>2184.7244676734899</v>
      </c>
      <c r="Q14" s="1">
        <f t="shared" ca="1" si="16"/>
        <v>176526.50464474424</v>
      </c>
      <c r="R14" s="1">
        <f ca="1">Table1[[#This Row],[mortage left]]+Table1[[#This Row],[left to pay to cars]]+Table1[[#This Row],[debt]]</f>
        <v>150682.46054319487</v>
      </c>
      <c r="S14" s="1">
        <f t="shared" ca="1" si="17"/>
        <v>25844.044101549371</v>
      </c>
    </row>
    <row r="15" spans="1:29" x14ac:dyDescent="0.2">
      <c r="A15">
        <f t="shared" ca="1" si="1"/>
        <v>2</v>
      </c>
      <c r="B15" t="str">
        <f t="shared" ca="1" si="2"/>
        <v>women</v>
      </c>
      <c r="C15">
        <f t="shared" ca="1" si="3"/>
        <v>33</v>
      </c>
      <c r="D15">
        <f t="shared" ca="1" si="4"/>
        <v>4</v>
      </c>
      <c r="E15" t="str">
        <f t="shared" ca="1" si="5"/>
        <v>Finance</v>
      </c>
      <c r="F15" t="str">
        <f t="shared" ca="1" si="6"/>
        <v>Technical</v>
      </c>
      <c r="G15">
        <f t="shared" ca="1" si="7"/>
        <v>0</v>
      </c>
      <c r="H15">
        <f t="shared" ca="1" si="0"/>
        <v>3</v>
      </c>
      <c r="I15" s="1">
        <f t="shared" ca="1" si="8"/>
        <v>55871</v>
      </c>
      <c r="J15" t="str">
        <f t="shared" ca="1" si="9"/>
        <v>Zugdidi</v>
      </c>
      <c r="K15" s="1">
        <f t="shared" ca="1" si="10"/>
        <v>391097</v>
      </c>
      <c r="L15" s="1">
        <f t="shared" ca="1" si="11"/>
        <v>4657.1187258728751</v>
      </c>
      <c r="M15" s="1">
        <f t="shared" ca="1" si="12"/>
        <v>159491.95114347845</v>
      </c>
      <c r="N15" s="1">
        <f t="shared" ca="1" si="13"/>
        <v>15315</v>
      </c>
      <c r="O15" s="1">
        <f t="shared" ca="1" si="14"/>
        <v>68324.745245409009</v>
      </c>
      <c r="P15" s="1">
        <f t="shared" ca="1" si="15"/>
        <v>17666.10096676071</v>
      </c>
      <c r="Q15" s="1">
        <f t="shared" ca="1" si="16"/>
        <v>568255.05211023916</v>
      </c>
      <c r="R15" s="1">
        <f ca="1">Table1[[#This Row],[mortage left]]+Table1[[#This Row],[left to pay to cars]]+Table1[[#This Row],[debt]]</f>
        <v>88296.863971281884</v>
      </c>
      <c r="S15" s="1">
        <f t="shared" ca="1" si="17"/>
        <v>479958.18813895725</v>
      </c>
    </row>
    <row r="16" spans="1:29" x14ac:dyDescent="0.2">
      <c r="A16">
        <f t="shared" ca="1" si="1"/>
        <v>2</v>
      </c>
      <c r="B16" t="str">
        <f t="shared" ca="1" si="2"/>
        <v>women</v>
      </c>
      <c r="C16">
        <f t="shared" ca="1" si="3"/>
        <v>38</v>
      </c>
      <c r="D16">
        <f t="shared" ca="1" si="4"/>
        <v>2</v>
      </c>
      <c r="E16" t="str">
        <f t="shared" ca="1" si="5"/>
        <v>Health</v>
      </c>
      <c r="F16" t="str">
        <f t="shared" ca="1" si="6"/>
        <v>University</v>
      </c>
      <c r="G16">
        <f t="shared" ca="1" si="7"/>
        <v>3</v>
      </c>
      <c r="H16">
        <f t="shared" ca="1" si="0"/>
        <v>2</v>
      </c>
      <c r="I16" s="1">
        <f t="shared" ca="1" si="8"/>
        <v>63888</v>
      </c>
      <c r="J16" t="str">
        <f t="shared" ca="1" si="9"/>
        <v>Batumi</v>
      </c>
      <c r="K16" s="1">
        <f t="shared" ca="1" si="10"/>
        <v>383328</v>
      </c>
      <c r="L16" s="1">
        <f t="shared" ca="1" si="11"/>
        <v>168154.6253295338</v>
      </c>
      <c r="M16" s="1">
        <f t="shared" ca="1" si="12"/>
        <v>48312.233026568036</v>
      </c>
      <c r="N16" s="1">
        <f t="shared" ca="1" si="13"/>
        <v>3314</v>
      </c>
      <c r="O16" s="1">
        <f t="shared" ca="1" si="14"/>
        <v>108518.67911956755</v>
      </c>
      <c r="P16" s="1">
        <f t="shared" ca="1" si="15"/>
        <v>24792.268726564027</v>
      </c>
      <c r="Q16" s="1">
        <f t="shared" ca="1" si="16"/>
        <v>456432.50175313203</v>
      </c>
      <c r="R16" s="1">
        <f ca="1">Table1[[#This Row],[mortage left]]+Table1[[#This Row],[left to pay to cars]]+Table1[[#This Row],[debt]]</f>
        <v>279987.30444910133</v>
      </c>
      <c r="S16" s="1">
        <f t="shared" ca="1" si="17"/>
        <v>176445.19730403071</v>
      </c>
    </row>
    <row r="17" spans="1:19" x14ac:dyDescent="0.2">
      <c r="A17">
        <f t="shared" ca="1" si="1"/>
        <v>2</v>
      </c>
      <c r="B17" t="str">
        <f t="shared" ca="1" si="2"/>
        <v>women</v>
      </c>
      <c r="C17">
        <f t="shared" ca="1" si="3"/>
        <v>20</v>
      </c>
      <c r="D17">
        <f t="shared" ca="1" si="4"/>
        <v>1</v>
      </c>
      <c r="E17" t="str">
        <f t="shared" ca="1" si="5"/>
        <v>IT</v>
      </c>
      <c r="F17" t="str">
        <f t="shared" ca="1" si="6"/>
        <v>High school</v>
      </c>
      <c r="G17">
        <f t="shared" ca="1" si="7"/>
        <v>2</v>
      </c>
      <c r="H17">
        <f t="shared" ca="1" si="0"/>
        <v>4</v>
      </c>
      <c r="I17" s="1">
        <f t="shared" ca="1" si="8"/>
        <v>67924</v>
      </c>
      <c r="J17" t="str">
        <f t="shared" ca="1" si="9"/>
        <v>Tbilisi</v>
      </c>
      <c r="K17" s="1">
        <f t="shared" ca="1" si="10"/>
        <v>475468</v>
      </c>
      <c r="L17" s="1">
        <f t="shared" ca="1" si="11"/>
        <v>269403.90986612497</v>
      </c>
      <c r="M17" s="1">
        <f t="shared" ca="1" si="12"/>
        <v>234166.44111824027</v>
      </c>
      <c r="N17" s="1">
        <f t="shared" ca="1" si="13"/>
        <v>23171</v>
      </c>
      <c r="O17" s="1">
        <f t="shared" ca="1" si="14"/>
        <v>29456.03167119432</v>
      </c>
      <c r="P17" s="1">
        <f t="shared" ca="1" si="15"/>
        <v>68447.38295634964</v>
      </c>
      <c r="Q17" s="1">
        <f t="shared" ca="1" si="16"/>
        <v>778081.82407458988</v>
      </c>
      <c r="R17" s="1">
        <f ca="1">Table1[[#This Row],[mortage left]]+Table1[[#This Row],[left to pay to cars]]+Table1[[#This Row],[debt]]</f>
        <v>322030.94153731928</v>
      </c>
      <c r="S17" s="1">
        <f t="shared" ca="1" si="17"/>
        <v>456050.88253727061</v>
      </c>
    </row>
    <row r="18" spans="1:19" x14ac:dyDescent="0.2">
      <c r="A18">
        <f t="shared" ca="1" si="1"/>
        <v>2</v>
      </c>
      <c r="B18" t="str">
        <f t="shared" ca="1" si="2"/>
        <v>women</v>
      </c>
      <c r="C18">
        <f t="shared" ca="1" si="3"/>
        <v>18</v>
      </c>
      <c r="D18">
        <f t="shared" ca="1" si="4"/>
        <v>3</v>
      </c>
      <c r="E18" t="str">
        <f t="shared" ca="1" si="5"/>
        <v>Business</v>
      </c>
      <c r="F18" t="str">
        <f t="shared" ca="1" si="6"/>
        <v>College</v>
      </c>
      <c r="G18">
        <f t="shared" ca="1" si="7"/>
        <v>5</v>
      </c>
      <c r="H18">
        <f t="shared" ca="1" si="0"/>
        <v>2</v>
      </c>
      <c r="I18" s="1">
        <f t="shared" ca="1" si="8"/>
        <v>60048</v>
      </c>
      <c r="J18" t="str">
        <f t="shared" ca="1" si="9"/>
        <v>Kutaisi</v>
      </c>
      <c r="K18" s="1">
        <f t="shared" ca="1" si="10"/>
        <v>360288</v>
      </c>
      <c r="L18" s="1">
        <f t="shared" ca="1" si="11"/>
        <v>88114.641474974647</v>
      </c>
      <c r="M18" s="1">
        <f t="shared" ca="1" si="12"/>
        <v>40390.089851610326</v>
      </c>
      <c r="N18" s="1">
        <f t="shared" ca="1" si="13"/>
        <v>1579</v>
      </c>
      <c r="O18" s="1">
        <f t="shared" ca="1" si="14"/>
        <v>6348.422675352057</v>
      </c>
      <c r="P18" s="1">
        <f t="shared" ca="1" si="15"/>
        <v>42250.426270451753</v>
      </c>
      <c r="Q18" s="1">
        <f t="shared" ca="1" si="16"/>
        <v>442928.51612206205</v>
      </c>
      <c r="R18" s="1">
        <f ca="1">Table1[[#This Row],[mortage left]]+Table1[[#This Row],[left to pay to cars]]+Table1[[#This Row],[debt]]</f>
        <v>96042.064150326711</v>
      </c>
      <c r="S18" s="1">
        <f t="shared" ca="1" si="17"/>
        <v>346886.45197173534</v>
      </c>
    </row>
    <row r="19" spans="1:19" x14ac:dyDescent="0.2">
      <c r="A19">
        <f t="shared" ca="1" si="1"/>
        <v>1</v>
      </c>
      <c r="B19" t="str">
        <f t="shared" ca="1" si="2"/>
        <v>men</v>
      </c>
      <c r="C19">
        <f t="shared" ca="1" si="3"/>
        <v>34</v>
      </c>
      <c r="D19">
        <f t="shared" ca="1" si="4"/>
        <v>2</v>
      </c>
      <c r="E19" t="str">
        <f t="shared" ca="1" si="5"/>
        <v>Health</v>
      </c>
      <c r="F19" t="str">
        <f t="shared" ca="1" si="6"/>
        <v>University</v>
      </c>
      <c r="G19">
        <f t="shared" ca="1" si="7"/>
        <v>1</v>
      </c>
      <c r="H19">
        <f t="shared" ca="1" si="0"/>
        <v>2</v>
      </c>
      <c r="I19" s="1">
        <f t="shared" ca="1" si="8"/>
        <v>35323</v>
      </c>
      <c r="J19" t="str">
        <f t="shared" ca="1" si="9"/>
        <v>Batumi</v>
      </c>
      <c r="K19" s="1">
        <f t="shared" ca="1" si="10"/>
        <v>176615</v>
      </c>
      <c r="L19" s="1">
        <f t="shared" ca="1" si="11"/>
        <v>69453.021443173697</v>
      </c>
      <c r="M19" s="1">
        <f t="shared" ca="1" si="12"/>
        <v>61015.256434759089</v>
      </c>
      <c r="N19" s="1">
        <f t="shared" ca="1" si="13"/>
        <v>39071</v>
      </c>
      <c r="O19" s="1">
        <f t="shared" ca="1" si="14"/>
        <v>8778.9230470059192</v>
      </c>
      <c r="P19" s="1">
        <f t="shared" ca="1" si="15"/>
        <v>11039.966039455829</v>
      </c>
      <c r="Q19" s="1">
        <f t="shared" ca="1" si="16"/>
        <v>248670.22247421491</v>
      </c>
      <c r="R19" s="1">
        <f ca="1">Table1[[#This Row],[mortage left]]+Table1[[#This Row],[left to pay to cars]]+Table1[[#This Row],[debt]]</f>
        <v>117302.94449017962</v>
      </c>
      <c r="S19" s="1">
        <f t="shared" ca="1" si="17"/>
        <v>131367.27798403529</v>
      </c>
    </row>
    <row r="20" spans="1:19" x14ac:dyDescent="0.2">
      <c r="A20">
        <f t="shared" ca="1" si="1"/>
        <v>2</v>
      </c>
      <c r="B20" t="str">
        <f t="shared" ca="1" si="2"/>
        <v>women</v>
      </c>
      <c r="C20">
        <f t="shared" ca="1" si="3"/>
        <v>34</v>
      </c>
      <c r="D20">
        <f t="shared" ca="1" si="4"/>
        <v>1</v>
      </c>
      <c r="E20" t="str">
        <f t="shared" ca="1" si="5"/>
        <v>IT</v>
      </c>
      <c r="F20" t="str">
        <f t="shared" ca="1" si="6"/>
        <v>High school</v>
      </c>
      <c r="G20">
        <f t="shared" ca="1" si="7"/>
        <v>2</v>
      </c>
      <c r="H20">
        <f t="shared" ca="1" si="0"/>
        <v>1</v>
      </c>
      <c r="I20" s="1">
        <f t="shared" ca="1" si="8"/>
        <v>60011</v>
      </c>
      <c r="J20" t="str">
        <f t="shared" ca="1" si="9"/>
        <v>Tbilisi</v>
      </c>
      <c r="K20" s="1">
        <f t="shared" ca="1" si="10"/>
        <v>420077</v>
      </c>
      <c r="L20" s="1">
        <f t="shared" ca="1" si="11"/>
        <v>178273.87656876206</v>
      </c>
      <c r="M20" s="1">
        <f t="shared" ca="1" si="12"/>
        <v>28866.90342597882</v>
      </c>
      <c r="N20" s="1">
        <f t="shared" ca="1" si="13"/>
        <v>23634</v>
      </c>
      <c r="O20" s="1">
        <f t="shared" ca="1" si="14"/>
        <v>103077.254870587</v>
      </c>
      <c r="P20" s="1">
        <f t="shared" ca="1" si="15"/>
        <v>40682.709850303901</v>
      </c>
      <c r="Q20" s="1">
        <f t="shared" ca="1" si="16"/>
        <v>489626.61327628273</v>
      </c>
      <c r="R20" s="1">
        <f ca="1">Table1[[#This Row],[mortage left]]+Table1[[#This Row],[left to pay to cars]]+Table1[[#This Row],[debt]]</f>
        <v>304985.13143934903</v>
      </c>
      <c r="S20" s="1">
        <f t="shared" ca="1" si="17"/>
        <v>184641.4818369337</v>
      </c>
    </row>
    <row r="21" spans="1:19" x14ac:dyDescent="0.2">
      <c r="A21">
        <f t="shared" ca="1" si="1"/>
        <v>1</v>
      </c>
      <c r="B21" t="str">
        <f t="shared" ca="1" si="2"/>
        <v>men</v>
      </c>
      <c r="C21">
        <f t="shared" ca="1" si="3"/>
        <v>44</v>
      </c>
      <c r="D21">
        <f t="shared" ca="1" si="4"/>
        <v>2</v>
      </c>
      <c r="E21" t="str">
        <f t="shared" ca="1" si="5"/>
        <v>Health</v>
      </c>
      <c r="F21" t="str">
        <f t="shared" ca="1" si="6"/>
        <v>University</v>
      </c>
      <c r="G21">
        <f t="shared" ca="1" si="7"/>
        <v>1</v>
      </c>
      <c r="H21">
        <f t="shared" ca="1" si="0"/>
        <v>4</v>
      </c>
      <c r="I21" s="1">
        <f t="shared" ca="1" si="8"/>
        <v>32570</v>
      </c>
      <c r="J21" t="str">
        <f t="shared" ca="1" si="9"/>
        <v>Batumi</v>
      </c>
      <c r="K21" s="1">
        <f t="shared" ca="1" si="10"/>
        <v>130280</v>
      </c>
      <c r="L21" s="1">
        <f t="shared" ca="1" si="11"/>
        <v>128377.99216734471</v>
      </c>
      <c r="M21" s="1">
        <f t="shared" ca="1" si="12"/>
        <v>97564.97640440354</v>
      </c>
      <c r="N21" s="1">
        <f t="shared" ca="1" si="13"/>
        <v>89054</v>
      </c>
      <c r="O21" s="1">
        <f t="shared" ca="1" si="14"/>
        <v>22802.206317193282</v>
      </c>
      <c r="P21" s="1">
        <f t="shared" ca="1" si="15"/>
        <v>25703.253375668326</v>
      </c>
      <c r="Q21" s="1">
        <f t="shared" ca="1" si="16"/>
        <v>253548.22978007188</v>
      </c>
      <c r="R21" s="1">
        <f ca="1">Table1[[#This Row],[mortage left]]+Table1[[#This Row],[left to pay to cars]]+Table1[[#This Row],[debt]]</f>
        <v>240234.19848453801</v>
      </c>
      <c r="S21" s="1">
        <f t="shared" ca="1" si="17"/>
        <v>13314.031295533874</v>
      </c>
    </row>
    <row r="22" spans="1:19" x14ac:dyDescent="0.2">
      <c r="A22">
        <f t="shared" ca="1" si="1"/>
        <v>1</v>
      </c>
      <c r="B22" t="str">
        <f t="shared" ca="1" si="2"/>
        <v>men</v>
      </c>
      <c r="C22">
        <f t="shared" ca="1" si="3"/>
        <v>44</v>
      </c>
      <c r="D22">
        <f t="shared" ca="1" si="4"/>
        <v>2</v>
      </c>
      <c r="E22" t="str">
        <f t="shared" ca="1" si="5"/>
        <v>Health</v>
      </c>
      <c r="F22" t="str">
        <f t="shared" ca="1" si="6"/>
        <v>University</v>
      </c>
      <c r="G22">
        <f t="shared" ca="1" si="7"/>
        <v>0</v>
      </c>
      <c r="H22">
        <f t="shared" ca="1" si="0"/>
        <v>1</v>
      </c>
      <c r="I22" s="1">
        <f t="shared" ca="1" si="8"/>
        <v>65710</v>
      </c>
      <c r="J22" t="str">
        <f t="shared" ca="1" si="9"/>
        <v>Batumi</v>
      </c>
      <c r="K22" s="1">
        <f t="shared" ca="1" si="10"/>
        <v>262840</v>
      </c>
      <c r="L22" s="1">
        <f t="shared" ca="1" si="11"/>
        <v>58038.789357428177</v>
      </c>
      <c r="M22" s="1">
        <f t="shared" ca="1" si="12"/>
        <v>6572.3039824355665</v>
      </c>
      <c r="N22" s="1">
        <f t="shared" ca="1" si="13"/>
        <v>2560</v>
      </c>
      <c r="O22" s="1">
        <f t="shared" ca="1" si="14"/>
        <v>129895.35433944476</v>
      </c>
      <c r="P22" s="1">
        <f t="shared" ca="1" si="15"/>
        <v>21072.380723848873</v>
      </c>
      <c r="Q22" s="1">
        <f t="shared" ca="1" si="16"/>
        <v>290484.68470628443</v>
      </c>
      <c r="R22" s="1">
        <f ca="1">Table1[[#This Row],[mortage left]]+Table1[[#This Row],[left to pay to cars]]+Table1[[#This Row],[debt]]</f>
        <v>190494.14369687292</v>
      </c>
      <c r="S22" s="1">
        <f t="shared" ca="1" si="17"/>
        <v>99990.541009411507</v>
      </c>
    </row>
    <row r="23" spans="1:19" x14ac:dyDescent="0.2">
      <c r="A23">
        <f t="shared" ca="1" si="1"/>
        <v>1</v>
      </c>
      <c r="B23" t="str">
        <f t="shared" ca="1" si="2"/>
        <v>men</v>
      </c>
      <c r="C23">
        <f t="shared" ca="1" si="3"/>
        <v>47</v>
      </c>
      <c r="D23">
        <f t="shared" ca="1" si="4"/>
        <v>5</v>
      </c>
      <c r="E23" t="str">
        <f t="shared" ca="1" si="5"/>
        <v>Law</v>
      </c>
      <c r="F23" t="str">
        <f t="shared" ca="1" si="6"/>
        <v>Other</v>
      </c>
      <c r="G23">
        <f t="shared" ca="1" si="7"/>
        <v>5</v>
      </c>
      <c r="H23">
        <f t="shared" ca="1" si="0"/>
        <v>4</v>
      </c>
      <c r="I23" s="1">
        <f t="shared" ca="1" si="8"/>
        <v>53837</v>
      </c>
      <c r="J23" t="str">
        <f t="shared" ca="1" si="9"/>
        <v>Telavi</v>
      </c>
      <c r="K23" s="1">
        <f t="shared" ca="1" si="10"/>
        <v>323022</v>
      </c>
      <c r="L23" s="1">
        <f t="shared" ca="1" si="11"/>
        <v>237460.42468212935</v>
      </c>
      <c r="M23" s="1">
        <f t="shared" ca="1" si="12"/>
        <v>9207.3160823984144</v>
      </c>
      <c r="N23" s="1">
        <f t="shared" ca="1" si="13"/>
        <v>1292</v>
      </c>
      <c r="O23" s="1">
        <f t="shared" ca="1" si="14"/>
        <v>86498.601438622223</v>
      </c>
      <c r="P23" s="1">
        <f t="shared" ca="1" si="15"/>
        <v>65858.345445446423</v>
      </c>
      <c r="Q23" s="1">
        <f t="shared" ca="1" si="16"/>
        <v>398087.66152784484</v>
      </c>
      <c r="R23" s="1">
        <f ca="1">Table1[[#This Row],[mortage left]]+Table1[[#This Row],[left to pay to cars]]+Table1[[#This Row],[debt]]</f>
        <v>325251.02612075157</v>
      </c>
      <c r="S23" s="1">
        <f t="shared" ca="1" si="17"/>
        <v>72836.635407093272</v>
      </c>
    </row>
    <row r="24" spans="1:19" x14ac:dyDescent="0.2">
      <c r="A24">
        <f t="shared" ca="1" si="1"/>
        <v>2</v>
      </c>
      <c r="B24" t="str">
        <f t="shared" ca="1" si="2"/>
        <v>women</v>
      </c>
      <c r="C24">
        <f t="shared" ca="1" si="3"/>
        <v>37</v>
      </c>
      <c r="D24">
        <f t="shared" ca="1" si="4"/>
        <v>1</v>
      </c>
      <c r="E24" t="str">
        <f t="shared" ca="1" si="5"/>
        <v>IT</v>
      </c>
      <c r="F24" t="str">
        <f t="shared" ca="1" si="6"/>
        <v>High school</v>
      </c>
      <c r="G24">
        <f t="shared" ca="1" si="7"/>
        <v>4</v>
      </c>
      <c r="H24">
        <f t="shared" ca="1" si="0"/>
        <v>3</v>
      </c>
      <c r="I24" s="1">
        <f t="shared" ca="1" si="8"/>
        <v>54708</v>
      </c>
      <c r="J24" t="str">
        <f t="shared" ca="1" si="9"/>
        <v>Tbilisi</v>
      </c>
      <c r="K24" s="1">
        <f t="shared" ca="1" si="10"/>
        <v>328248</v>
      </c>
      <c r="L24" s="1">
        <f t="shared" ca="1" si="11"/>
        <v>72368.244324369822</v>
      </c>
      <c r="M24" s="1">
        <f t="shared" ca="1" si="12"/>
        <v>113221.56645180428</v>
      </c>
      <c r="N24" s="1">
        <f t="shared" ca="1" si="13"/>
        <v>99317</v>
      </c>
      <c r="O24" s="1">
        <f t="shared" ca="1" si="14"/>
        <v>20279.491616900454</v>
      </c>
      <c r="P24" s="1">
        <f t="shared" ca="1" si="15"/>
        <v>76821.326502639553</v>
      </c>
      <c r="Q24" s="1">
        <f t="shared" ca="1" si="16"/>
        <v>518290.89295444381</v>
      </c>
      <c r="R24" s="1">
        <f ca="1">Table1[[#This Row],[mortage left]]+Table1[[#This Row],[left to pay to cars]]+Table1[[#This Row],[debt]]</f>
        <v>191964.73594127028</v>
      </c>
      <c r="S24" s="1">
        <f t="shared" ca="1" si="17"/>
        <v>326326.15701317356</v>
      </c>
    </row>
    <row r="25" spans="1:19" x14ac:dyDescent="0.2">
      <c r="A25">
        <f t="shared" ca="1" si="1"/>
        <v>2</v>
      </c>
      <c r="B25" t="str">
        <f t="shared" ca="1" si="2"/>
        <v>women</v>
      </c>
      <c r="C25">
        <f t="shared" ca="1" si="3"/>
        <v>40</v>
      </c>
      <c r="D25">
        <f t="shared" ca="1" si="4"/>
        <v>4</v>
      </c>
      <c r="E25" t="str">
        <f t="shared" ca="1" si="5"/>
        <v>Finance</v>
      </c>
      <c r="F25" t="str">
        <f t="shared" ca="1" si="6"/>
        <v>Technical</v>
      </c>
      <c r="G25">
        <f t="shared" ca="1" si="7"/>
        <v>2</v>
      </c>
      <c r="H25">
        <f t="shared" ca="1" si="0"/>
        <v>2</v>
      </c>
      <c r="I25" s="1">
        <f t="shared" ca="1" si="8"/>
        <v>33394</v>
      </c>
      <c r="J25" t="str">
        <f t="shared" ca="1" si="9"/>
        <v>Zugdidi</v>
      </c>
      <c r="K25" s="1">
        <f t="shared" ca="1" si="10"/>
        <v>200364</v>
      </c>
      <c r="L25" s="1">
        <f t="shared" ca="1" si="11"/>
        <v>92220.726003922042</v>
      </c>
      <c r="M25" s="1">
        <f t="shared" ca="1" si="12"/>
        <v>55130.351506612104</v>
      </c>
      <c r="N25" s="1">
        <f t="shared" ca="1" si="13"/>
        <v>15563</v>
      </c>
      <c r="O25" s="1">
        <f t="shared" ca="1" si="14"/>
        <v>41015.264107819552</v>
      </c>
      <c r="P25" s="1">
        <f t="shared" ca="1" si="15"/>
        <v>37842.543825519453</v>
      </c>
      <c r="Q25" s="1">
        <f t="shared" ca="1" si="16"/>
        <v>293336.89533213153</v>
      </c>
      <c r="R25" s="1">
        <f ca="1">Table1[[#This Row],[mortage left]]+Table1[[#This Row],[left to pay to cars]]+Table1[[#This Row],[debt]]</f>
        <v>148798.99011174159</v>
      </c>
      <c r="S25" s="1">
        <f t="shared" ca="1" si="17"/>
        <v>144537.90522038995</v>
      </c>
    </row>
    <row r="26" spans="1:19" x14ac:dyDescent="0.2">
      <c r="A26">
        <f t="shared" ca="1" si="1"/>
        <v>1</v>
      </c>
      <c r="B26" t="str">
        <f t="shared" ca="1" si="2"/>
        <v>men</v>
      </c>
      <c r="C26">
        <f t="shared" ca="1" si="3"/>
        <v>20</v>
      </c>
      <c r="D26">
        <f t="shared" ca="1" si="4"/>
        <v>2</v>
      </c>
      <c r="E26" t="str">
        <f t="shared" ca="1" si="5"/>
        <v>Health</v>
      </c>
      <c r="F26" t="str">
        <f t="shared" ca="1" si="6"/>
        <v>University</v>
      </c>
      <c r="G26">
        <f t="shared" ca="1" si="7"/>
        <v>0</v>
      </c>
      <c r="H26">
        <f t="shared" ca="1" si="0"/>
        <v>3</v>
      </c>
      <c r="I26" s="1">
        <f t="shared" ca="1" si="8"/>
        <v>30730</v>
      </c>
      <c r="J26" t="str">
        <f t="shared" ca="1" si="9"/>
        <v>Batumi</v>
      </c>
      <c r="K26" s="1">
        <f t="shared" ca="1" si="10"/>
        <v>184380</v>
      </c>
      <c r="L26" s="1">
        <f t="shared" ca="1" si="11"/>
        <v>147854.56550674126</v>
      </c>
      <c r="M26" s="1">
        <f t="shared" ca="1" si="12"/>
        <v>40247.722946937174</v>
      </c>
      <c r="N26" s="1">
        <f t="shared" ca="1" si="13"/>
        <v>31263</v>
      </c>
      <c r="O26" s="1">
        <f t="shared" ca="1" si="14"/>
        <v>53327.757079389936</v>
      </c>
      <c r="P26" s="1">
        <f t="shared" ca="1" si="15"/>
        <v>34339.173123281573</v>
      </c>
      <c r="Q26" s="1">
        <f t="shared" ca="1" si="16"/>
        <v>258966.89607021873</v>
      </c>
      <c r="R26" s="1">
        <f ca="1">Table1[[#This Row],[mortage left]]+Table1[[#This Row],[left to pay to cars]]+Table1[[#This Row],[debt]]</f>
        <v>232445.32258613119</v>
      </c>
      <c r="S26" s="1">
        <f t="shared" ca="1" si="17"/>
        <v>26521.573484087538</v>
      </c>
    </row>
    <row r="27" spans="1:19" x14ac:dyDescent="0.2">
      <c r="A27">
        <f t="shared" ca="1" si="1"/>
        <v>2</v>
      </c>
      <c r="B27" t="str">
        <f t="shared" ca="1" si="2"/>
        <v>women</v>
      </c>
      <c r="C27">
        <f t="shared" ca="1" si="3"/>
        <v>32</v>
      </c>
      <c r="D27">
        <f t="shared" ca="1" si="4"/>
        <v>4</v>
      </c>
      <c r="E27" t="str">
        <f t="shared" ca="1" si="5"/>
        <v>Finance</v>
      </c>
      <c r="F27" t="str">
        <f t="shared" ca="1" si="6"/>
        <v>Technical</v>
      </c>
      <c r="G27">
        <f t="shared" ca="1" si="7"/>
        <v>5</v>
      </c>
      <c r="H27">
        <f t="shared" ca="1" si="0"/>
        <v>4</v>
      </c>
      <c r="I27" s="1">
        <f t="shared" ca="1" si="8"/>
        <v>68525</v>
      </c>
      <c r="J27" t="str">
        <f t="shared" ca="1" si="9"/>
        <v>Zugdidi</v>
      </c>
      <c r="K27" s="1">
        <f t="shared" ca="1" si="10"/>
        <v>342625</v>
      </c>
      <c r="L27" s="1">
        <f t="shared" ca="1" si="11"/>
        <v>75972.584496598123</v>
      </c>
      <c r="M27" s="1">
        <f t="shared" ca="1" si="12"/>
        <v>178419.30887141245</v>
      </c>
      <c r="N27" s="1">
        <f t="shared" ca="1" si="13"/>
        <v>29085</v>
      </c>
      <c r="O27" s="1">
        <f t="shared" ca="1" si="14"/>
        <v>46940.268041609786</v>
      </c>
      <c r="P27" s="1">
        <f t="shared" ca="1" si="15"/>
        <v>35963.166166904768</v>
      </c>
      <c r="Q27" s="1">
        <f t="shared" ca="1" si="16"/>
        <v>557007.47503831715</v>
      </c>
      <c r="R27" s="1">
        <f ca="1">Table1[[#This Row],[mortage left]]+Table1[[#This Row],[left to pay to cars]]+Table1[[#This Row],[debt]]</f>
        <v>151997.8525382079</v>
      </c>
      <c r="S27" s="1">
        <f t="shared" ca="1" si="17"/>
        <v>405009.62250010925</v>
      </c>
    </row>
    <row r="28" spans="1:19" x14ac:dyDescent="0.2">
      <c r="A28">
        <f t="shared" ca="1" si="1"/>
        <v>1</v>
      </c>
      <c r="B28" t="str">
        <f t="shared" ca="1" si="2"/>
        <v>men</v>
      </c>
      <c r="C28">
        <f t="shared" ca="1" si="3"/>
        <v>23</v>
      </c>
      <c r="D28">
        <f t="shared" ca="1" si="4"/>
        <v>1</v>
      </c>
      <c r="E28" t="str">
        <f t="shared" ca="1" si="5"/>
        <v>IT</v>
      </c>
      <c r="F28" t="str">
        <f t="shared" ca="1" si="6"/>
        <v>High school</v>
      </c>
      <c r="G28">
        <f t="shared" ca="1" si="7"/>
        <v>4</v>
      </c>
      <c r="H28">
        <f t="shared" ca="1" si="0"/>
        <v>2</v>
      </c>
      <c r="I28" s="1">
        <f t="shared" ca="1" si="8"/>
        <v>60487</v>
      </c>
      <c r="J28" t="str">
        <f t="shared" ca="1" si="9"/>
        <v>Tbilisi</v>
      </c>
      <c r="K28" s="1">
        <f t="shared" ca="1" si="10"/>
        <v>241948</v>
      </c>
      <c r="L28" s="1">
        <f t="shared" ca="1" si="11"/>
        <v>13593.884327560238</v>
      </c>
      <c r="M28" s="1">
        <f t="shared" ca="1" si="12"/>
        <v>58319.724971105687</v>
      </c>
      <c r="N28" s="1">
        <f t="shared" ca="1" si="13"/>
        <v>3079</v>
      </c>
      <c r="O28" s="1">
        <f t="shared" ca="1" si="14"/>
        <v>87399.290065736204</v>
      </c>
      <c r="P28" s="1">
        <f t="shared" ca="1" si="15"/>
        <v>20131.294697056215</v>
      </c>
      <c r="Q28" s="1">
        <f t="shared" ca="1" si="16"/>
        <v>320399.01966816193</v>
      </c>
      <c r="R28" s="1">
        <f ca="1">Table1[[#This Row],[mortage left]]+Table1[[#This Row],[left to pay to cars]]+Table1[[#This Row],[debt]]</f>
        <v>104072.17439329645</v>
      </c>
      <c r="S28" s="1">
        <f t="shared" ca="1" si="17"/>
        <v>216326.84527486548</v>
      </c>
    </row>
    <row r="29" spans="1:19" x14ac:dyDescent="0.2">
      <c r="A29">
        <f t="shared" ca="1" si="1"/>
        <v>2</v>
      </c>
      <c r="B29" t="str">
        <f t="shared" ca="1" si="2"/>
        <v>women</v>
      </c>
      <c r="C29">
        <f t="shared" ca="1" si="3"/>
        <v>46</v>
      </c>
      <c r="D29">
        <f t="shared" ca="1" si="4"/>
        <v>1</v>
      </c>
      <c r="E29" t="str">
        <f t="shared" ca="1" si="5"/>
        <v>IT</v>
      </c>
      <c r="F29" t="str">
        <f t="shared" ca="1" si="6"/>
        <v>High school</v>
      </c>
      <c r="G29">
        <f t="shared" ca="1" si="7"/>
        <v>4</v>
      </c>
      <c r="H29">
        <f t="shared" ca="1" si="0"/>
        <v>2</v>
      </c>
      <c r="I29" s="1">
        <f t="shared" ca="1" si="8"/>
        <v>78419</v>
      </c>
      <c r="J29" t="str">
        <f t="shared" ca="1" si="9"/>
        <v>Tbilisi</v>
      </c>
      <c r="K29" s="1">
        <f t="shared" ca="1" si="10"/>
        <v>548933</v>
      </c>
      <c r="L29" s="1">
        <f t="shared" ca="1" si="11"/>
        <v>320812.58214891196</v>
      </c>
      <c r="M29" s="1">
        <f t="shared" ca="1" si="12"/>
        <v>43637.916283090468</v>
      </c>
      <c r="N29" s="1">
        <f t="shared" ca="1" si="13"/>
        <v>33133</v>
      </c>
      <c r="O29" s="1">
        <f t="shared" ca="1" si="14"/>
        <v>77556.504926479436</v>
      </c>
      <c r="P29" s="1">
        <f t="shared" ca="1" si="15"/>
        <v>76749.456423651674</v>
      </c>
      <c r="Q29" s="1">
        <f t="shared" ca="1" si="16"/>
        <v>669320.37270674214</v>
      </c>
      <c r="R29" s="1">
        <f ca="1">Table1[[#This Row],[mortage left]]+Table1[[#This Row],[left to pay to cars]]+Table1[[#This Row],[debt]]</f>
        <v>431502.08707539138</v>
      </c>
      <c r="S29" s="1">
        <f t="shared" ca="1" si="17"/>
        <v>237818.28563135077</v>
      </c>
    </row>
    <row r="30" spans="1:19" x14ac:dyDescent="0.2">
      <c r="A30">
        <f t="shared" ca="1" si="1"/>
        <v>2</v>
      </c>
      <c r="B30" t="str">
        <f t="shared" ca="1" si="2"/>
        <v>women</v>
      </c>
      <c r="C30">
        <f t="shared" ca="1" si="3"/>
        <v>34</v>
      </c>
      <c r="D30">
        <f t="shared" ca="1" si="4"/>
        <v>3</v>
      </c>
      <c r="E30" t="str">
        <f t="shared" ca="1" si="5"/>
        <v>Business</v>
      </c>
      <c r="F30" t="str">
        <f t="shared" ca="1" si="6"/>
        <v>College</v>
      </c>
      <c r="G30">
        <f t="shared" ca="1" si="7"/>
        <v>0</v>
      </c>
      <c r="H30">
        <f t="shared" ca="1" si="0"/>
        <v>2</v>
      </c>
      <c r="I30" s="1">
        <f t="shared" ca="1" si="8"/>
        <v>60149</v>
      </c>
      <c r="J30" t="str">
        <f t="shared" ca="1" si="9"/>
        <v>Kutaisi</v>
      </c>
      <c r="K30" s="1">
        <f t="shared" ca="1" si="10"/>
        <v>360894</v>
      </c>
      <c r="L30" s="1">
        <f t="shared" ca="1" si="11"/>
        <v>199414.15037593481</v>
      </c>
      <c r="M30" s="1">
        <f t="shared" ca="1" si="12"/>
        <v>78541.319601136202</v>
      </c>
      <c r="N30" s="1">
        <f t="shared" ca="1" si="13"/>
        <v>9733</v>
      </c>
      <c r="O30" s="1">
        <f t="shared" ca="1" si="14"/>
        <v>38039.391614272128</v>
      </c>
      <c r="P30" s="1">
        <f t="shared" ca="1" si="15"/>
        <v>7671.7572119808756</v>
      </c>
      <c r="Q30" s="1">
        <f t="shared" ca="1" si="16"/>
        <v>447107.07681311708</v>
      </c>
      <c r="R30" s="1">
        <f ca="1">Table1[[#This Row],[mortage left]]+Table1[[#This Row],[left to pay to cars]]+Table1[[#This Row],[debt]]</f>
        <v>247186.54199020693</v>
      </c>
      <c r="S30" s="1">
        <f t="shared" ca="1" si="17"/>
        <v>199920.53482291015</v>
      </c>
    </row>
    <row r="31" spans="1:19" x14ac:dyDescent="0.2">
      <c r="A31">
        <f t="shared" ca="1" si="1"/>
        <v>2</v>
      </c>
      <c r="B31" t="str">
        <f t="shared" ca="1" si="2"/>
        <v>women</v>
      </c>
      <c r="C31">
        <f t="shared" ca="1" si="3"/>
        <v>24</v>
      </c>
      <c r="D31">
        <f t="shared" ca="1" si="4"/>
        <v>4</v>
      </c>
      <c r="E31" t="str">
        <f t="shared" ca="1" si="5"/>
        <v>Finance</v>
      </c>
      <c r="F31" t="str">
        <f t="shared" ca="1" si="6"/>
        <v>Technical</v>
      </c>
      <c r="G31">
        <f t="shared" ca="1" si="7"/>
        <v>3</v>
      </c>
      <c r="H31">
        <f t="shared" ca="1" si="0"/>
        <v>4</v>
      </c>
      <c r="I31" s="1">
        <f t="shared" ca="1" si="8"/>
        <v>42393</v>
      </c>
      <c r="J31" t="str">
        <f t="shared" ca="1" si="9"/>
        <v>Zugdidi</v>
      </c>
      <c r="K31" s="1">
        <f t="shared" ca="1" si="10"/>
        <v>169572</v>
      </c>
      <c r="L31" s="1">
        <f t="shared" ca="1" si="11"/>
        <v>71943.948690279562</v>
      </c>
      <c r="M31" s="1">
        <f t="shared" ca="1" si="12"/>
        <v>51002.151134776548</v>
      </c>
      <c r="N31" s="1">
        <f t="shared" ca="1" si="13"/>
        <v>24366</v>
      </c>
      <c r="O31" s="1">
        <f t="shared" ca="1" si="14"/>
        <v>3011.3646029412507</v>
      </c>
      <c r="P31" s="1">
        <f t="shared" ca="1" si="15"/>
        <v>8706.2833224463848</v>
      </c>
      <c r="Q31" s="1">
        <f t="shared" ca="1" si="16"/>
        <v>229280.43445722293</v>
      </c>
      <c r="R31" s="1">
        <f ca="1">Table1[[#This Row],[mortage left]]+Table1[[#This Row],[left to pay to cars]]+Table1[[#This Row],[debt]]</f>
        <v>99321.31329322081</v>
      </c>
      <c r="S31" s="1">
        <f t="shared" ca="1" si="17"/>
        <v>129959.12116400212</v>
      </c>
    </row>
    <row r="32" spans="1:19" x14ac:dyDescent="0.2">
      <c r="A32">
        <f t="shared" ca="1" si="1"/>
        <v>2</v>
      </c>
      <c r="B32" t="str">
        <f t="shared" ca="1" si="2"/>
        <v>women</v>
      </c>
      <c r="C32">
        <f t="shared" ca="1" si="3"/>
        <v>29</v>
      </c>
      <c r="D32">
        <f t="shared" ca="1" si="4"/>
        <v>5</v>
      </c>
      <c r="E32" t="str">
        <f t="shared" ca="1" si="5"/>
        <v>Law</v>
      </c>
      <c r="F32" t="str">
        <f t="shared" ref="F32:F95" ca="1" si="18">VLOOKUP(D32,$Z$2:$AA$6,2,1)</f>
        <v>Other</v>
      </c>
      <c r="G32">
        <f t="shared" ca="1" si="7"/>
        <v>3</v>
      </c>
      <c r="H32">
        <f t="shared" ca="1" si="0"/>
        <v>4</v>
      </c>
      <c r="I32" s="1">
        <f t="shared" ca="1" si="8"/>
        <v>78447</v>
      </c>
      <c r="J32" t="str">
        <f t="shared" ref="J32:J95" ca="1" si="19">VLOOKUP(D32,$AB$2:$AC$6,2,1)</f>
        <v>Telavi</v>
      </c>
      <c r="K32" s="1">
        <f t="shared" ref="K32:K95" ca="1" si="20">I32*RANDBETWEEN(4,7)</f>
        <v>313788</v>
      </c>
      <c r="L32" s="1">
        <f t="shared" ca="1" si="11"/>
        <v>77114.10770275502</v>
      </c>
      <c r="M32" s="1">
        <f t="shared" ref="M32:M95" ca="1" si="21">H32*RAND()*I32</f>
        <v>21530.376548630178</v>
      </c>
      <c r="N32" s="1">
        <f t="shared" ca="1" si="13"/>
        <v>3185</v>
      </c>
      <c r="O32" s="1">
        <f t="shared" ref="O32:O95" ca="1" si="22">RAND()*I32*2</f>
        <v>98463.013772165446</v>
      </c>
      <c r="P32" s="1">
        <f t="shared" ref="P32:P95" ca="1" si="23">RAND()*I32*1.5</f>
        <v>75539.578901663539</v>
      </c>
      <c r="Q32" s="1">
        <f t="shared" ref="Q32:Q95" ca="1" si="24">K32+M32+P32</f>
        <v>410857.95545029372</v>
      </c>
      <c r="R32" s="1">
        <f ca="1">Table1[[#This Row],[mortage left]]+Table1[[#This Row],[left to pay to cars]]+Table1[[#This Row],[debt]]</f>
        <v>178762.12147492048</v>
      </c>
      <c r="S32" s="1">
        <f t="shared" ref="S32:S95" ca="1" si="25">Q32-R32</f>
        <v>232095.83397537324</v>
      </c>
    </row>
    <row r="33" spans="1:19" x14ac:dyDescent="0.2">
      <c r="A33">
        <f t="shared" ca="1" si="1"/>
        <v>1</v>
      </c>
      <c r="B33" t="str">
        <f t="shared" ca="1" si="2"/>
        <v>men</v>
      </c>
      <c r="C33">
        <f t="shared" ca="1" si="3"/>
        <v>21</v>
      </c>
      <c r="D33">
        <f t="shared" ca="1" si="4"/>
        <v>2</v>
      </c>
      <c r="E33" t="str">
        <f t="shared" ca="1" si="5"/>
        <v>Health</v>
      </c>
      <c r="F33" t="str">
        <f t="shared" ca="1" si="18"/>
        <v>University</v>
      </c>
      <c r="G33">
        <f t="shared" ca="1" si="7"/>
        <v>3</v>
      </c>
      <c r="H33">
        <f t="shared" ca="1" si="0"/>
        <v>2</v>
      </c>
      <c r="I33" s="1">
        <f t="shared" ca="1" si="8"/>
        <v>34950</v>
      </c>
      <c r="J33" t="str">
        <f t="shared" ca="1" si="19"/>
        <v>Batumi</v>
      </c>
      <c r="K33" s="1">
        <f t="shared" ca="1" si="20"/>
        <v>209700</v>
      </c>
      <c r="L33" s="1">
        <f t="shared" ca="1" si="11"/>
        <v>119010.41191439646</v>
      </c>
      <c r="M33" s="1">
        <f t="shared" ca="1" si="21"/>
        <v>33119.953028827782</v>
      </c>
      <c r="N33" s="1">
        <f t="shared" ca="1" si="13"/>
        <v>26858</v>
      </c>
      <c r="O33" s="1">
        <f t="shared" ca="1" si="22"/>
        <v>47772.579361126518</v>
      </c>
      <c r="P33" s="1">
        <f t="shared" ca="1" si="23"/>
        <v>24956.32882710889</v>
      </c>
      <c r="Q33" s="1">
        <f t="shared" ca="1" si="24"/>
        <v>267776.28185593669</v>
      </c>
      <c r="R33" s="1">
        <f ca="1">Table1[[#This Row],[mortage left]]+Table1[[#This Row],[left to pay to cars]]+Table1[[#This Row],[debt]]</f>
        <v>193640.99127552297</v>
      </c>
      <c r="S33" s="1">
        <f t="shared" ca="1" si="25"/>
        <v>74135.290580413712</v>
      </c>
    </row>
    <row r="34" spans="1:19" x14ac:dyDescent="0.2">
      <c r="A34">
        <f t="shared" ca="1" si="1"/>
        <v>2</v>
      </c>
      <c r="B34" t="str">
        <f t="shared" ca="1" si="2"/>
        <v>women</v>
      </c>
      <c r="C34">
        <f t="shared" ca="1" si="3"/>
        <v>46</v>
      </c>
      <c r="D34">
        <f t="shared" ca="1" si="4"/>
        <v>2</v>
      </c>
      <c r="E34" t="str">
        <f t="shared" ca="1" si="5"/>
        <v>Health</v>
      </c>
      <c r="F34" t="str">
        <f t="shared" ca="1" si="18"/>
        <v>University</v>
      </c>
      <c r="G34">
        <f t="shared" ca="1" si="7"/>
        <v>3</v>
      </c>
      <c r="H34">
        <f t="shared" ca="1" si="0"/>
        <v>1</v>
      </c>
      <c r="I34" s="1">
        <f t="shared" ca="1" si="8"/>
        <v>73182</v>
      </c>
      <c r="J34" t="str">
        <f t="shared" ca="1" si="19"/>
        <v>Batumi</v>
      </c>
      <c r="K34" s="1">
        <f t="shared" ca="1" si="20"/>
        <v>365910</v>
      </c>
      <c r="L34" s="1">
        <f t="shared" ca="1" si="11"/>
        <v>37472.572640027523</v>
      </c>
      <c r="M34" s="1">
        <f t="shared" ca="1" si="21"/>
        <v>45784.174279160201</v>
      </c>
      <c r="N34" s="1">
        <f t="shared" ca="1" si="13"/>
        <v>892</v>
      </c>
      <c r="O34" s="1">
        <f t="shared" ca="1" si="22"/>
        <v>17012.651092686207</v>
      </c>
      <c r="P34" s="1">
        <f t="shared" ca="1" si="23"/>
        <v>30115.129195643211</v>
      </c>
      <c r="Q34" s="1">
        <f t="shared" ca="1" si="24"/>
        <v>441809.30347480346</v>
      </c>
      <c r="R34" s="1">
        <f ca="1">Table1[[#This Row],[mortage left]]+Table1[[#This Row],[left to pay to cars]]+Table1[[#This Row],[debt]]</f>
        <v>55377.223732713726</v>
      </c>
      <c r="S34" s="1">
        <f t="shared" ca="1" si="25"/>
        <v>386432.07974208973</v>
      </c>
    </row>
    <row r="35" spans="1:19" x14ac:dyDescent="0.2">
      <c r="A35">
        <f t="shared" ca="1" si="1"/>
        <v>1</v>
      </c>
      <c r="B35" t="str">
        <f t="shared" ca="1" si="2"/>
        <v>men</v>
      </c>
      <c r="C35">
        <f t="shared" ca="1" si="3"/>
        <v>40</v>
      </c>
      <c r="D35">
        <f t="shared" ca="1" si="4"/>
        <v>5</v>
      </c>
      <c r="E35" t="str">
        <f t="shared" ca="1" si="5"/>
        <v>Law</v>
      </c>
      <c r="F35" t="str">
        <f t="shared" ca="1" si="18"/>
        <v>Other</v>
      </c>
      <c r="G35">
        <f t="shared" ca="1" si="7"/>
        <v>4</v>
      </c>
      <c r="H35">
        <f t="shared" ca="1" si="0"/>
        <v>2</v>
      </c>
      <c r="I35" s="1">
        <f t="shared" ca="1" si="8"/>
        <v>49571</v>
      </c>
      <c r="J35" t="str">
        <f t="shared" ca="1" si="19"/>
        <v>Telavi</v>
      </c>
      <c r="K35" s="1">
        <f t="shared" ca="1" si="20"/>
        <v>198284</v>
      </c>
      <c r="L35" s="1">
        <f t="shared" ca="1" si="11"/>
        <v>148094.20964218985</v>
      </c>
      <c r="M35" s="1">
        <f t="shared" ca="1" si="21"/>
        <v>16322.288234869955</v>
      </c>
      <c r="N35" s="1">
        <f t="shared" ca="1" si="13"/>
        <v>634</v>
      </c>
      <c r="O35" s="1">
        <f t="shared" ca="1" si="22"/>
        <v>76911.922867092857</v>
      </c>
      <c r="P35" s="1">
        <f t="shared" ca="1" si="23"/>
        <v>66108.606266798175</v>
      </c>
      <c r="Q35" s="1">
        <f t="shared" ca="1" si="24"/>
        <v>280714.89450166811</v>
      </c>
      <c r="R35" s="1">
        <f ca="1">Table1[[#This Row],[mortage left]]+Table1[[#This Row],[left to pay to cars]]+Table1[[#This Row],[debt]]</f>
        <v>225640.1325092827</v>
      </c>
      <c r="S35" s="1">
        <f t="shared" ca="1" si="25"/>
        <v>55074.761992385407</v>
      </c>
    </row>
    <row r="36" spans="1:19" x14ac:dyDescent="0.2">
      <c r="A36">
        <f t="shared" ca="1" si="1"/>
        <v>1</v>
      </c>
      <c r="B36" t="str">
        <f t="shared" ca="1" si="2"/>
        <v>men</v>
      </c>
      <c r="C36">
        <f t="shared" ca="1" si="3"/>
        <v>45</v>
      </c>
      <c r="D36">
        <f t="shared" ca="1" si="4"/>
        <v>3</v>
      </c>
      <c r="E36" t="str">
        <f t="shared" ca="1" si="5"/>
        <v>Business</v>
      </c>
      <c r="F36" t="str">
        <f t="shared" ca="1" si="18"/>
        <v>College</v>
      </c>
      <c r="G36">
        <f t="shared" ca="1" si="7"/>
        <v>3</v>
      </c>
      <c r="H36">
        <f t="shared" ca="1" si="0"/>
        <v>2</v>
      </c>
      <c r="I36" s="1">
        <f t="shared" ca="1" si="8"/>
        <v>50187</v>
      </c>
      <c r="J36" t="str">
        <f t="shared" ca="1" si="19"/>
        <v>Kutaisi</v>
      </c>
      <c r="K36" s="1">
        <f t="shared" ca="1" si="20"/>
        <v>250935</v>
      </c>
      <c r="L36" s="1">
        <f t="shared" ca="1" si="11"/>
        <v>23403.138109529555</v>
      </c>
      <c r="M36" s="1">
        <f t="shared" ca="1" si="21"/>
        <v>61126.256825013166</v>
      </c>
      <c r="N36" s="1">
        <f t="shared" ca="1" si="13"/>
        <v>53401</v>
      </c>
      <c r="O36" s="1">
        <f t="shared" ca="1" si="22"/>
        <v>14284.033223210654</v>
      </c>
      <c r="P36" s="1">
        <f t="shared" ca="1" si="23"/>
        <v>74712.17402831919</v>
      </c>
      <c r="Q36" s="1">
        <f t="shared" ca="1" si="24"/>
        <v>386773.43085333233</v>
      </c>
      <c r="R36" s="1">
        <f ca="1">Table1[[#This Row],[mortage left]]+Table1[[#This Row],[left to pay to cars]]+Table1[[#This Row],[debt]]</f>
        <v>91088.17133274021</v>
      </c>
      <c r="S36" s="1">
        <f t="shared" ca="1" si="25"/>
        <v>295685.25952059211</v>
      </c>
    </row>
    <row r="37" spans="1:19" x14ac:dyDescent="0.2">
      <c r="A37">
        <f t="shared" ca="1" si="1"/>
        <v>1</v>
      </c>
      <c r="B37" t="str">
        <f t="shared" ca="1" si="2"/>
        <v>men</v>
      </c>
      <c r="C37">
        <f t="shared" ca="1" si="3"/>
        <v>32</v>
      </c>
      <c r="D37">
        <f t="shared" ca="1" si="4"/>
        <v>2</v>
      </c>
      <c r="E37" t="str">
        <f t="shared" ca="1" si="5"/>
        <v>Health</v>
      </c>
      <c r="F37" t="str">
        <f t="shared" ca="1" si="18"/>
        <v>University</v>
      </c>
      <c r="G37">
        <f t="shared" ca="1" si="7"/>
        <v>0</v>
      </c>
      <c r="H37">
        <f t="shared" ca="1" si="0"/>
        <v>3</v>
      </c>
      <c r="I37" s="1">
        <f t="shared" ca="1" si="8"/>
        <v>79598</v>
      </c>
      <c r="J37" t="str">
        <f t="shared" ca="1" si="19"/>
        <v>Batumi</v>
      </c>
      <c r="K37" s="1">
        <f t="shared" ca="1" si="20"/>
        <v>318392</v>
      </c>
      <c r="L37" s="1">
        <f t="shared" ca="1" si="11"/>
        <v>54640.447237851535</v>
      </c>
      <c r="M37" s="1">
        <f t="shared" ca="1" si="21"/>
        <v>121705.04451483136</v>
      </c>
      <c r="N37" s="1">
        <f t="shared" ca="1" si="13"/>
        <v>103678</v>
      </c>
      <c r="O37" s="1">
        <f t="shared" ca="1" si="22"/>
        <v>40177.057644457214</v>
      </c>
      <c r="P37" s="1">
        <f t="shared" ca="1" si="23"/>
        <v>14839.278155884778</v>
      </c>
      <c r="Q37" s="1">
        <f t="shared" ca="1" si="24"/>
        <v>454936.32267071615</v>
      </c>
      <c r="R37" s="1">
        <f ca="1">Table1[[#This Row],[mortage left]]+Table1[[#This Row],[left to pay to cars]]+Table1[[#This Row],[debt]]</f>
        <v>198495.50488230874</v>
      </c>
      <c r="S37" s="1">
        <f t="shared" ca="1" si="25"/>
        <v>256440.81778840741</v>
      </c>
    </row>
    <row r="38" spans="1:19" x14ac:dyDescent="0.2">
      <c r="A38">
        <f t="shared" ca="1" si="1"/>
        <v>2</v>
      </c>
      <c r="B38" t="str">
        <f t="shared" ca="1" si="2"/>
        <v>women</v>
      </c>
      <c r="C38">
        <f t="shared" ca="1" si="3"/>
        <v>40</v>
      </c>
      <c r="D38">
        <f t="shared" ca="1" si="4"/>
        <v>2</v>
      </c>
      <c r="E38" t="str">
        <f t="shared" ca="1" si="5"/>
        <v>Health</v>
      </c>
      <c r="F38" t="str">
        <f t="shared" ca="1" si="18"/>
        <v>University</v>
      </c>
      <c r="G38">
        <f t="shared" ca="1" si="7"/>
        <v>2</v>
      </c>
      <c r="H38">
        <f t="shared" ca="1" si="0"/>
        <v>2</v>
      </c>
      <c r="I38" s="1">
        <f t="shared" ca="1" si="8"/>
        <v>37494</v>
      </c>
      <c r="J38" t="str">
        <f t="shared" ca="1" si="19"/>
        <v>Batumi</v>
      </c>
      <c r="K38" s="1">
        <f t="shared" ca="1" si="20"/>
        <v>224964</v>
      </c>
      <c r="L38" s="1">
        <f t="shared" ca="1" si="11"/>
        <v>11868.028593800214</v>
      </c>
      <c r="M38" s="1">
        <f t="shared" ca="1" si="21"/>
        <v>66068.143811890521</v>
      </c>
      <c r="N38" s="1">
        <f t="shared" ca="1" si="13"/>
        <v>28286</v>
      </c>
      <c r="O38" s="1">
        <f t="shared" ca="1" si="22"/>
        <v>48102.062517139602</v>
      </c>
      <c r="P38" s="1">
        <f t="shared" ca="1" si="23"/>
        <v>17652.514415239813</v>
      </c>
      <c r="Q38" s="1">
        <f t="shared" ca="1" si="24"/>
        <v>308684.65822713031</v>
      </c>
      <c r="R38" s="1">
        <f ca="1">Table1[[#This Row],[mortage left]]+Table1[[#This Row],[left to pay to cars]]+Table1[[#This Row],[debt]]</f>
        <v>88256.091110939815</v>
      </c>
      <c r="S38" s="1">
        <f t="shared" ca="1" si="25"/>
        <v>220428.5671161905</v>
      </c>
    </row>
    <row r="39" spans="1:19" x14ac:dyDescent="0.2">
      <c r="A39">
        <f t="shared" ca="1" si="1"/>
        <v>1</v>
      </c>
      <c r="B39" t="str">
        <f t="shared" ca="1" si="2"/>
        <v>men</v>
      </c>
      <c r="C39">
        <f t="shared" ca="1" si="3"/>
        <v>25</v>
      </c>
      <c r="D39">
        <f t="shared" ca="1" si="4"/>
        <v>4</v>
      </c>
      <c r="E39" t="str">
        <f t="shared" ca="1" si="5"/>
        <v>Finance</v>
      </c>
      <c r="F39" t="str">
        <f t="shared" ca="1" si="18"/>
        <v>Technical</v>
      </c>
      <c r="G39">
        <f t="shared" ca="1" si="7"/>
        <v>5</v>
      </c>
      <c r="H39">
        <f t="shared" ca="1" si="0"/>
        <v>3</v>
      </c>
      <c r="I39" s="1">
        <f t="shared" ca="1" si="8"/>
        <v>66073</v>
      </c>
      <c r="J39" t="str">
        <f t="shared" ca="1" si="19"/>
        <v>Zugdidi</v>
      </c>
      <c r="K39" s="1">
        <f t="shared" ca="1" si="20"/>
        <v>264292</v>
      </c>
      <c r="L39" s="1">
        <f t="shared" ca="1" si="11"/>
        <v>27336.945617296304</v>
      </c>
      <c r="M39" s="1">
        <f t="shared" ca="1" si="21"/>
        <v>175210.54318840048</v>
      </c>
      <c r="N39" s="1">
        <f t="shared" ca="1" si="13"/>
        <v>41160</v>
      </c>
      <c r="O39" s="1">
        <f t="shared" ca="1" si="22"/>
        <v>74434.074807702098</v>
      </c>
      <c r="P39" s="1">
        <f t="shared" ca="1" si="23"/>
        <v>36498.264202227227</v>
      </c>
      <c r="Q39" s="1">
        <f t="shared" ca="1" si="24"/>
        <v>476000.80739062768</v>
      </c>
      <c r="R39" s="1">
        <f ca="1">Table1[[#This Row],[mortage left]]+Table1[[#This Row],[left to pay to cars]]+Table1[[#This Row],[debt]]</f>
        <v>142931.02042499839</v>
      </c>
      <c r="S39" s="1">
        <f t="shared" ca="1" si="25"/>
        <v>333069.78696562932</v>
      </c>
    </row>
    <row r="40" spans="1:19" x14ac:dyDescent="0.2">
      <c r="A40">
        <f t="shared" ca="1" si="1"/>
        <v>1</v>
      </c>
      <c r="B40" t="str">
        <f t="shared" ca="1" si="2"/>
        <v>men</v>
      </c>
      <c r="C40">
        <f t="shared" ca="1" si="3"/>
        <v>32</v>
      </c>
      <c r="D40">
        <f t="shared" ca="1" si="4"/>
        <v>1</v>
      </c>
      <c r="E40" t="str">
        <f t="shared" ca="1" si="5"/>
        <v>IT</v>
      </c>
      <c r="F40" t="str">
        <f t="shared" ca="1" si="18"/>
        <v>High school</v>
      </c>
      <c r="G40">
        <f t="shared" ca="1" si="7"/>
        <v>0</v>
      </c>
      <c r="H40">
        <f t="shared" ca="1" si="0"/>
        <v>3</v>
      </c>
      <c r="I40" s="1">
        <f t="shared" ca="1" si="8"/>
        <v>75685</v>
      </c>
      <c r="J40" t="str">
        <f t="shared" ca="1" si="19"/>
        <v>Tbilisi</v>
      </c>
      <c r="K40" s="1">
        <f t="shared" ca="1" si="20"/>
        <v>378425</v>
      </c>
      <c r="L40" s="1">
        <f t="shared" ca="1" si="11"/>
        <v>175941.79389682406</v>
      </c>
      <c r="M40" s="1">
        <f t="shared" ca="1" si="21"/>
        <v>198244.22201814965</v>
      </c>
      <c r="N40" s="1">
        <f t="shared" ca="1" si="13"/>
        <v>124289</v>
      </c>
      <c r="O40" s="1">
        <f t="shared" ca="1" si="22"/>
        <v>14755.993393705849</v>
      </c>
      <c r="P40" s="1">
        <f t="shared" ca="1" si="23"/>
        <v>63219.857791082322</v>
      </c>
      <c r="Q40" s="1">
        <f t="shared" ca="1" si="24"/>
        <v>639889.07980923203</v>
      </c>
      <c r="R40" s="1">
        <f ca="1">Table1[[#This Row],[mortage left]]+Table1[[#This Row],[left to pay to cars]]+Table1[[#This Row],[debt]]</f>
        <v>314986.78729052993</v>
      </c>
      <c r="S40" s="1">
        <f t="shared" ca="1" si="25"/>
        <v>324902.2925187021</v>
      </c>
    </row>
    <row r="41" spans="1:19" x14ac:dyDescent="0.2">
      <c r="A41">
        <f t="shared" ca="1" si="1"/>
        <v>2</v>
      </c>
      <c r="B41" t="str">
        <f t="shared" ca="1" si="2"/>
        <v>women</v>
      </c>
      <c r="C41">
        <f t="shared" ca="1" si="3"/>
        <v>31</v>
      </c>
      <c r="D41">
        <f t="shared" ca="1" si="4"/>
        <v>3</v>
      </c>
      <c r="E41" t="str">
        <f t="shared" ca="1" si="5"/>
        <v>Business</v>
      </c>
      <c r="F41" t="str">
        <f t="shared" ca="1" si="18"/>
        <v>College</v>
      </c>
      <c r="G41">
        <f t="shared" ca="1" si="7"/>
        <v>2</v>
      </c>
      <c r="H41">
        <f t="shared" ca="1" si="0"/>
        <v>1</v>
      </c>
      <c r="I41" s="1">
        <f t="shared" ca="1" si="8"/>
        <v>62880</v>
      </c>
      <c r="J41" t="str">
        <f t="shared" ca="1" si="19"/>
        <v>Kutaisi</v>
      </c>
      <c r="K41" s="1">
        <f t="shared" ca="1" si="20"/>
        <v>314400</v>
      </c>
      <c r="L41" s="1">
        <f t="shared" ca="1" si="11"/>
        <v>201016.05128917444</v>
      </c>
      <c r="M41" s="1">
        <f t="shared" ca="1" si="21"/>
        <v>23675.579405234166</v>
      </c>
      <c r="N41" s="1">
        <f t="shared" ca="1" si="13"/>
        <v>7309</v>
      </c>
      <c r="O41" s="1">
        <f t="shared" ca="1" si="22"/>
        <v>77947.652560785689</v>
      </c>
      <c r="P41" s="1">
        <f t="shared" ca="1" si="23"/>
        <v>2531.110647702877</v>
      </c>
      <c r="Q41" s="1">
        <f t="shared" ca="1" si="24"/>
        <v>340606.69005293708</v>
      </c>
      <c r="R41" s="1">
        <f ca="1">Table1[[#This Row],[mortage left]]+Table1[[#This Row],[left to pay to cars]]+Table1[[#This Row],[debt]]</f>
        <v>286272.70384996012</v>
      </c>
      <c r="S41" s="1">
        <f t="shared" ca="1" si="25"/>
        <v>54333.986202976957</v>
      </c>
    </row>
    <row r="42" spans="1:19" x14ac:dyDescent="0.2">
      <c r="A42">
        <f t="shared" ca="1" si="1"/>
        <v>2</v>
      </c>
      <c r="B42" t="str">
        <f t="shared" ca="1" si="2"/>
        <v>women</v>
      </c>
      <c r="C42">
        <f t="shared" ca="1" si="3"/>
        <v>46</v>
      </c>
      <c r="D42">
        <f t="shared" ca="1" si="4"/>
        <v>1</v>
      </c>
      <c r="E42" t="str">
        <f t="shared" ca="1" si="5"/>
        <v>IT</v>
      </c>
      <c r="F42" t="str">
        <f t="shared" ca="1" si="18"/>
        <v>High school</v>
      </c>
      <c r="G42">
        <f t="shared" ca="1" si="7"/>
        <v>3</v>
      </c>
      <c r="H42">
        <f t="shared" ca="1" si="0"/>
        <v>3</v>
      </c>
      <c r="I42" s="1">
        <f t="shared" ca="1" si="8"/>
        <v>50250</v>
      </c>
      <c r="J42" t="str">
        <f t="shared" ca="1" si="19"/>
        <v>Tbilisi</v>
      </c>
      <c r="K42" s="1">
        <f t="shared" ca="1" si="20"/>
        <v>201000</v>
      </c>
      <c r="L42" s="1">
        <f t="shared" ca="1" si="11"/>
        <v>11768.790224259514</v>
      </c>
      <c r="M42" s="1">
        <f t="shared" ca="1" si="21"/>
        <v>72581.489160002777</v>
      </c>
      <c r="N42" s="1">
        <f t="shared" ca="1" si="13"/>
        <v>15396</v>
      </c>
      <c r="O42" s="1">
        <f t="shared" ca="1" si="22"/>
        <v>11749.64221524065</v>
      </c>
      <c r="P42" s="1">
        <f t="shared" ca="1" si="23"/>
        <v>29002.059429662084</v>
      </c>
      <c r="Q42" s="1">
        <f t="shared" ca="1" si="24"/>
        <v>302583.54858966486</v>
      </c>
      <c r="R42" s="1">
        <f ca="1">Table1[[#This Row],[mortage left]]+Table1[[#This Row],[left to pay to cars]]+Table1[[#This Row],[debt]]</f>
        <v>38914.432439500168</v>
      </c>
      <c r="S42" s="1">
        <f t="shared" ca="1" si="25"/>
        <v>263669.11615016469</v>
      </c>
    </row>
    <row r="43" spans="1:19" x14ac:dyDescent="0.2">
      <c r="A43">
        <f t="shared" ca="1" si="1"/>
        <v>2</v>
      </c>
      <c r="B43" t="str">
        <f t="shared" ca="1" si="2"/>
        <v>women</v>
      </c>
      <c r="C43">
        <f t="shared" ca="1" si="3"/>
        <v>31</v>
      </c>
      <c r="D43">
        <f t="shared" ca="1" si="4"/>
        <v>5</v>
      </c>
      <c r="E43" t="str">
        <f t="shared" ca="1" si="5"/>
        <v>Law</v>
      </c>
      <c r="F43" t="str">
        <f t="shared" ca="1" si="18"/>
        <v>Other</v>
      </c>
      <c r="G43">
        <f t="shared" ca="1" si="7"/>
        <v>0</v>
      </c>
      <c r="H43">
        <f t="shared" ca="1" si="0"/>
        <v>3</v>
      </c>
      <c r="I43" s="1">
        <f t="shared" ca="1" si="8"/>
        <v>37842</v>
      </c>
      <c r="J43" t="str">
        <f t="shared" ca="1" si="19"/>
        <v>Telavi</v>
      </c>
      <c r="K43" s="1">
        <f t="shared" ca="1" si="20"/>
        <v>151368</v>
      </c>
      <c r="L43" s="1">
        <f t="shared" ca="1" si="11"/>
        <v>131509.30846874876</v>
      </c>
      <c r="M43" s="1">
        <f t="shared" ca="1" si="21"/>
        <v>91786.433743932866</v>
      </c>
      <c r="N43" s="1">
        <f t="shared" ca="1" si="13"/>
        <v>59461</v>
      </c>
      <c r="O43" s="1">
        <f t="shared" ca="1" si="22"/>
        <v>39499.777380386768</v>
      </c>
      <c r="P43" s="1">
        <f t="shared" ca="1" si="23"/>
        <v>7611.237537166513</v>
      </c>
      <c r="Q43" s="1">
        <f t="shared" ca="1" si="24"/>
        <v>250765.67128109938</v>
      </c>
      <c r="R43" s="1">
        <f ca="1">Table1[[#This Row],[mortage left]]+Table1[[#This Row],[left to pay to cars]]+Table1[[#This Row],[debt]]</f>
        <v>230470.08584913553</v>
      </c>
      <c r="S43" s="1">
        <f t="shared" ca="1" si="25"/>
        <v>20295.585431963846</v>
      </c>
    </row>
    <row r="44" spans="1:19" x14ac:dyDescent="0.2">
      <c r="A44">
        <f t="shared" ca="1" si="1"/>
        <v>2</v>
      </c>
      <c r="B44" t="str">
        <f t="shared" ca="1" si="2"/>
        <v>women</v>
      </c>
      <c r="C44">
        <f t="shared" ca="1" si="3"/>
        <v>23</v>
      </c>
      <c r="D44">
        <f t="shared" ca="1" si="4"/>
        <v>5</v>
      </c>
      <c r="E44" t="str">
        <f t="shared" ca="1" si="5"/>
        <v>Law</v>
      </c>
      <c r="F44" t="str">
        <f t="shared" ca="1" si="18"/>
        <v>Other</v>
      </c>
      <c r="G44">
        <f t="shared" ca="1" si="7"/>
        <v>4</v>
      </c>
      <c r="H44">
        <f t="shared" ca="1" si="0"/>
        <v>2</v>
      </c>
      <c r="I44" s="1">
        <f t="shared" ca="1" si="8"/>
        <v>44456</v>
      </c>
      <c r="J44" t="str">
        <f t="shared" ca="1" si="19"/>
        <v>Telavi</v>
      </c>
      <c r="K44" s="1">
        <f t="shared" ca="1" si="20"/>
        <v>222280</v>
      </c>
      <c r="L44" s="1">
        <f t="shared" ca="1" si="11"/>
        <v>171083.8162001005</v>
      </c>
      <c r="M44" s="1">
        <f t="shared" ca="1" si="21"/>
        <v>13932.73821147538</v>
      </c>
      <c r="N44" s="1">
        <f t="shared" ca="1" si="13"/>
        <v>1105</v>
      </c>
      <c r="O44" s="1">
        <f t="shared" ca="1" si="22"/>
        <v>6429.8450822790064</v>
      </c>
      <c r="P44" s="1">
        <f t="shared" ca="1" si="23"/>
        <v>47769.900097061094</v>
      </c>
      <c r="Q44" s="1">
        <f t="shared" ca="1" si="24"/>
        <v>283982.63830853649</v>
      </c>
      <c r="R44" s="1">
        <f ca="1">Table1[[#This Row],[mortage left]]+Table1[[#This Row],[left to pay to cars]]+Table1[[#This Row],[debt]]</f>
        <v>178618.6612823795</v>
      </c>
      <c r="S44" s="1">
        <f t="shared" ca="1" si="25"/>
        <v>105363.97702615699</v>
      </c>
    </row>
    <row r="45" spans="1:19" x14ac:dyDescent="0.2">
      <c r="A45">
        <f t="shared" ca="1" si="1"/>
        <v>1</v>
      </c>
      <c r="B45" t="str">
        <f t="shared" ca="1" si="2"/>
        <v>men</v>
      </c>
      <c r="C45">
        <f t="shared" ca="1" si="3"/>
        <v>47</v>
      </c>
      <c r="D45">
        <f t="shared" ca="1" si="4"/>
        <v>2</v>
      </c>
      <c r="E45" t="str">
        <f t="shared" ca="1" si="5"/>
        <v>Health</v>
      </c>
      <c r="F45" t="str">
        <f t="shared" ca="1" si="18"/>
        <v>University</v>
      </c>
      <c r="G45">
        <f t="shared" ca="1" si="7"/>
        <v>1</v>
      </c>
      <c r="H45">
        <f t="shared" ca="1" si="0"/>
        <v>4</v>
      </c>
      <c r="I45" s="1">
        <f t="shared" ca="1" si="8"/>
        <v>56051</v>
      </c>
      <c r="J45" t="str">
        <f t="shared" ca="1" si="19"/>
        <v>Batumi</v>
      </c>
      <c r="K45" s="1">
        <f t="shared" ca="1" si="20"/>
        <v>392357</v>
      </c>
      <c r="L45" s="1">
        <f t="shared" ca="1" si="11"/>
        <v>217352.96988814758</v>
      </c>
      <c r="M45" s="1">
        <f t="shared" ca="1" si="21"/>
        <v>192676.52311572421</v>
      </c>
      <c r="N45" s="1">
        <f t="shared" ca="1" si="13"/>
        <v>136813</v>
      </c>
      <c r="O45" s="1">
        <f t="shared" ca="1" si="22"/>
        <v>109144.64171755048</v>
      </c>
      <c r="P45" s="1">
        <f t="shared" ca="1" si="23"/>
        <v>28758.56766419773</v>
      </c>
      <c r="Q45" s="1">
        <f t="shared" ca="1" si="24"/>
        <v>613792.09077992197</v>
      </c>
      <c r="R45" s="1">
        <f ca="1">Table1[[#This Row],[mortage left]]+Table1[[#This Row],[left to pay to cars]]+Table1[[#This Row],[debt]]</f>
        <v>463310.61160569801</v>
      </c>
      <c r="S45" s="1">
        <f t="shared" ca="1" si="25"/>
        <v>150481.47917422396</v>
      </c>
    </row>
    <row r="46" spans="1:19" x14ac:dyDescent="0.2">
      <c r="A46">
        <f t="shared" ca="1" si="1"/>
        <v>1</v>
      </c>
      <c r="B46" t="str">
        <f t="shared" ca="1" si="2"/>
        <v>men</v>
      </c>
      <c r="C46">
        <f t="shared" ca="1" si="3"/>
        <v>18</v>
      </c>
      <c r="D46">
        <f t="shared" ca="1" si="4"/>
        <v>5</v>
      </c>
      <c r="E46" t="str">
        <f t="shared" ca="1" si="5"/>
        <v>Law</v>
      </c>
      <c r="F46" t="str">
        <f t="shared" ca="1" si="18"/>
        <v>Other</v>
      </c>
      <c r="G46">
        <f t="shared" ca="1" si="7"/>
        <v>5</v>
      </c>
      <c r="H46">
        <f t="shared" ca="1" si="0"/>
        <v>4</v>
      </c>
      <c r="I46" s="1">
        <f t="shared" ca="1" si="8"/>
        <v>33925</v>
      </c>
      <c r="J46" t="str">
        <f t="shared" ca="1" si="19"/>
        <v>Telavi</v>
      </c>
      <c r="K46" s="1">
        <f t="shared" ca="1" si="20"/>
        <v>237475</v>
      </c>
      <c r="L46" s="1">
        <f t="shared" ca="1" si="11"/>
        <v>79704.296060134177</v>
      </c>
      <c r="M46" s="1">
        <f t="shared" ca="1" si="21"/>
        <v>70812.649980871996</v>
      </c>
      <c r="N46" s="1">
        <f t="shared" ca="1" si="13"/>
        <v>3522</v>
      </c>
      <c r="O46" s="1">
        <f t="shared" ca="1" si="22"/>
        <v>34168.122554817557</v>
      </c>
      <c r="P46" s="1">
        <f t="shared" ca="1" si="23"/>
        <v>3662.2808580111787</v>
      </c>
      <c r="Q46" s="1">
        <f t="shared" ca="1" si="24"/>
        <v>311949.93083888316</v>
      </c>
      <c r="R46" s="1">
        <f ca="1">Table1[[#This Row],[mortage left]]+Table1[[#This Row],[left to pay to cars]]+Table1[[#This Row],[debt]]</f>
        <v>117394.41861495173</v>
      </c>
      <c r="S46" s="1">
        <f t="shared" ca="1" si="25"/>
        <v>194555.51222393144</v>
      </c>
    </row>
    <row r="47" spans="1:19" x14ac:dyDescent="0.2">
      <c r="A47">
        <f t="shared" ca="1" si="1"/>
        <v>2</v>
      </c>
      <c r="B47" t="str">
        <f t="shared" ca="1" si="2"/>
        <v>women</v>
      </c>
      <c r="C47">
        <f t="shared" ca="1" si="3"/>
        <v>41</v>
      </c>
      <c r="D47">
        <f t="shared" ca="1" si="4"/>
        <v>5</v>
      </c>
      <c r="E47" t="str">
        <f t="shared" ca="1" si="5"/>
        <v>Law</v>
      </c>
      <c r="F47" t="str">
        <f t="shared" ca="1" si="18"/>
        <v>Other</v>
      </c>
      <c r="G47">
        <f t="shared" ca="1" si="7"/>
        <v>0</v>
      </c>
      <c r="H47">
        <f t="shared" ca="1" si="0"/>
        <v>3</v>
      </c>
      <c r="I47" s="1">
        <f t="shared" ca="1" si="8"/>
        <v>39727</v>
      </c>
      <c r="J47" t="str">
        <f t="shared" ca="1" si="19"/>
        <v>Telavi</v>
      </c>
      <c r="K47" s="1">
        <f t="shared" ca="1" si="20"/>
        <v>198635</v>
      </c>
      <c r="L47" s="1">
        <f t="shared" ca="1" si="11"/>
        <v>171901.13674053</v>
      </c>
      <c r="M47" s="1">
        <f t="shared" ca="1" si="21"/>
        <v>17104.887449254667</v>
      </c>
      <c r="N47" s="1">
        <f t="shared" ca="1" si="13"/>
        <v>13084</v>
      </c>
      <c r="O47" s="1">
        <f t="shared" ca="1" si="22"/>
        <v>30971.520865272949</v>
      </c>
      <c r="P47" s="1">
        <f t="shared" ca="1" si="23"/>
        <v>4173.0607583436085</v>
      </c>
      <c r="Q47" s="1">
        <f t="shared" ca="1" si="24"/>
        <v>219912.94820759827</v>
      </c>
      <c r="R47" s="1">
        <f ca="1">Table1[[#This Row],[mortage left]]+Table1[[#This Row],[left to pay to cars]]+Table1[[#This Row],[debt]]</f>
        <v>215956.65760580293</v>
      </c>
      <c r="S47" s="1">
        <f t="shared" ca="1" si="25"/>
        <v>3956.2906017953355</v>
      </c>
    </row>
    <row r="48" spans="1:19" x14ac:dyDescent="0.2">
      <c r="A48">
        <f t="shared" ca="1" si="1"/>
        <v>1</v>
      </c>
      <c r="B48" t="str">
        <f t="shared" ca="1" si="2"/>
        <v>men</v>
      </c>
      <c r="C48">
        <f t="shared" ca="1" si="3"/>
        <v>48</v>
      </c>
      <c r="D48">
        <f t="shared" ca="1" si="4"/>
        <v>1</v>
      </c>
      <c r="E48" t="str">
        <f t="shared" ca="1" si="5"/>
        <v>IT</v>
      </c>
      <c r="F48" t="str">
        <f t="shared" ca="1" si="18"/>
        <v>High school</v>
      </c>
      <c r="G48">
        <f t="shared" ca="1" si="7"/>
        <v>3</v>
      </c>
      <c r="H48">
        <f t="shared" ca="1" si="0"/>
        <v>4</v>
      </c>
      <c r="I48" s="1">
        <f t="shared" ca="1" si="8"/>
        <v>52677</v>
      </c>
      <c r="J48" t="str">
        <f t="shared" ca="1" si="19"/>
        <v>Tbilisi</v>
      </c>
      <c r="K48" s="1">
        <f t="shared" ca="1" si="20"/>
        <v>316062</v>
      </c>
      <c r="L48" s="1">
        <f t="shared" ca="1" si="11"/>
        <v>185426.14280248416</v>
      </c>
      <c r="M48" s="1">
        <f t="shared" ca="1" si="21"/>
        <v>173574.66806829127</v>
      </c>
      <c r="N48" s="1">
        <f t="shared" ca="1" si="13"/>
        <v>32361</v>
      </c>
      <c r="O48" s="1">
        <f t="shared" ca="1" si="22"/>
        <v>86244.558349476079</v>
      </c>
      <c r="P48" s="1">
        <f t="shared" ca="1" si="23"/>
        <v>4288.4993833848002</v>
      </c>
      <c r="Q48" s="1">
        <f t="shared" ca="1" si="24"/>
        <v>493925.1674516761</v>
      </c>
      <c r="R48" s="1">
        <f ca="1">Table1[[#This Row],[mortage left]]+Table1[[#This Row],[left to pay to cars]]+Table1[[#This Row],[debt]]</f>
        <v>304031.70115196024</v>
      </c>
      <c r="S48" s="1">
        <f t="shared" ca="1" si="25"/>
        <v>189893.46629971586</v>
      </c>
    </row>
    <row r="49" spans="1:19" x14ac:dyDescent="0.2">
      <c r="A49">
        <f t="shared" ca="1" si="1"/>
        <v>1</v>
      </c>
      <c r="B49" t="str">
        <f t="shared" ca="1" si="2"/>
        <v>men</v>
      </c>
      <c r="C49">
        <f t="shared" ca="1" si="3"/>
        <v>48</v>
      </c>
      <c r="D49">
        <f t="shared" ca="1" si="4"/>
        <v>3</v>
      </c>
      <c r="E49" t="str">
        <f t="shared" ca="1" si="5"/>
        <v>Business</v>
      </c>
      <c r="F49" t="str">
        <f t="shared" ca="1" si="18"/>
        <v>College</v>
      </c>
      <c r="G49">
        <f t="shared" ca="1" si="7"/>
        <v>3</v>
      </c>
      <c r="H49">
        <f t="shared" ca="1" si="0"/>
        <v>3</v>
      </c>
      <c r="I49" s="1">
        <f t="shared" ca="1" si="8"/>
        <v>63343</v>
      </c>
      <c r="J49" t="str">
        <f t="shared" ca="1" si="19"/>
        <v>Kutaisi</v>
      </c>
      <c r="K49" s="1">
        <f t="shared" ca="1" si="20"/>
        <v>253372</v>
      </c>
      <c r="L49" s="1">
        <f t="shared" ca="1" si="11"/>
        <v>51031.695090639929</v>
      </c>
      <c r="M49" s="1">
        <f t="shared" ca="1" si="21"/>
        <v>29760.050636659282</v>
      </c>
      <c r="N49" s="1">
        <f t="shared" ca="1" si="13"/>
        <v>67</v>
      </c>
      <c r="O49" s="1">
        <f t="shared" ca="1" si="22"/>
        <v>37141.085943019789</v>
      </c>
      <c r="P49" s="1">
        <f t="shared" ca="1" si="23"/>
        <v>23223.315715597742</v>
      </c>
      <c r="Q49" s="1">
        <f t="shared" ca="1" si="24"/>
        <v>306355.36635225703</v>
      </c>
      <c r="R49" s="1">
        <f ca="1">Table1[[#This Row],[mortage left]]+Table1[[#This Row],[left to pay to cars]]+Table1[[#This Row],[debt]]</f>
        <v>88239.781033659718</v>
      </c>
      <c r="S49" s="1">
        <f t="shared" ca="1" si="25"/>
        <v>218115.58531859732</v>
      </c>
    </row>
    <row r="50" spans="1:19" x14ac:dyDescent="0.2">
      <c r="A50">
        <f t="shared" ca="1" si="1"/>
        <v>2</v>
      </c>
      <c r="B50" t="str">
        <f t="shared" ca="1" si="2"/>
        <v>women</v>
      </c>
      <c r="C50">
        <f t="shared" ca="1" si="3"/>
        <v>47</v>
      </c>
      <c r="D50">
        <f t="shared" ca="1" si="4"/>
        <v>2</v>
      </c>
      <c r="E50" t="str">
        <f t="shared" ca="1" si="5"/>
        <v>Health</v>
      </c>
      <c r="F50" t="str">
        <f t="shared" ca="1" si="18"/>
        <v>University</v>
      </c>
      <c r="G50">
        <f t="shared" ca="1" si="7"/>
        <v>1</v>
      </c>
      <c r="H50">
        <f t="shared" ca="1" si="0"/>
        <v>3</v>
      </c>
      <c r="I50" s="1">
        <f t="shared" ca="1" si="8"/>
        <v>50259</v>
      </c>
      <c r="J50" t="str">
        <f t="shared" ca="1" si="19"/>
        <v>Batumi</v>
      </c>
      <c r="K50" s="1">
        <f t="shared" ca="1" si="20"/>
        <v>301554</v>
      </c>
      <c r="L50" s="1">
        <f t="shared" ca="1" si="11"/>
        <v>271819.85804928938</v>
      </c>
      <c r="M50" s="1">
        <f t="shared" ca="1" si="21"/>
        <v>62753.089412931979</v>
      </c>
      <c r="N50" s="1">
        <f t="shared" ca="1" si="13"/>
        <v>10080</v>
      </c>
      <c r="O50" s="1">
        <f t="shared" ca="1" si="22"/>
        <v>43681.294482965401</v>
      </c>
      <c r="P50" s="1">
        <f t="shared" ca="1" si="23"/>
        <v>9568.4493427695998</v>
      </c>
      <c r="Q50" s="1">
        <f t="shared" ca="1" si="24"/>
        <v>373875.53875570162</v>
      </c>
      <c r="R50" s="1">
        <f ca="1">Table1[[#This Row],[mortage left]]+Table1[[#This Row],[left to pay to cars]]+Table1[[#This Row],[debt]]</f>
        <v>325581.15253225481</v>
      </c>
      <c r="S50" s="1">
        <f t="shared" ca="1" si="25"/>
        <v>48294.386223446811</v>
      </c>
    </row>
    <row r="51" spans="1:19" x14ac:dyDescent="0.2">
      <c r="A51">
        <f t="shared" ca="1" si="1"/>
        <v>1</v>
      </c>
      <c r="B51" t="str">
        <f t="shared" ca="1" si="2"/>
        <v>men</v>
      </c>
      <c r="C51">
        <f t="shared" ca="1" si="3"/>
        <v>25</v>
      </c>
      <c r="D51">
        <f t="shared" ca="1" si="4"/>
        <v>5</v>
      </c>
      <c r="E51" t="str">
        <f t="shared" ca="1" si="5"/>
        <v>Law</v>
      </c>
      <c r="F51" t="str">
        <f t="shared" ca="1" si="18"/>
        <v>Other</v>
      </c>
      <c r="G51">
        <f t="shared" ca="1" si="7"/>
        <v>1</v>
      </c>
      <c r="H51">
        <f t="shared" ca="1" si="0"/>
        <v>2</v>
      </c>
      <c r="I51" s="1">
        <f t="shared" ca="1" si="8"/>
        <v>33943</v>
      </c>
      <c r="J51" t="str">
        <f t="shared" ca="1" si="19"/>
        <v>Telavi</v>
      </c>
      <c r="K51" s="1">
        <f t="shared" ca="1" si="20"/>
        <v>203658</v>
      </c>
      <c r="L51" s="1">
        <f t="shared" ca="1" si="11"/>
        <v>111222.80561195612</v>
      </c>
      <c r="M51" s="1">
        <f t="shared" ca="1" si="21"/>
        <v>601.88077954447692</v>
      </c>
      <c r="N51" s="1">
        <f t="shared" ca="1" si="13"/>
        <v>129</v>
      </c>
      <c r="O51" s="1">
        <f t="shared" ca="1" si="22"/>
        <v>11160.000381049038</v>
      </c>
      <c r="P51" s="1">
        <f t="shared" ca="1" si="23"/>
        <v>24011.262676915798</v>
      </c>
      <c r="Q51" s="1">
        <f t="shared" ca="1" si="24"/>
        <v>228271.14345646027</v>
      </c>
      <c r="R51" s="1">
        <f ca="1">Table1[[#This Row],[mortage left]]+Table1[[#This Row],[left to pay to cars]]+Table1[[#This Row],[debt]]</f>
        <v>122511.80599300517</v>
      </c>
      <c r="S51" s="1">
        <f t="shared" ca="1" si="25"/>
        <v>105759.3374634551</v>
      </c>
    </row>
    <row r="52" spans="1:19" x14ac:dyDescent="0.2">
      <c r="A52">
        <f t="shared" ca="1" si="1"/>
        <v>1</v>
      </c>
      <c r="B52" t="str">
        <f t="shared" ca="1" si="2"/>
        <v>men</v>
      </c>
      <c r="C52">
        <f t="shared" ca="1" si="3"/>
        <v>42</v>
      </c>
      <c r="D52">
        <f t="shared" ca="1" si="4"/>
        <v>3</v>
      </c>
      <c r="E52" t="str">
        <f t="shared" ca="1" si="5"/>
        <v>Business</v>
      </c>
      <c r="F52" t="str">
        <f t="shared" ca="1" si="18"/>
        <v>College</v>
      </c>
      <c r="G52">
        <f t="shared" ca="1" si="7"/>
        <v>4</v>
      </c>
      <c r="H52">
        <f t="shared" ca="1" si="0"/>
        <v>4</v>
      </c>
      <c r="I52" s="1">
        <f t="shared" ca="1" si="8"/>
        <v>32782</v>
      </c>
      <c r="J52" t="str">
        <f t="shared" ca="1" si="19"/>
        <v>Kutaisi</v>
      </c>
      <c r="K52" s="1">
        <f t="shared" ca="1" si="20"/>
        <v>163910</v>
      </c>
      <c r="L52" s="1">
        <f t="shared" ca="1" si="11"/>
        <v>54428.813848332233</v>
      </c>
      <c r="M52" s="1">
        <f t="shared" ca="1" si="21"/>
        <v>64895.639302147596</v>
      </c>
      <c r="N52" s="1">
        <f t="shared" ca="1" si="13"/>
        <v>1432</v>
      </c>
      <c r="O52" s="1">
        <f t="shared" ca="1" si="22"/>
        <v>26885.533568182927</v>
      </c>
      <c r="P52" s="1">
        <f t="shared" ca="1" si="23"/>
        <v>167.40111609060943</v>
      </c>
      <c r="Q52" s="1">
        <f t="shared" ca="1" si="24"/>
        <v>228973.04041823823</v>
      </c>
      <c r="R52" s="1">
        <f ca="1">Table1[[#This Row],[mortage left]]+Table1[[#This Row],[left to pay to cars]]+Table1[[#This Row],[debt]]</f>
        <v>82746.347416515157</v>
      </c>
      <c r="S52" s="1">
        <f t="shared" ca="1" si="25"/>
        <v>146226.69300172309</v>
      </c>
    </row>
    <row r="53" spans="1:19" x14ac:dyDescent="0.2">
      <c r="A53">
        <f t="shared" ca="1" si="1"/>
        <v>1</v>
      </c>
      <c r="B53" t="str">
        <f t="shared" ca="1" si="2"/>
        <v>men</v>
      </c>
      <c r="C53">
        <f t="shared" ca="1" si="3"/>
        <v>33</v>
      </c>
      <c r="D53">
        <f t="shared" ca="1" si="4"/>
        <v>3</v>
      </c>
      <c r="E53" t="str">
        <f t="shared" ca="1" si="5"/>
        <v>Business</v>
      </c>
      <c r="F53" t="str">
        <f t="shared" ca="1" si="18"/>
        <v>College</v>
      </c>
      <c r="G53">
        <f t="shared" ca="1" si="7"/>
        <v>2</v>
      </c>
      <c r="H53">
        <f t="shared" ca="1" si="0"/>
        <v>2</v>
      </c>
      <c r="I53" s="1">
        <f t="shared" ca="1" si="8"/>
        <v>49074</v>
      </c>
      <c r="J53" t="str">
        <f t="shared" ca="1" si="19"/>
        <v>Kutaisi</v>
      </c>
      <c r="K53" s="1">
        <f t="shared" ca="1" si="20"/>
        <v>343518</v>
      </c>
      <c r="L53" s="1">
        <f t="shared" ca="1" si="11"/>
        <v>99425.090739589388</v>
      </c>
      <c r="M53" s="1">
        <f t="shared" ca="1" si="21"/>
        <v>40859.93647426556</v>
      </c>
      <c r="N53" s="1">
        <f t="shared" ca="1" si="13"/>
        <v>32745</v>
      </c>
      <c r="O53" s="1">
        <f t="shared" ca="1" si="22"/>
        <v>7244.0553731954378</v>
      </c>
      <c r="P53" s="1">
        <f t="shared" ca="1" si="23"/>
        <v>68352.89891019823</v>
      </c>
      <c r="Q53" s="1">
        <f t="shared" ca="1" si="24"/>
        <v>452730.83538446377</v>
      </c>
      <c r="R53" s="1">
        <f ca="1">Table1[[#This Row],[mortage left]]+Table1[[#This Row],[left to pay to cars]]+Table1[[#This Row],[debt]]</f>
        <v>139414.14611278483</v>
      </c>
      <c r="S53" s="1">
        <f t="shared" ca="1" si="25"/>
        <v>313316.68927167892</v>
      </c>
    </row>
    <row r="54" spans="1:19" x14ac:dyDescent="0.2">
      <c r="A54">
        <f t="shared" ca="1" si="1"/>
        <v>2</v>
      </c>
      <c r="B54" t="str">
        <f t="shared" ca="1" si="2"/>
        <v>women</v>
      </c>
      <c r="C54">
        <f t="shared" ca="1" si="3"/>
        <v>28</v>
      </c>
      <c r="D54">
        <f t="shared" ca="1" si="4"/>
        <v>5</v>
      </c>
      <c r="E54" t="str">
        <f t="shared" ca="1" si="5"/>
        <v>Law</v>
      </c>
      <c r="F54" t="str">
        <f t="shared" ca="1" si="18"/>
        <v>Other</v>
      </c>
      <c r="G54">
        <f t="shared" ca="1" si="7"/>
        <v>3</v>
      </c>
      <c r="H54">
        <f t="shared" ca="1" si="0"/>
        <v>4</v>
      </c>
      <c r="I54" s="1">
        <f t="shared" ca="1" si="8"/>
        <v>77054</v>
      </c>
      <c r="J54" t="str">
        <f t="shared" ca="1" si="19"/>
        <v>Telavi</v>
      </c>
      <c r="K54" s="1">
        <f t="shared" ca="1" si="20"/>
        <v>462324</v>
      </c>
      <c r="L54" s="1">
        <f t="shared" ca="1" si="11"/>
        <v>245658.84305877183</v>
      </c>
      <c r="M54" s="1">
        <f t="shared" ca="1" si="21"/>
        <v>119157.66183635932</v>
      </c>
      <c r="N54" s="1">
        <f t="shared" ca="1" si="13"/>
        <v>41901</v>
      </c>
      <c r="O54" s="1">
        <f t="shared" ca="1" si="22"/>
        <v>144633.82999724173</v>
      </c>
      <c r="P54" s="1">
        <f t="shared" ca="1" si="23"/>
        <v>47392.374641026734</v>
      </c>
      <c r="Q54" s="1">
        <f t="shared" ca="1" si="24"/>
        <v>628874.03647738602</v>
      </c>
      <c r="R54" s="1">
        <f ca="1">Table1[[#This Row],[mortage left]]+Table1[[#This Row],[left to pay to cars]]+Table1[[#This Row],[debt]]</f>
        <v>432193.67305601353</v>
      </c>
      <c r="S54" s="1">
        <f t="shared" ca="1" si="25"/>
        <v>196680.36342137249</v>
      </c>
    </row>
    <row r="55" spans="1:19" x14ac:dyDescent="0.2">
      <c r="A55">
        <f t="shared" ca="1" si="1"/>
        <v>1</v>
      </c>
      <c r="B55" t="str">
        <f t="shared" ca="1" si="2"/>
        <v>men</v>
      </c>
      <c r="C55">
        <f t="shared" ca="1" si="3"/>
        <v>25</v>
      </c>
      <c r="D55">
        <f t="shared" ca="1" si="4"/>
        <v>1</v>
      </c>
      <c r="E55" t="str">
        <f t="shared" ca="1" si="5"/>
        <v>IT</v>
      </c>
      <c r="F55" t="str">
        <f t="shared" ca="1" si="18"/>
        <v>High school</v>
      </c>
      <c r="G55">
        <f t="shared" ca="1" si="7"/>
        <v>3</v>
      </c>
      <c r="H55">
        <f t="shared" ca="1" si="0"/>
        <v>1</v>
      </c>
      <c r="I55" s="1">
        <f t="shared" ca="1" si="8"/>
        <v>56003</v>
      </c>
      <c r="J55" t="str">
        <f t="shared" ca="1" si="19"/>
        <v>Tbilisi</v>
      </c>
      <c r="K55" s="1">
        <f t="shared" ca="1" si="20"/>
        <v>224012</v>
      </c>
      <c r="L55" s="1">
        <f t="shared" ca="1" si="11"/>
        <v>149121.82150428614</v>
      </c>
      <c r="M55" s="1">
        <f t="shared" ca="1" si="21"/>
        <v>45203.313572800085</v>
      </c>
      <c r="N55" s="1">
        <f t="shared" ca="1" si="13"/>
        <v>41574</v>
      </c>
      <c r="O55" s="1">
        <f t="shared" ca="1" si="22"/>
        <v>104890.69977415355</v>
      </c>
      <c r="P55" s="1">
        <f t="shared" ca="1" si="23"/>
        <v>499.62880898555989</v>
      </c>
      <c r="Q55" s="1">
        <f t="shared" ca="1" si="24"/>
        <v>269714.94238178566</v>
      </c>
      <c r="R55" s="1">
        <f ca="1">Table1[[#This Row],[mortage left]]+Table1[[#This Row],[left to pay to cars]]+Table1[[#This Row],[debt]]</f>
        <v>295586.52127843967</v>
      </c>
      <c r="S55" s="1">
        <f t="shared" ca="1" si="25"/>
        <v>-25871.578896654013</v>
      </c>
    </row>
    <row r="56" spans="1:19" x14ac:dyDescent="0.2">
      <c r="A56">
        <f t="shared" ca="1" si="1"/>
        <v>1</v>
      </c>
      <c r="B56" t="str">
        <f t="shared" ca="1" si="2"/>
        <v>men</v>
      </c>
      <c r="C56">
        <f t="shared" ca="1" si="3"/>
        <v>32</v>
      </c>
      <c r="D56">
        <f t="shared" ca="1" si="4"/>
        <v>4</v>
      </c>
      <c r="E56" t="str">
        <f t="shared" ca="1" si="5"/>
        <v>Finance</v>
      </c>
      <c r="F56" t="str">
        <f t="shared" ca="1" si="18"/>
        <v>Technical</v>
      </c>
      <c r="G56">
        <f t="shared" ca="1" si="7"/>
        <v>5</v>
      </c>
      <c r="H56">
        <f t="shared" ca="1" si="0"/>
        <v>3</v>
      </c>
      <c r="I56" s="1">
        <f t="shared" ca="1" si="8"/>
        <v>51101</v>
      </c>
      <c r="J56" t="str">
        <f t="shared" ca="1" si="19"/>
        <v>Zugdidi</v>
      </c>
      <c r="K56" s="1">
        <f t="shared" ca="1" si="20"/>
        <v>357707</v>
      </c>
      <c r="L56" s="1">
        <f t="shared" ca="1" si="11"/>
        <v>33085.658864715828</v>
      </c>
      <c r="M56" s="1">
        <f t="shared" ca="1" si="21"/>
        <v>153220.40645648152</v>
      </c>
      <c r="N56" s="1">
        <f t="shared" ca="1" si="13"/>
        <v>26397</v>
      </c>
      <c r="O56" s="1">
        <f t="shared" ca="1" si="22"/>
        <v>36450.938292145489</v>
      </c>
      <c r="P56" s="1">
        <f t="shared" ca="1" si="23"/>
        <v>2658.2126498845</v>
      </c>
      <c r="Q56" s="1">
        <f t="shared" ca="1" si="24"/>
        <v>513585.61910636607</v>
      </c>
      <c r="R56" s="1">
        <f ca="1">Table1[[#This Row],[mortage left]]+Table1[[#This Row],[left to pay to cars]]+Table1[[#This Row],[debt]]</f>
        <v>95933.597156861317</v>
      </c>
      <c r="S56" s="1">
        <f t="shared" ca="1" si="25"/>
        <v>417652.02194950473</v>
      </c>
    </row>
    <row r="57" spans="1:19" x14ac:dyDescent="0.2">
      <c r="A57">
        <f t="shared" ca="1" si="1"/>
        <v>2</v>
      </c>
      <c r="B57" t="str">
        <f t="shared" ca="1" si="2"/>
        <v>women</v>
      </c>
      <c r="C57">
        <f t="shared" ca="1" si="3"/>
        <v>46</v>
      </c>
      <c r="D57">
        <f t="shared" ca="1" si="4"/>
        <v>1</v>
      </c>
      <c r="E57" t="str">
        <f t="shared" ca="1" si="5"/>
        <v>IT</v>
      </c>
      <c r="F57" t="str">
        <f t="shared" ca="1" si="18"/>
        <v>High school</v>
      </c>
      <c r="G57">
        <f t="shared" ca="1" si="7"/>
        <v>0</v>
      </c>
      <c r="H57">
        <f t="shared" ca="1" si="0"/>
        <v>1</v>
      </c>
      <c r="I57" s="1">
        <f t="shared" ca="1" si="8"/>
        <v>38436</v>
      </c>
      <c r="J57" t="str">
        <f t="shared" ca="1" si="19"/>
        <v>Tbilisi</v>
      </c>
      <c r="K57" s="1">
        <f t="shared" ca="1" si="20"/>
        <v>192180</v>
      </c>
      <c r="L57" s="1">
        <f t="shared" ca="1" si="11"/>
        <v>91730.689531092969</v>
      </c>
      <c r="M57" s="1">
        <f t="shared" ca="1" si="21"/>
        <v>12713.094579814564</v>
      </c>
      <c r="N57" s="1">
        <f t="shared" ca="1" si="13"/>
        <v>9677</v>
      </c>
      <c r="O57" s="1">
        <f t="shared" ca="1" si="22"/>
        <v>16610.652269916842</v>
      </c>
      <c r="P57" s="1">
        <f t="shared" ca="1" si="23"/>
        <v>42448.950294498376</v>
      </c>
      <c r="Q57" s="1">
        <f t="shared" ca="1" si="24"/>
        <v>247342.04487431294</v>
      </c>
      <c r="R57" s="1">
        <f ca="1">Table1[[#This Row],[mortage left]]+Table1[[#This Row],[left to pay to cars]]+Table1[[#This Row],[debt]]</f>
        <v>118018.34180100981</v>
      </c>
      <c r="S57" s="1">
        <f t="shared" ca="1" si="25"/>
        <v>129323.70307330313</v>
      </c>
    </row>
    <row r="58" spans="1:19" x14ac:dyDescent="0.2">
      <c r="A58">
        <f t="shared" ca="1" si="1"/>
        <v>2</v>
      </c>
      <c r="B58" t="str">
        <f t="shared" ca="1" si="2"/>
        <v>women</v>
      </c>
      <c r="C58">
        <f t="shared" ca="1" si="3"/>
        <v>37</v>
      </c>
      <c r="D58">
        <f t="shared" ca="1" si="4"/>
        <v>1</v>
      </c>
      <c r="E58" t="str">
        <f t="shared" ca="1" si="5"/>
        <v>IT</v>
      </c>
      <c r="F58" t="str">
        <f t="shared" ca="1" si="18"/>
        <v>High school</v>
      </c>
      <c r="G58">
        <f t="shared" ca="1" si="7"/>
        <v>0</v>
      </c>
      <c r="H58">
        <f t="shared" ca="1" si="0"/>
        <v>4</v>
      </c>
      <c r="I58" s="1">
        <f t="shared" ca="1" si="8"/>
        <v>50295</v>
      </c>
      <c r="J58" t="str">
        <f t="shared" ca="1" si="19"/>
        <v>Tbilisi</v>
      </c>
      <c r="K58" s="1">
        <f t="shared" ca="1" si="20"/>
        <v>352065</v>
      </c>
      <c r="L58" s="1">
        <f t="shared" ca="1" si="11"/>
        <v>183802.33211631191</v>
      </c>
      <c r="M58" s="1">
        <f t="shared" ca="1" si="21"/>
        <v>124212.83920725119</v>
      </c>
      <c r="N58" s="1">
        <f t="shared" ca="1" si="13"/>
        <v>98870</v>
      </c>
      <c r="O58" s="1">
        <f t="shared" ca="1" si="22"/>
        <v>88264.11965136345</v>
      </c>
      <c r="P58" s="1">
        <f t="shared" ca="1" si="23"/>
        <v>14149.974263618566</v>
      </c>
      <c r="Q58" s="1">
        <f t="shared" ca="1" si="24"/>
        <v>490427.81347086979</v>
      </c>
      <c r="R58" s="1">
        <f ca="1">Table1[[#This Row],[mortage left]]+Table1[[#This Row],[left to pay to cars]]+Table1[[#This Row],[debt]]</f>
        <v>370936.45176767535</v>
      </c>
      <c r="S58" s="1">
        <f t="shared" ca="1" si="25"/>
        <v>119491.36170319444</v>
      </c>
    </row>
    <row r="59" spans="1:19" x14ac:dyDescent="0.2">
      <c r="A59">
        <f t="shared" ca="1" si="1"/>
        <v>1</v>
      </c>
      <c r="B59" t="str">
        <f t="shared" ca="1" si="2"/>
        <v>men</v>
      </c>
      <c r="C59">
        <f t="shared" ca="1" si="3"/>
        <v>39</v>
      </c>
      <c r="D59">
        <f t="shared" ca="1" si="4"/>
        <v>3</v>
      </c>
      <c r="E59" t="str">
        <f t="shared" ca="1" si="5"/>
        <v>Business</v>
      </c>
      <c r="F59" t="str">
        <f t="shared" ca="1" si="18"/>
        <v>College</v>
      </c>
      <c r="G59">
        <f t="shared" ca="1" si="7"/>
        <v>3</v>
      </c>
      <c r="H59">
        <f t="shared" ca="1" si="0"/>
        <v>4</v>
      </c>
      <c r="I59" s="1">
        <f t="shared" ca="1" si="8"/>
        <v>69919</v>
      </c>
      <c r="J59" t="str">
        <f t="shared" ca="1" si="19"/>
        <v>Kutaisi</v>
      </c>
      <c r="K59" s="1">
        <f t="shared" ca="1" si="20"/>
        <v>419514</v>
      </c>
      <c r="L59" s="1">
        <f t="shared" ca="1" si="11"/>
        <v>156487.54150749938</v>
      </c>
      <c r="M59" s="1">
        <f t="shared" ca="1" si="21"/>
        <v>265635.85920361226</v>
      </c>
      <c r="N59" s="1">
        <f t="shared" ca="1" si="13"/>
        <v>223949</v>
      </c>
      <c r="O59" s="1">
        <f t="shared" ca="1" si="22"/>
        <v>118843.02501238795</v>
      </c>
      <c r="P59" s="1">
        <f t="shared" ca="1" si="23"/>
        <v>50003.720026528819</v>
      </c>
      <c r="Q59" s="1">
        <f t="shared" ca="1" si="24"/>
        <v>735153.57923014101</v>
      </c>
      <c r="R59" s="1">
        <f ca="1">Table1[[#This Row],[mortage left]]+Table1[[#This Row],[left to pay to cars]]+Table1[[#This Row],[debt]]</f>
        <v>499279.56651988736</v>
      </c>
      <c r="S59" s="1">
        <f t="shared" ca="1" si="25"/>
        <v>235874.01271025365</v>
      </c>
    </row>
    <row r="60" spans="1:19" x14ac:dyDescent="0.2">
      <c r="A60">
        <f t="shared" ca="1" si="1"/>
        <v>1</v>
      </c>
      <c r="B60" t="str">
        <f t="shared" ca="1" si="2"/>
        <v>men</v>
      </c>
      <c r="C60">
        <f t="shared" ca="1" si="3"/>
        <v>39</v>
      </c>
      <c r="D60">
        <f t="shared" ca="1" si="4"/>
        <v>3</v>
      </c>
      <c r="E60" t="str">
        <f t="shared" ca="1" si="5"/>
        <v>Business</v>
      </c>
      <c r="F60" t="str">
        <f t="shared" ca="1" si="18"/>
        <v>College</v>
      </c>
      <c r="G60">
        <f t="shared" ca="1" si="7"/>
        <v>3</v>
      </c>
      <c r="H60">
        <f t="shared" ca="1" si="0"/>
        <v>3</v>
      </c>
      <c r="I60" s="1">
        <f t="shared" ca="1" si="8"/>
        <v>46101</v>
      </c>
      <c r="J60" t="str">
        <f t="shared" ca="1" si="19"/>
        <v>Kutaisi</v>
      </c>
      <c r="K60" s="1">
        <f t="shared" ca="1" si="20"/>
        <v>230505</v>
      </c>
      <c r="L60" s="1">
        <f t="shared" ca="1" si="11"/>
        <v>6241.7005395246861</v>
      </c>
      <c r="M60" s="1">
        <f t="shared" ca="1" si="21"/>
        <v>32005.62340765131</v>
      </c>
      <c r="N60" s="1">
        <f t="shared" ca="1" si="13"/>
        <v>29239</v>
      </c>
      <c r="O60" s="1">
        <f t="shared" ca="1" si="22"/>
        <v>79082.777195964067</v>
      </c>
      <c r="P60" s="1">
        <f t="shared" ca="1" si="23"/>
        <v>47688.755950919032</v>
      </c>
      <c r="Q60" s="1">
        <f t="shared" ca="1" si="24"/>
        <v>310199.37935857032</v>
      </c>
      <c r="R60" s="1">
        <f ca="1">Table1[[#This Row],[mortage left]]+Table1[[#This Row],[left to pay to cars]]+Table1[[#This Row],[debt]]</f>
        <v>114563.47773548876</v>
      </c>
      <c r="S60" s="1">
        <f t="shared" ca="1" si="25"/>
        <v>195635.90162308156</v>
      </c>
    </row>
    <row r="61" spans="1:19" x14ac:dyDescent="0.2">
      <c r="A61">
        <f t="shared" ca="1" si="1"/>
        <v>2</v>
      </c>
      <c r="B61" t="str">
        <f t="shared" ca="1" si="2"/>
        <v>women</v>
      </c>
      <c r="C61">
        <f t="shared" ca="1" si="3"/>
        <v>18</v>
      </c>
      <c r="D61">
        <f t="shared" ca="1" si="4"/>
        <v>1</v>
      </c>
      <c r="E61" t="str">
        <f t="shared" ca="1" si="5"/>
        <v>IT</v>
      </c>
      <c r="F61" t="str">
        <f t="shared" ca="1" si="18"/>
        <v>High school</v>
      </c>
      <c r="G61">
        <f t="shared" ca="1" si="7"/>
        <v>3</v>
      </c>
      <c r="H61">
        <f t="shared" ca="1" si="0"/>
        <v>4</v>
      </c>
      <c r="I61" s="1">
        <f t="shared" ca="1" si="8"/>
        <v>51176</v>
      </c>
      <c r="J61" t="str">
        <f t="shared" ca="1" si="19"/>
        <v>Tbilisi</v>
      </c>
      <c r="K61" s="1">
        <f t="shared" ca="1" si="20"/>
        <v>358232</v>
      </c>
      <c r="L61" s="1">
        <f t="shared" ca="1" si="11"/>
        <v>286192.67237683869</v>
      </c>
      <c r="M61" s="1">
        <f t="shared" ca="1" si="21"/>
        <v>24970.239110788974</v>
      </c>
      <c r="N61" s="1">
        <f t="shared" ca="1" si="13"/>
        <v>192</v>
      </c>
      <c r="O61" s="1">
        <f t="shared" ca="1" si="22"/>
        <v>71047.258647725277</v>
      </c>
      <c r="P61" s="1">
        <f t="shared" ca="1" si="23"/>
        <v>33993.848548967959</v>
      </c>
      <c r="Q61" s="1">
        <f t="shared" ca="1" si="24"/>
        <v>417196.08765975694</v>
      </c>
      <c r="R61" s="1">
        <f ca="1">Table1[[#This Row],[mortage left]]+Table1[[#This Row],[left to pay to cars]]+Table1[[#This Row],[debt]]</f>
        <v>357431.93102456396</v>
      </c>
      <c r="S61" s="1">
        <f t="shared" ca="1" si="25"/>
        <v>59764.15663519298</v>
      </c>
    </row>
    <row r="62" spans="1:19" x14ac:dyDescent="0.2">
      <c r="A62">
        <f t="shared" ca="1" si="1"/>
        <v>1</v>
      </c>
      <c r="B62" t="str">
        <f t="shared" ca="1" si="2"/>
        <v>men</v>
      </c>
      <c r="C62">
        <f t="shared" ca="1" si="3"/>
        <v>30</v>
      </c>
      <c r="D62">
        <f t="shared" ca="1" si="4"/>
        <v>1</v>
      </c>
      <c r="E62" t="str">
        <f t="shared" ca="1" si="5"/>
        <v>IT</v>
      </c>
      <c r="F62" t="str">
        <f t="shared" ca="1" si="18"/>
        <v>High school</v>
      </c>
      <c r="G62">
        <f t="shared" ca="1" si="7"/>
        <v>0</v>
      </c>
      <c r="H62">
        <f t="shared" ca="1" si="0"/>
        <v>1</v>
      </c>
      <c r="I62" s="1">
        <f t="shared" ca="1" si="8"/>
        <v>38115</v>
      </c>
      <c r="J62" t="str">
        <f t="shared" ca="1" si="19"/>
        <v>Tbilisi</v>
      </c>
      <c r="K62" s="1">
        <f t="shared" ca="1" si="20"/>
        <v>190575</v>
      </c>
      <c r="L62" s="1">
        <f t="shared" ca="1" si="11"/>
        <v>50180.012313365827</v>
      </c>
      <c r="M62" s="1">
        <f t="shared" ca="1" si="21"/>
        <v>19073.850172258462</v>
      </c>
      <c r="N62" s="1">
        <f t="shared" ca="1" si="13"/>
        <v>5754</v>
      </c>
      <c r="O62" s="1">
        <f t="shared" ca="1" si="22"/>
        <v>16815.356929876816</v>
      </c>
      <c r="P62" s="1">
        <f t="shared" ca="1" si="23"/>
        <v>33455.907184694021</v>
      </c>
      <c r="Q62" s="1">
        <f t="shared" ca="1" si="24"/>
        <v>243104.75735695247</v>
      </c>
      <c r="R62" s="1">
        <f ca="1">Table1[[#This Row],[mortage left]]+Table1[[#This Row],[left to pay to cars]]+Table1[[#This Row],[debt]]</f>
        <v>72749.369243242647</v>
      </c>
      <c r="S62" s="1">
        <f t="shared" ca="1" si="25"/>
        <v>170355.38811370981</v>
      </c>
    </row>
    <row r="63" spans="1:19" x14ac:dyDescent="0.2">
      <c r="A63">
        <f t="shared" ca="1" si="1"/>
        <v>1</v>
      </c>
      <c r="B63" t="str">
        <f t="shared" ca="1" si="2"/>
        <v>men</v>
      </c>
      <c r="C63">
        <f t="shared" ca="1" si="3"/>
        <v>43</v>
      </c>
      <c r="D63">
        <f t="shared" ca="1" si="4"/>
        <v>5</v>
      </c>
      <c r="E63" t="str">
        <f t="shared" ca="1" si="5"/>
        <v>Law</v>
      </c>
      <c r="F63" t="str">
        <f t="shared" ca="1" si="18"/>
        <v>Other</v>
      </c>
      <c r="G63">
        <f t="shared" ca="1" si="7"/>
        <v>0</v>
      </c>
      <c r="H63">
        <f t="shared" ca="1" si="0"/>
        <v>3</v>
      </c>
      <c r="I63" s="1">
        <f t="shared" ca="1" si="8"/>
        <v>57976</v>
      </c>
      <c r="J63" t="str">
        <f t="shared" ca="1" si="19"/>
        <v>Telavi</v>
      </c>
      <c r="K63" s="1">
        <f t="shared" ca="1" si="20"/>
        <v>347856</v>
      </c>
      <c r="L63" s="1">
        <f t="shared" ca="1" si="11"/>
        <v>296908.23399403336</v>
      </c>
      <c r="M63" s="1">
        <f t="shared" ca="1" si="21"/>
        <v>78688.634078911447</v>
      </c>
      <c r="N63" s="1">
        <f t="shared" ca="1" si="13"/>
        <v>29459</v>
      </c>
      <c r="O63" s="1">
        <f t="shared" ca="1" si="22"/>
        <v>88828.962961518206</v>
      </c>
      <c r="P63" s="1">
        <f t="shared" ca="1" si="23"/>
        <v>47389.976400299012</v>
      </c>
      <c r="Q63" s="1">
        <f t="shared" ca="1" si="24"/>
        <v>473934.61047921045</v>
      </c>
      <c r="R63" s="1">
        <f ca="1">Table1[[#This Row],[mortage left]]+Table1[[#This Row],[left to pay to cars]]+Table1[[#This Row],[debt]]</f>
        <v>415196.19695555157</v>
      </c>
      <c r="S63" s="1">
        <f t="shared" ca="1" si="25"/>
        <v>58738.413523658877</v>
      </c>
    </row>
    <row r="64" spans="1:19" x14ac:dyDescent="0.2">
      <c r="A64">
        <f t="shared" ca="1" si="1"/>
        <v>2</v>
      </c>
      <c r="B64" t="str">
        <f t="shared" ca="1" si="2"/>
        <v>women</v>
      </c>
      <c r="C64">
        <f t="shared" ca="1" si="3"/>
        <v>38</v>
      </c>
      <c r="D64">
        <f t="shared" ca="1" si="4"/>
        <v>3</v>
      </c>
      <c r="E64" t="str">
        <f t="shared" ca="1" si="5"/>
        <v>Business</v>
      </c>
      <c r="F64" t="str">
        <f t="shared" ca="1" si="18"/>
        <v>College</v>
      </c>
      <c r="G64">
        <f t="shared" ca="1" si="7"/>
        <v>3</v>
      </c>
      <c r="H64">
        <f t="shared" ca="1" si="0"/>
        <v>4</v>
      </c>
      <c r="I64" s="1">
        <f t="shared" ca="1" si="8"/>
        <v>48614</v>
      </c>
      <c r="J64" t="str">
        <f t="shared" ca="1" si="19"/>
        <v>Kutaisi</v>
      </c>
      <c r="K64" s="1">
        <f t="shared" ca="1" si="20"/>
        <v>243070</v>
      </c>
      <c r="L64" s="1">
        <f t="shared" ca="1" si="11"/>
        <v>234023.90365626177</v>
      </c>
      <c r="M64" s="1">
        <f t="shared" ca="1" si="21"/>
        <v>149705.6938204024</v>
      </c>
      <c r="N64" s="1">
        <f t="shared" ca="1" si="13"/>
        <v>125684</v>
      </c>
      <c r="O64" s="1">
        <f t="shared" ca="1" si="22"/>
        <v>80692.267646430686</v>
      </c>
      <c r="P64" s="1">
        <f t="shared" ca="1" si="23"/>
        <v>16928.607173181103</v>
      </c>
      <c r="Q64" s="1">
        <f t="shared" ca="1" si="24"/>
        <v>409704.30099358346</v>
      </c>
      <c r="R64" s="1">
        <f ca="1">Table1[[#This Row],[mortage left]]+Table1[[#This Row],[left to pay to cars]]+Table1[[#This Row],[debt]]</f>
        <v>440400.17130269244</v>
      </c>
      <c r="S64" s="1">
        <f t="shared" ca="1" si="25"/>
        <v>-30695.870309108985</v>
      </c>
    </row>
    <row r="65" spans="1:19" x14ac:dyDescent="0.2">
      <c r="A65">
        <f t="shared" ca="1" si="1"/>
        <v>1</v>
      </c>
      <c r="B65" t="str">
        <f t="shared" ca="1" si="2"/>
        <v>men</v>
      </c>
      <c r="C65">
        <f t="shared" ca="1" si="3"/>
        <v>33</v>
      </c>
      <c r="D65">
        <f t="shared" ca="1" si="4"/>
        <v>1</v>
      </c>
      <c r="E65" t="str">
        <f t="shared" ca="1" si="5"/>
        <v>IT</v>
      </c>
      <c r="F65" t="str">
        <f t="shared" ca="1" si="18"/>
        <v>High school</v>
      </c>
      <c r="G65">
        <f t="shared" ca="1" si="7"/>
        <v>4</v>
      </c>
      <c r="H65">
        <f t="shared" ca="1" si="0"/>
        <v>4</v>
      </c>
      <c r="I65" s="1">
        <f t="shared" ca="1" si="8"/>
        <v>52456</v>
      </c>
      <c r="J65" t="str">
        <f t="shared" ca="1" si="19"/>
        <v>Tbilisi</v>
      </c>
      <c r="K65" s="1">
        <f t="shared" ca="1" si="20"/>
        <v>314736</v>
      </c>
      <c r="L65" s="1">
        <f t="shared" ca="1" si="11"/>
        <v>151958.30580484562</v>
      </c>
      <c r="M65" s="1">
        <f t="shared" ca="1" si="21"/>
        <v>207080.27835834472</v>
      </c>
      <c r="N65" s="1">
        <f t="shared" ca="1" si="13"/>
        <v>183528</v>
      </c>
      <c r="O65" s="1">
        <f t="shared" ca="1" si="22"/>
        <v>101723.70862505694</v>
      </c>
      <c r="P65" s="1">
        <f t="shared" ca="1" si="23"/>
        <v>56105.31889294654</v>
      </c>
      <c r="Q65" s="1">
        <f t="shared" ca="1" si="24"/>
        <v>577921.59725129127</v>
      </c>
      <c r="R65" s="1">
        <f ca="1">Table1[[#This Row],[mortage left]]+Table1[[#This Row],[left to pay to cars]]+Table1[[#This Row],[debt]]</f>
        <v>437210.0144299026</v>
      </c>
      <c r="S65" s="1">
        <f t="shared" ca="1" si="25"/>
        <v>140711.58282138867</v>
      </c>
    </row>
    <row r="66" spans="1:19" x14ac:dyDescent="0.2">
      <c r="A66">
        <f t="shared" ca="1" si="1"/>
        <v>1</v>
      </c>
      <c r="B66" t="str">
        <f t="shared" ca="1" si="2"/>
        <v>men</v>
      </c>
      <c r="C66">
        <f t="shared" ca="1" si="3"/>
        <v>31</v>
      </c>
      <c r="D66">
        <f t="shared" ca="1" si="4"/>
        <v>5</v>
      </c>
      <c r="E66" t="str">
        <f t="shared" ca="1" si="5"/>
        <v>Law</v>
      </c>
      <c r="F66" t="str">
        <f t="shared" ca="1" si="18"/>
        <v>Other</v>
      </c>
      <c r="G66">
        <f t="shared" ca="1" si="7"/>
        <v>1</v>
      </c>
      <c r="H66">
        <f t="shared" ref="H66:H129" ca="1" si="26">RANDBETWEEN(1,4)</f>
        <v>2</v>
      </c>
      <c r="I66" s="1">
        <f t="shared" ca="1" si="8"/>
        <v>52441</v>
      </c>
      <c r="J66" t="str">
        <f t="shared" ca="1" si="19"/>
        <v>Telavi</v>
      </c>
      <c r="K66" s="1">
        <f t="shared" ca="1" si="20"/>
        <v>209764</v>
      </c>
      <c r="L66" s="1">
        <f t="shared" ca="1" si="11"/>
        <v>180390.82831781064</v>
      </c>
      <c r="M66" s="1">
        <f t="shared" ca="1" si="21"/>
        <v>3441.5301611238842</v>
      </c>
      <c r="N66" s="1">
        <f t="shared" ca="1" si="13"/>
        <v>2866</v>
      </c>
      <c r="O66" s="1">
        <f t="shared" ca="1" si="22"/>
        <v>4275.3121255849219</v>
      </c>
      <c r="P66" s="1">
        <f t="shared" ca="1" si="23"/>
        <v>5875.7357997507315</v>
      </c>
      <c r="Q66" s="1">
        <f t="shared" ca="1" si="24"/>
        <v>219081.26596087462</v>
      </c>
      <c r="R66" s="1">
        <f ca="1">Table1[[#This Row],[mortage left]]+Table1[[#This Row],[left to pay to cars]]+Table1[[#This Row],[debt]]</f>
        <v>187532.14044339556</v>
      </c>
      <c r="S66" s="1">
        <f t="shared" ca="1" si="25"/>
        <v>31549.125517479057</v>
      </c>
    </row>
    <row r="67" spans="1:19" x14ac:dyDescent="0.2">
      <c r="A67">
        <f t="shared" ref="A67:A130" ca="1" si="27">RANDBETWEEN(1,2)</f>
        <v>2</v>
      </c>
      <c r="B67" t="str">
        <f t="shared" ref="B67:B130" ca="1" si="28">IF(A67=1,"men","women")</f>
        <v>women</v>
      </c>
      <c r="C67">
        <f t="shared" ref="C67:C130" ca="1" si="29">RANDBETWEEN(18,50)</f>
        <v>32</v>
      </c>
      <c r="D67">
        <f t="shared" ref="D67:D130" ca="1" si="30">RANDBETWEEN(1,5)</f>
        <v>4</v>
      </c>
      <c r="E67" t="str">
        <f t="shared" ref="E67:E130" ca="1" si="31">VLOOKUP(D67,$X$2:$Y$6,2,1)</f>
        <v>Finance</v>
      </c>
      <c r="F67" t="str">
        <f t="shared" ca="1" si="18"/>
        <v>Technical</v>
      </c>
      <c r="G67">
        <f t="shared" ref="G67:G130" ca="1" si="32">RANDBETWEEN(0,5)</f>
        <v>1</v>
      </c>
      <c r="H67">
        <f t="shared" ca="1" si="26"/>
        <v>3</v>
      </c>
      <c r="I67" s="1">
        <f t="shared" ref="I67:I130" ca="1" si="33">RANDBETWEEN(30000,80000)</f>
        <v>48351</v>
      </c>
      <c r="J67" t="str">
        <f t="shared" ca="1" si="19"/>
        <v>Zugdidi</v>
      </c>
      <c r="K67" s="1">
        <f t="shared" ca="1" si="20"/>
        <v>193404</v>
      </c>
      <c r="L67" s="1">
        <f t="shared" ref="L67:L130" ca="1" si="34">RAND()*K67</f>
        <v>11240.489005193134</v>
      </c>
      <c r="M67" s="1">
        <f t="shared" ca="1" si="21"/>
        <v>23387.588016057634</v>
      </c>
      <c r="N67" s="1">
        <f t="shared" ref="N67:N130" ca="1" si="35">RANDBETWEEN(0,M67)</f>
        <v>19847</v>
      </c>
      <c r="O67" s="1">
        <f t="shared" ca="1" si="22"/>
        <v>57191.593245232354</v>
      </c>
      <c r="P67" s="1">
        <f t="shared" ca="1" si="23"/>
        <v>39966.884661643526</v>
      </c>
      <c r="Q67" s="1">
        <f t="shared" ca="1" si="24"/>
        <v>256758.47267770115</v>
      </c>
      <c r="R67" s="1">
        <f ca="1">Table1[[#This Row],[mortage left]]+Table1[[#This Row],[left to pay to cars]]+Table1[[#This Row],[debt]]</f>
        <v>88279.08225042549</v>
      </c>
      <c r="S67" s="1">
        <f t="shared" ca="1" si="25"/>
        <v>168479.39042727568</v>
      </c>
    </row>
    <row r="68" spans="1:19" x14ac:dyDescent="0.2">
      <c r="A68">
        <f t="shared" ca="1" si="27"/>
        <v>2</v>
      </c>
      <c r="B68" t="str">
        <f t="shared" ca="1" si="28"/>
        <v>women</v>
      </c>
      <c r="C68">
        <f t="shared" ca="1" si="29"/>
        <v>47</v>
      </c>
      <c r="D68">
        <f t="shared" ca="1" si="30"/>
        <v>4</v>
      </c>
      <c r="E68" t="str">
        <f t="shared" ca="1" si="31"/>
        <v>Finance</v>
      </c>
      <c r="F68" t="str">
        <f t="shared" ca="1" si="18"/>
        <v>Technical</v>
      </c>
      <c r="G68">
        <f t="shared" ca="1" si="32"/>
        <v>3</v>
      </c>
      <c r="H68">
        <f t="shared" ca="1" si="26"/>
        <v>2</v>
      </c>
      <c r="I68" s="1">
        <f t="shared" ca="1" si="33"/>
        <v>68023</v>
      </c>
      <c r="J68" t="str">
        <f t="shared" ca="1" si="19"/>
        <v>Zugdidi</v>
      </c>
      <c r="K68" s="1">
        <f t="shared" ca="1" si="20"/>
        <v>476161</v>
      </c>
      <c r="L68" s="1">
        <f t="shared" ca="1" si="34"/>
        <v>411304.35604891478</v>
      </c>
      <c r="M68" s="1">
        <f t="shared" ca="1" si="21"/>
        <v>2042.1635496846006</v>
      </c>
      <c r="N68" s="1">
        <f t="shared" ca="1" si="35"/>
        <v>1733</v>
      </c>
      <c r="O68" s="1">
        <f t="shared" ca="1" si="22"/>
        <v>109870.4934600423</v>
      </c>
      <c r="P68" s="1">
        <f t="shared" ca="1" si="23"/>
        <v>62688.213276832401</v>
      </c>
      <c r="Q68" s="1">
        <f t="shared" ca="1" si="24"/>
        <v>540891.37682651705</v>
      </c>
      <c r="R68" s="1">
        <f ca="1">Table1[[#This Row],[mortage left]]+Table1[[#This Row],[left to pay to cars]]+Table1[[#This Row],[debt]]</f>
        <v>522907.84950895706</v>
      </c>
      <c r="S68" s="1">
        <f t="shared" ca="1" si="25"/>
        <v>17983.527317559987</v>
      </c>
    </row>
    <row r="69" spans="1:19" x14ac:dyDescent="0.2">
      <c r="A69">
        <f t="shared" ca="1" si="27"/>
        <v>1</v>
      </c>
      <c r="B69" t="str">
        <f t="shared" ca="1" si="28"/>
        <v>men</v>
      </c>
      <c r="C69">
        <f t="shared" ca="1" si="29"/>
        <v>19</v>
      </c>
      <c r="D69">
        <f t="shared" ca="1" si="30"/>
        <v>1</v>
      </c>
      <c r="E69" t="str">
        <f t="shared" ca="1" si="31"/>
        <v>IT</v>
      </c>
      <c r="F69" t="str">
        <f t="shared" ca="1" si="18"/>
        <v>High school</v>
      </c>
      <c r="G69">
        <f t="shared" ca="1" si="32"/>
        <v>5</v>
      </c>
      <c r="H69">
        <f t="shared" ca="1" si="26"/>
        <v>3</v>
      </c>
      <c r="I69" s="1">
        <f t="shared" ca="1" si="33"/>
        <v>64656</v>
      </c>
      <c r="J69" t="str">
        <f t="shared" ca="1" si="19"/>
        <v>Tbilisi</v>
      </c>
      <c r="K69" s="1">
        <f t="shared" ca="1" si="20"/>
        <v>387936</v>
      </c>
      <c r="L69" s="1">
        <f t="shared" ca="1" si="34"/>
        <v>53698.380647885657</v>
      </c>
      <c r="M69" s="1">
        <f t="shared" ca="1" si="21"/>
        <v>48118.320253898164</v>
      </c>
      <c r="N69" s="1">
        <f t="shared" ca="1" si="35"/>
        <v>46384</v>
      </c>
      <c r="O69" s="1">
        <f t="shared" ca="1" si="22"/>
        <v>80493.02970516769</v>
      </c>
      <c r="P69" s="1">
        <f t="shared" ca="1" si="23"/>
        <v>13919.578743532857</v>
      </c>
      <c r="Q69" s="1">
        <f t="shared" ca="1" si="24"/>
        <v>449973.89899743104</v>
      </c>
      <c r="R69" s="1">
        <f ca="1">Table1[[#This Row],[mortage left]]+Table1[[#This Row],[left to pay to cars]]+Table1[[#This Row],[debt]]</f>
        <v>180575.41035305336</v>
      </c>
      <c r="S69" s="1">
        <f t="shared" ca="1" si="25"/>
        <v>269398.48864437768</v>
      </c>
    </row>
    <row r="70" spans="1:19" x14ac:dyDescent="0.2">
      <c r="A70">
        <f t="shared" ca="1" si="27"/>
        <v>1</v>
      </c>
      <c r="B70" t="str">
        <f t="shared" ca="1" si="28"/>
        <v>men</v>
      </c>
      <c r="C70">
        <f t="shared" ca="1" si="29"/>
        <v>23</v>
      </c>
      <c r="D70">
        <f t="shared" ca="1" si="30"/>
        <v>5</v>
      </c>
      <c r="E70" t="str">
        <f t="shared" ca="1" si="31"/>
        <v>Law</v>
      </c>
      <c r="F70" t="str">
        <f t="shared" ca="1" si="18"/>
        <v>Other</v>
      </c>
      <c r="G70">
        <f t="shared" ca="1" si="32"/>
        <v>5</v>
      </c>
      <c r="H70">
        <f t="shared" ca="1" si="26"/>
        <v>1</v>
      </c>
      <c r="I70" s="1">
        <f t="shared" ca="1" si="33"/>
        <v>71186</v>
      </c>
      <c r="J70" t="str">
        <f t="shared" ca="1" si="19"/>
        <v>Telavi</v>
      </c>
      <c r="K70" s="1">
        <f t="shared" ca="1" si="20"/>
        <v>284744</v>
      </c>
      <c r="L70" s="1">
        <f t="shared" ca="1" si="34"/>
        <v>53368.415059588478</v>
      </c>
      <c r="M70" s="1">
        <f t="shared" ca="1" si="21"/>
        <v>24157.24936895158</v>
      </c>
      <c r="N70" s="1">
        <f t="shared" ca="1" si="35"/>
        <v>12538</v>
      </c>
      <c r="O70" s="1">
        <f t="shared" ca="1" si="22"/>
        <v>38529.798328442601</v>
      </c>
      <c r="P70" s="1">
        <f t="shared" ca="1" si="23"/>
        <v>65399.853434723722</v>
      </c>
      <c r="Q70" s="1">
        <f t="shared" ca="1" si="24"/>
        <v>374301.10280367534</v>
      </c>
      <c r="R70" s="1">
        <f ca="1">Table1[[#This Row],[mortage left]]+Table1[[#This Row],[left to pay to cars]]+Table1[[#This Row],[debt]]</f>
        <v>104436.21338803107</v>
      </c>
      <c r="S70" s="1">
        <f t="shared" ca="1" si="25"/>
        <v>269864.88941564428</v>
      </c>
    </row>
    <row r="71" spans="1:19" x14ac:dyDescent="0.2">
      <c r="A71">
        <f t="shared" ca="1" si="27"/>
        <v>2</v>
      </c>
      <c r="B71" t="str">
        <f t="shared" ca="1" si="28"/>
        <v>women</v>
      </c>
      <c r="C71">
        <f t="shared" ca="1" si="29"/>
        <v>43</v>
      </c>
      <c r="D71">
        <f t="shared" ca="1" si="30"/>
        <v>2</v>
      </c>
      <c r="E71" t="str">
        <f t="shared" ca="1" si="31"/>
        <v>Health</v>
      </c>
      <c r="F71" t="str">
        <f t="shared" ca="1" si="18"/>
        <v>University</v>
      </c>
      <c r="G71">
        <f t="shared" ca="1" si="32"/>
        <v>0</v>
      </c>
      <c r="H71">
        <f t="shared" ca="1" si="26"/>
        <v>2</v>
      </c>
      <c r="I71" s="1">
        <f t="shared" ca="1" si="33"/>
        <v>39007</v>
      </c>
      <c r="J71" t="str">
        <f t="shared" ca="1" si="19"/>
        <v>Batumi</v>
      </c>
      <c r="K71" s="1">
        <f t="shared" ca="1" si="20"/>
        <v>156028</v>
      </c>
      <c r="L71" s="1">
        <f t="shared" ca="1" si="34"/>
        <v>123039.7773167586</v>
      </c>
      <c r="M71" s="1">
        <f t="shared" ca="1" si="21"/>
        <v>2082.9992168184126</v>
      </c>
      <c r="N71" s="1">
        <f t="shared" ca="1" si="35"/>
        <v>779</v>
      </c>
      <c r="O71" s="1">
        <f t="shared" ca="1" si="22"/>
        <v>58999.873322616528</v>
      </c>
      <c r="P71" s="1">
        <f t="shared" ca="1" si="23"/>
        <v>19117.323213344418</v>
      </c>
      <c r="Q71" s="1">
        <f t="shared" ca="1" si="24"/>
        <v>177228.32243016284</v>
      </c>
      <c r="R71" s="1">
        <f ca="1">Table1[[#This Row],[mortage left]]+Table1[[#This Row],[left to pay to cars]]+Table1[[#This Row],[debt]]</f>
        <v>182818.65063937512</v>
      </c>
      <c r="S71" s="1">
        <f t="shared" ca="1" si="25"/>
        <v>-5590.3282092122827</v>
      </c>
    </row>
    <row r="72" spans="1:19" x14ac:dyDescent="0.2">
      <c r="A72">
        <f t="shared" ca="1" si="27"/>
        <v>1</v>
      </c>
      <c r="B72" t="str">
        <f t="shared" ca="1" si="28"/>
        <v>men</v>
      </c>
      <c r="C72">
        <f t="shared" ca="1" si="29"/>
        <v>36</v>
      </c>
      <c r="D72">
        <f t="shared" ca="1" si="30"/>
        <v>5</v>
      </c>
      <c r="E72" t="str">
        <f t="shared" ca="1" si="31"/>
        <v>Law</v>
      </c>
      <c r="F72" t="str">
        <f t="shared" ca="1" si="18"/>
        <v>Other</v>
      </c>
      <c r="G72">
        <f t="shared" ca="1" si="32"/>
        <v>5</v>
      </c>
      <c r="H72">
        <f t="shared" ca="1" si="26"/>
        <v>1</v>
      </c>
      <c r="I72" s="1">
        <f t="shared" ca="1" si="33"/>
        <v>43719</v>
      </c>
      <c r="J72" t="str">
        <f t="shared" ca="1" si="19"/>
        <v>Telavi</v>
      </c>
      <c r="K72" s="1">
        <f t="shared" ca="1" si="20"/>
        <v>306033</v>
      </c>
      <c r="L72" s="1">
        <f t="shared" ca="1" si="34"/>
        <v>287210.36313858378</v>
      </c>
      <c r="M72" s="1">
        <f t="shared" ca="1" si="21"/>
        <v>39892.311906492818</v>
      </c>
      <c r="N72" s="1">
        <f t="shared" ca="1" si="35"/>
        <v>12711</v>
      </c>
      <c r="O72" s="1">
        <f t="shared" ca="1" si="22"/>
        <v>74018.950861562393</v>
      </c>
      <c r="P72" s="1">
        <f t="shared" ca="1" si="23"/>
        <v>24488.478600690891</v>
      </c>
      <c r="Q72" s="1">
        <f t="shared" ca="1" si="24"/>
        <v>370413.7905071837</v>
      </c>
      <c r="R72" s="1">
        <f ca="1">Table1[[#This Row],[mortage left]]+Table1[[#This Row],[left to pay to cars]]+Table1[[#This Row],[debt]]</f>
        <v>373940.31400014617</v>
      </c>
      <c r="S72" s="1">
        <f t="shared" ca="1" si="25"/>
        <v>-3526.5234929624712</v>
      </c>
    </row>
    <row r="73" spans="1:19" x14ac:dyDescent="0.2">
      <c r="A73">
        <f t="shared" ca="1" si="27"/>
        <v>2</v>
      </c>
      <c r="B73" t="str">
        <f t="shared" ca="1" si="28"/>
        <v>women</v>
      </c>
      <c r="C73">
        <f t="shared" ca="1" si="29"/>
        <v>23</v>
      </c>
      <c r="D73">
        <f t="shared" ca="1" si="30"/>
        <v>4</v>
      </c>
      <c r="E73" t="str">
        <f t="shared" ca="1" si="31"/>
        <v>Finance</v>
      </c>
      <c r="F73" t="str">
        <f t="shared" ca="1" si="18"/>
        <v>Technical</v>
      </c>
      <c r="G73">
        <f t="shared" ca="1" si="32"/>
        <v>5</v>
      </c>
      <c r="H73">
        <f t="shared" ca="1" si="26"/>
        <v>1</v>
      </c>
      <c r="I73" s="1">
        <f t="shared" ca="1" si="33"/>
        <v>64996</v>
      </c>
      <c r="J73" t="str">
        <f t="shared" ca="1" si="19"/>
        <v>Zugdidi</v>
      </c>
      <c r="K73" s="1">
        <f t="shared" ca="1" si="20"/>
        <v>324980</v>
      </c>
      <c r="L73" s="1">
        <f t="shared" ca="1" si="34"/>
        <v>220770.39330874369</v>
      </c>
      <c r="M73" s="1">
        <f t="shared" ca="1" si="21"/>
        <v>20511.433402993032</v>
      </c>
      <c r="N73" s="1">
        <f t="shared" ca="1" si="35"/>
        <v>7392</v>
      </c>
      <c r="O73" s="1">
        <f t="shared" ca="1" si="22"/>
        <v>114803.05332754573</v>
      </c>
      <c r="P73" s="1">
        <f t="shared" ca="1" si="23"/>
        <v>72225.177266208004</v>
      </c>
      <c r="Q73" s="1">
        <f t="shared" ca="1" si="24"/>
        <v>417716.61066920101</v>
      </c>
      <c r="R73" s="1">
        <f ca="1">Table1[[#This Row],[mortage left]]+Table1[[#This Row],[left to pay to cars]]+Table1[[#This Row],[debt]]</f>
        <v>342965.44663628942</v>
      </c>
      <c r="S73" s="1">
        <f t="shared" ca="1" si="25"/>
        <v>74751.164032911591</v>
      </c>
    </row>
    <row r="74" spans="1:19" x14ac:dyDescent="0.2">
      <c r="A74">
        <f t="shared" ca="1" si="27"/>
        <v>1</v>
      </c>
      <c r="B74" t="str">
        <f t="shared" ca="1" si="28"/>
        <v>men</v>
      </c>
      <c r="C74">
        <f t="shared" ca="1" si="29"/>
        <v>45</v>
      </c>
      <c r="D74">
        <f t="shared" ca="1" si="30"/>
        <v>1</v>
      </c>
      <c r="E74" t="str">
        <f t="shared" ca="1" si="31"/>
        <v>IT</v>
      </c>
      <c r="F74" t="str">
        <f t="shared" ca="1" si="18"/>
        <v>High school</v>
      </c>
      <c r="G74">
        <f t="shared" ca="1" si="32"/>
        <v>0</v>
      </c>
      <c r="H74">
        <f t="shared" ca="1" si="26"/>
        <v>3</v>
      </c>
      <c r="I74" s="1">
        <f t="shared" ca="1" si="33"/>
        <v>71759</v>
      </c>
      <c r="J74" t="str">
        <f t="shared" ca="1" si="19"/>
        <v>Tbilisi</v>
      </c>
      <c r="K74" s="1">
        <f t="shared" ca="1" si="20"/>
        <v>430554</v>
      </c>
      <c r="L74" s="1">
        <f t="shared" ca="1" si="34"/>
        <v>110360.39893504213</v>
      </c>
      <c r="M74" s="1">
        <f t="shared" ca="1" si="21"/>
        <v>171850.3785161626</v>
      </c>
      <c r="N74" s="1">
        <f t="shared" ca="1" si="35"/>
        <v>117669</v>
      </c>
      <c r="O74" s="1">
        <f t="shared" ca="1" si="22"/>
        <v>123771.59175813528</v>
      </c>
      <c r="P74" s="1">
        <f t="shared" ca="1" si="23"/>
        <v>89757.228426717615</v>
      </c>
      <c r="Q74" s="1">
        <f t="shared" ca="1" si="24"/>
        <v>692161.6069428802</v>
      </c>
      <c r="R74" s="1">
        <f ca="1">Table1[[#This Row],[mortage left]]+Table1[[#This Row],[left to pay to cars]]+Table1[[#This Row],[debt]]</f>
        <v>351800.99069317745</v>
      </c>
      <c r="S74" s="1">
        <f t="shared" ca="1" si="25"/>
        <v>340360.61624970275</v>
      </c>
    </row>
    <row r="75" spans="1:19" x14ac:dyDescent="0.2">
      <c r="A75">
        <f t="shared" ca="1" si="27"/>
        <v>1</v>
      </c>
      <c r="B75" t="str">
        <f t="shared" ca="1" si="28"/>
        <v>men</v>
      </c>
      <c r="C75">
        <f t="shared" ca="1" si="29"/>
        <v>46</v>
      </c>
      <c r="D75">
        <f t="shared" ca="1" si="30"/>
        <v>2</v>
      </c>
      <c r="E75" t="str">
        <f t="shared" ca="1" si="31"/>
        <v>Health</v>
      </c>
      <c r="F75" t="str">
        <f t="shared" ca="1" si="18"/>
        <v>University</v>
      </c>
      <c r="G75">
        <f t="shared" ca="1" si="32"/>
        <v>3</v>
      </c>
      <c r="H75">
        <f t="shared" ca="1" si="26"/>
        <v>2</v>
      </c>
      <c r="I75" s="1">
        <f t="shared" ca="1" si="33"/>
        <v>32428</v>
      </c>
      <c r="J75" t="str">
        <f t="shared" ca="1" si="19"/>
        <v>Batumi</v>
      </c>
      <c r="K75" s="1">
        <f t="shared" ca="1" si="20"/>
        <v>129712</v>
      </c>
      <c r="L75" s="1">
        <f t="shared" ca="1" si="34"/>
        <v>106003.62378171428</v>
      </c>
      <c r="M75" s="1">
        <f t="shared" ca="1" si="21"/>
        <v>33791.153960950192</v>
      </c>
      <c r="N75" s="1">
        <f t="shared" ca="1" si="35"/>
        <v>31100</v>
      </c>
      <c r="O75" s="1">
        <f t="shared" ca="1" si="22"/>
        <v>24479.658394635539</v>
      </c>
      <c r="P75" s="1">
        <f t="shared" ca="1" si="23"/>
        <v>33700.141387929456</v>
      </c>
      <c r="Q75" s="1">
        <f t="shared" ca="1" si="24"/>
        <v>197203.29534887965</v>
      </c>
      <c r="R75" s="1">
        <f ca="1">Table1[[#This Row],[mortage left]]+Table1[[#This Row],[left to pay to cars]]+Table1[[#This Row],[debt]]</f>
        <v>161583.28217634984</v>
      </c>
      <c r="S75" s="1">
        <f t="shared" ca="1" si="25"/>
        <v>35620.013172529812</v>
      </c>
    </row>
    <row r="76" spans="1:19" x14ac:dyDescent="0.2">
      <c r="A76">
        <f t="shared" ca="1" si="27"/>
        <v>1</v>
      </c>
      <c r="B76" t="str">
        <f t="shared" ca="1" si="28"/>
        <v>men</v>
      </c>
      <c r="C76">
        <f t="shared" ca="1" si="29"/>
        <v>33</v>
      </c>
      <c r="D76">
        <f t="shared" ca="1" si="30"/>
        <v>1</v>
      </c>
      <c r="E76" t="str">
        <f t="shared" ca="1" si="31"/>
        <v>IT</v>
      </c>
      <c r="F76" t="str">
        <f t="shared" ca="1" si="18"/>
        <v>High school</v>
      </c>
      <c r="G76">
        <f t="shared" ca="1" si="32"/>
        <v>0</v>
      </c>
      <c r="H76">
        <f t="shared" ca="1" si="26"/>
        <v>3</v>
      </c>
      <c r="I76" s="1">
        <f t="shared" ca="1" si="33"/>
        <v>32195</v>
      </c>
      <c r="J76" t="str">
        <f t="shared" ca="1" si="19"/>
        <v>Tbilisi</v>
      </c>
      <c r="K76" s="1">
        <f t="shared" ca="1" si="20"/>
        <v>160975</v>
      </c>
      <c r="L76" s="1">
        <f t="shared" ca="1" si="34"/>
        <v>12796.289930097182</v>
      </c>
      <c r="M76" s="1">
        <f t="shared" ca="1" si="21"/>
        <v>41089.184445160317</v>
      </c>
      <c r="N76" s="1">
        <f t="shared" ca="1" si="35"/>
        <v>15923</v>
      </c>
      <c r="O76" s="1">
        <f t="shared" ca="1" si="22"/>
        <v>10369.74608112736</v>
      </c>
      <c r="P76" s="1">
        <f t="shared" ca="1" si="23"/>
        <v>4799.0780549708124</v>
      </c>
      <c r="Q76" s="1">
        <f t="shared" ca="1" si="24"/>
        <v>206863.26250013112</v>
      </c>
      <c r="R76" s="1">
        <f ca="1">Table1[[#This Row],[mortage left]]+Table1[[#This Row],[left to pay to cars]]+Table1[[#This Row],[debt]]</f>
        <v>39089.03601122454</v>
      </c>
      <c r="S76" s="1">
        <f t="shared" ca="1" si="25"/>
        <v>167774.2264889066</v>
      </c>
    </row>
    <row r="77" spans="1:19" x14ac:dyDescent="0.2">
      <c r="A77">
        <f t="shared" ca="1" si="27"/>
        <v>2</v>
      </c>
      <c r="B77" t="str">
        <f t="shared" ca="1" si="28"/>
        <v>women</v>
      </c>
      <c r="C77">
        <f t="shared" ca="1" si="29"/>
        <v>29</v>
      </c>
      <c r="D77">
        <f t="shared" ca="1" si="30"/>
        <v>3</v>
      </c>
      <c r="E77" t="str">
        <f t="shared" ca="1" si="31"/>
        <v>Business</v>
      </c>
      <c r="F77" t="str">
        <f t="shared" ca="1" si="18"/>
        <v>College</v>
      </c>
      <c r="G77">
        <f t="shared" ca="1" si="32"/>
        <v>3</v>
      </c>
      <c r="H77">
        <f t="shared" ca="1" si="26"/>
        <v>4</v>
      </c>
      <c r="I77" s="1">
        <f t="shared" ca="1" si="33"/>
        <v>46234</v>
      </c>
      <c r="J77" t="str">
        <f t="shared" ca="1" si="19"/>
        <v>Kutaisi</v>
      </c>
      <c r="K77" s="1">
        <f t="shared" ca="1" si="20"/>
        <v>184936</v>
      </c>
      <c r="L77" s="1">
        <f t="shared" ca="1" si="34"/>
        <v>13798.907443602768</v>
      </c>
      <c r="M77" s="1">
        <f t="shared" ca="1" si="21"/>
        <v>163961.93532320741</v>
      </c>
      <c r="N77" s="1">
        <f t="shared" ca="1" si="35"/>
        <v>30675</v>
      </c>
      <c r="O77" s="1">
        <f t="shared" ca="1" si="22"/>
        <v>35789.024768192015</v>
      </c>
      <c r="P77" s="1">
        <f t="shared" ca="1" si="23"/>
        <v>41507.917508255086</v>
      </c>
      <c r="Q77" s="1">
        <f t="shared" ca="1" si="24"/>
        <v>390405.85283146251</v>
      </c>
      <c r="R77" s="1">
        <f ca="1">Table1[[#This Row],[mortage left]]+Table1[[#This Row],[left to pay to cars]]+Table1[[#This Row],[debt]]</f>
        <v>80262.932211794774</v>
      </c>
      <c r="S77" s="1">
        <f t="shared" ca="1" si="25"/>
        <v>310142.92061966774</v>
      </c>
    </row>
    <row r="78" spans="1:19" x14ac:dyDescent="0.2">
      <c r="A78">
        <f t="shared" ca="1" si="27"/>
        <v>1</v>
      </c>
      <c r="B78" t="str">
        <f t="shared" ca="1" si="28"/>
        <v>men</v>
      </c>
      <c r="C78">
        <f t="shared" ca="1" si="29"/>
        <v>47</v>
      </c>
      <c r="D78">
        <f t="shared" ca="1" si="30"/>
        <v>1</v>
      </c>
      <c r="E78" t="str">
        <f t="shared" ca="1" si="31"/>
        <v>IT</v>
      </c>
      <c r="F78" t="str">
        <f t="shared" ca="1" si="18"/>
        <v>High school</v>
      </c>
      <c r="G78">
        <f t="shared" ca="1" si="32"/>
        <v>0</v>
      </c>
      <c r="H78">
        <f t="shared" ca="1" si="26"/>
        <v>3</v>
      </c>
      <c r="I78" s="1">
        <f t="shared" ca="1" si="33"/>
        <v>49042</v>
      </c>
      <c r="J78" t="str">
        <f t="shared" ca="1" si="19"/>
        <v>Tbilisi</v>
      </c>
      <c r="K78" s="1">
        <f t="shared" ca="1" si="20"/>
        <v>196168</v>
      </c>
      <c r="L78" s="1">
        <f t="shared" ca="1" si="34"/>
        <v>108962.98150073354</v>
      </c>
      <c r="M78" s="1">
        <f t="shared" ca="1" si="21"/>
        <v>23366.035099005887</v>
      </c>
      <c r="N78" s="1">
        <f t="shared" ca="1" si="35"/>
        <v>7179</v>
      </c>
      <c r="O78" s="1">
        <f t="shared" ca="1" si="22"/>
        <v>27838.995268912655</v>
      </c>
      <c r="P78" s="1">
        <f t="shared" ca="1" si="23"/>
        <v>43209.352491497302</v>
      </c>
      <c r="Q78" s="1">
        <f t="shared" ca="1" si="24"/>
        <v>262743.3875905032</v>
      </c>
      <c r="R78" s="1">
        <f ca="1">Table1[[#This Row],[mortage left]]+Table1[[#This Row],[left to pay to cars]]+Table1[[#This Row],[debt]]</f>
        <v>143980.97676964619</v>
      </c>
      <c r="S78" s="1">
        <f t="shared" ca="1" si="25"/>
        <v>118762.41082085701</v>
      </c>
    </row>
    <row r="79" spans="1:19" x14ac:dyDescent="0.2">
      <c r="A79">
        <f t="shared" ca="1" si="27"/>
        <v>2</v>
      </c>
      <c r="B79" t="str">
        <f t="shared" ca="1" si="28"/>
        <v>women</v>
      </c>
      <c r="C79">
        <f t="shared" ca="1" si="29"/>
        <v>33</v>
      </c>
      <c r="D79">
        <f t="shared" ca="1" si="30"/>
        <v>3</v>
      </c>
      <c r="E79" t="str">
        <f t="shared" ca="1" si="31"/>
        <v>Business</v>
      </c>
      <c r="F79" t="str">
        <f t="shared" ca="1" si="18"/>
        <v>College</v>
      </c>
      <c r="G79">
        <f t="shared" ca="1" si="32"/>
        <v>2</v>
      </c>
      <c r="H79">
        <f t="shared" ca="1" si="26"/>
        <v>4</v>
      </c>
      <c r="I79" s="1">
        <f t="shared" ca="1" si="33"/>
        <v>46880</v>
      </c>
      <c r="J79" t="str">
        <f t="shared" ca="1" si="19"/>
        <v>Kutaisi</v>
      </c>
      <c r="K79" s="1">
        <f t="shared" ca="1" si="20"/>
        <v>234400</v>
      </c>
      <c r="L79" s="1">
        <f t="shared" ca="1" si="34"/>
        <v>142408.80870461327</v>
      </c>
      <c r="M79" s="1">
        <f t="shared" ca="1" si="21"/>
        <v>183280.48031145739</v>
      </c>
      <c r="N79" s="1">
        <f t="shared" ca="1" si="35"/>
        <v>180287</v>
      </c>
      <c r="O79" s="1">
        <f t="shared" ca="1" si="22"/>
        <v>21275.79242398492</v>
      </c>
      <c r="P79" s="1">
        <f t="shared" ca="1" si="23"/>
        <v>35066.808723948721</v>
      </c>
      <c r="Q79" s="1">
        <f t="shared" ca="1" si="24"/>
        <v>452747.28903540614</v>
      </c>
      <c r="R79" s="1">
        <f ca="1">Table1[[#This Row],[mortage left]]+Table1[[#This Row],[left to pay to cars]]+Table1[[#This Row],[debt]]</f>
        <v>343971.60112859815</v>
      </c>
      <c r="S79" s="1">
        <f t="shared" ca="1" si="25"/>
        <v>108775.68790680799</v>
      </c>
    </row>
    <row r="80" spans="1:19" x14ac:dyDescent="0.2">
      <c r="A80">
        <f t="shared" ca="1" si="27"/>
        <v>1</v>
      </c>
      <c r="B80" t="str">
        <f t="shared" ca="1" si="28"/>
        <v>men</v>
      </c>
      <c r="C80">
        <f t="shared" ca="1" si="29"/>
        <v>40</v>
      </c>
      <c r="D80">
        <f t="shared" ca="1" si="30"/>
        <v>3</v>
      </c>
      <c r="E80" t="str">
        <f t="shared" ca="1" si="31"/>
        <v>Business</v>
      </c>
      <c r="F80" t="str">
        <f t="shared" ca="1" si="18"/>
        <v>College</v>
      </c>
      <c r="G80">
        <f t="shared" ca="1" si="32"/>
        <v>2</v>
      </c>
      <c r="H80">
        <f t="shared" ca="1" si="26"/>
        <v>1</v>
      </c>
      <c r="I80" s="1">
        <f t="shared" ca="1" si="33"/>
        <v>43698</v>
      </c>
      <c r="J80" t="str">
        <f t="shared" ca="1" si="19"/>
        <v>Kutaisi</v>
      </c>
      <c r="K80" s="1">
        <f t="shared" ca="1" si="20"/>
        <v>262188</v>
      </c>
      <c r="L80" s="1">
        <f t="shared" ca="1" si="34"/>
        <v>16242.103555185151</v>
      </c>
      <c r="M80" s="1">
        <f t="shared" ca="1" si="21"/>
        <v>15680.773692046765</v>
      </c>
      <c r="N80" s="1">
        <f t="shared" ca="1" si="35"/>
        <v>11789</v>
      </c>
      <c r="O80" s="1">
        <f t="shared" ca="1" si="22"/>
        <v>25430.087869343599</v>
      </c>
      <c r="P80" s="1">
        <f t="shared" ca="1" si="23"/>
        <v>7437.0903417913287</v>
      </c>
      <c r="Q80" s="1">
        <f t="shared" ca="1" si="24"/>
        <v>285305.86403383809</v>
      </c>
      <c r="R80" s="1">
        <f ca="1">Table1[[#This Row],[mortage left]]+Table1[[#This Row],[left to pay to cars]]+Table1[[#This Row],[debt]]</f>
        <v>53461.191424528748</v>
      </c>
      <c r="S80" s="1">
        <f t="shared" ca="1" si="25"/>
        <v>231844.67260930935</v>
      </c>
    </row>
    <row r="81" spans="1:19" x14ac:dyDescent="0.2">
      <c r="A81">
        <f t="shared" ca="1" si="27"/>
        <v>2</v>
      </c>
      <c r="B81" t="str">
        <f t="shared" ca="1" si="28"/>
        <v>women</v>
      </c>
      <c r="C81">
        <f t="shared" ca="1" si="29"/>
        <v>43</v>
      </c>
      <c r="D81">
        <f t="shared" ca="1" si="30"/>
        <v>2</v>
      </c>
      <c r="E81" t="str">
        <f t="shared" ca="1" si="31"/>
        <v>Health</v>
      </c>
      <c r="F81" t="str">
        <f t="shared" ca="1" si="18"/>
        <v>University</v>
      </c>
      <c r="G81">
        <f t="shared" ca="1" si="32"/>
        <v>5</v>
      </c>
      <c r="H81">
        <f t="shared" ca="1" si="26"/>
        <v>1</v>
      </c>
      <c r="I81" s="1">
        <f t="shared" ca="1" si="33"/>
        <v>62827</v>
      </c>
      <c r="J81" t="str">
        <f t="shared" ca="1" si="19"/>
        <v>Batumi</v>
      </c>
      <c r="K81" s="1">
        <f t="shared" ca="1" si="20"/>
        <v>439789</v>
      </c>
      <c r="L81" s="1">
        <f t="shared" ca="1" si="34"/>
        <v>100655.13278837204</v>
      </c>
      <c r="M81" s="1">
        <f t="shared" ca="1" si="21"/>
        <v>39464.024431009617</v>
      </c>
      <c r="N81" s="1">
        <f t="shared" ca="1" si="35"/>
        <v>5099</v>
      </c>
      <c r="O81" s="1">
        <f t="shared" ca="1" si="22"/>
        <v>61591.999919675101</v>
      </c>
      <c r="P81" s="1">
        <f t="shared" ca="1" si="23"/>
        <v>48576.354836853927</v>
      </c>
      <c r="Q81" s="1">
        <f t="shared" ca="1" si="24"/>
        <v>527829.37926786358</v>
      </c>
      <c r="R81" s="1">
        <f ca="1">Table1[[#This Row],[mortage left]]+Table1[[#This Row],[left to pay to cars]]+Table1[[#This Row],[debt]]</f>
        <v>167346.13270804714</v>
      </c>
      <c r="S81" s="1">
        <f t="shared" ca="1" si="25"/>
        <v>360483.24655981641</v>
      </c>
    </row>
    <row r="82" spans="1:19" x14ac:dyDescent="0.2">
      <c r="A82">
        <f t="shared" ca="1" si="27"/>
        <v>1</v>
      </c>
      <c r="B82" t="str">
        <f t="shared" ca="1" si="28"/>
        <v>men</v>
      </c>
      <c r="C82">
        <f t="shared" ca="1" si="29"/>
        <v>18</v>
      </c>
      <c r="D82">
        <f t="shared" ca="1" si="30"/>
        <v>2</v>
      </c>
      <c r="E82" t="str">
        <f t="shared" ca="1" si="31"/>
        <v>Health</v>
      </c>
      <c r="F82" t="str">
        <f t="shared" ca="1" si="18"/>
        <v>University</v>
      </c>
      <c r="G82">
        <f t="shared" ca="1" si="32"/>
        <v>2</v>
      </c>
      <c r="H82">
        <f t="shared" ca="1" si="26"/>
        <v>4</v>
      </c>
      <c r="I82" s="1">
        <f t="shared" ca="1" si="33"/>
        <v>69048</v>
      </c>
      <c r="J82" t="str">
        <f t="shared" ca="1" si="19"/>
        <v>Batumi</v>
      </c>
      <c r="K82" s="1">
        <f t="shared" ca="1" si="20"/>
        <v>414288</v>
      </c>
      <c r="L82" s="1">
        <f t="shared" ca="1" si="34"/>
        <v>300325.55160834646</v>
      </c>
      <c r="M82" s="1">
        <f t="shared" ca="1" si="21"/>
        <v>258030.57539397432</v>
      </c>
      <c r="N82" s="1">
        <f t="shared" ca="1" si="35"/>
        <v>186722</v>
      </c>
      <c r="O82" s="1">
        <f t="shared" ca="1" si="22"/>
        <v>112283.76697927735</v>
      </c>
      <c r="P82" s="1">
        <f t="shared" ca="1" si="23"/>
        <v>93083.60154241987</v>
      </c>
      <c r="Q82" s="1">
        <f t="shared" ca="1" si="24"/>
        <v>765402.17693639419</v>
      </c>
      <c r="R82" s="1">
        <f ca="1">Table1[[#This Row],[mortage left]]+Table1[[#This Row],[left to pay to cars]]+Table1[[#This Row],[debt]]</f>
        <v>599331.31858762377</v>
      </c>
      <c r="S82" s="1">
        <f t="shared" ca="1" si="25"/>
        <v>166070.85834877042</v>
      </c>
    </row>
    <row r="83" spans="1:19" x14ac:dyDescent="0.2">
      <c r="A83">
        <f t="shared" ca="1" si="27"/>
        <v>1</v>
      </c>
      <c r="B83" t="str">
        <f t="shared" ca="1" si="28"/>
        <v>men</v>
      </c>
      <c r="C83">
        <f t="shared" ca="1" si="29"/>
        <v>25</v>
      </c>
      <c r="D83">
        <f t="shared" ca="1" si="30"/>
        <v>5</v>
      </c>
      <c r="E83" t="str">
        <f t="shared" ca="1" si="31"/>
        <v>Law</v>
      </c>
      <c r="F83" t="str">
        <f t="shared" ca="1" si="18"/>
        <v>Other</v>
      </c>
      <c r="G83">
        <f t="shared" ca="1" si="32"/>
        <v>2</v>
      </c>
      <c r="H83">
        <f t="shared" ca="1" si="26"/>
        <v>2</v>
      </c>
      <c r="I83" s="1">
        <f t="shared" ca="1" si="33"/>
        <v>61091</v>
      </c>
      <c r="J83" t="str">
        <f t="shared" ca="1" si="19"/>
        <v>Telavi</v>
      </c>
      <c r="K83" s="1">
        <f t="shared" ca="1" si="20"/>
        <v>366546</v>
      </c>
      <c r="L83" s="1">
        <f t="shared" ca="1" si="34"/>
        <v>225120.27216544733</v>
      </c>
      <c r="M83" s="1">
        <f t="shared" ca="1" si="21"/>
        <v>3776.635165106421</v>
      </c>
      <c r="N83" s="1">
        <f t="shared" ca="1" si="35"/>
        <v>773</v>
      </c>
      <c r="O83" s="1">
        <f t="shared" ca="1" si="22"/>
        <v>6143.4407216968521</v>
      </c>
      <c r="P83" s="1">
        <f t="shared" ca="1" si="23"/>
        <v>64414.977064617182</v>
      </c>
      <c r="Q83" s="1">
        <f t="shared" ca="1" si="24"/>
        <v>434737.6122297236</v>
      </c>
      <c r="R83" s="1">
        <f ca="1">Table1[[#This Row],[mortage left]]+Table1[[#This Row],[left to pay to cars]]+Table1[[#This Row],[debt]]</f>
        <v>232036.71288714418</v>
      </c>
      <c r="S83" s="1">
        <f t="shared" ca="1" si="25"/>
        <v>202700.89934257942</v>
      </c>
    </row>
    <row r="84" spans="1:19" x14ac:dyDescent="0.2">
      <c r="A84">
        <f t="shared" ca="1" si="27"/>
        <v>1</v>
      </c>
      <c r="B84" t="str">
        <f t="shared" ca="1" si="28"/>
        <v>men</v>
      </c>
      <c r="C84">
        <f t="shared" ca="1" si="29"/>
        <v>41</v>
      </c>
      <c r="D84">
        <f t="shared" ca="1" si="30"/>
        <v>2</v>
      </c>
      <c r="E84" t="str">
        <f t="shared" ca="1" si="31"/>
        <v>Health</v>
      </c>
      <c r="F84" t="str">
        <f t="shared" ca="1" si="18"/>
        <v>University</v>
      </c>
      <c r="G84">
        <f t="shared" ca="1" si="32"/>
        <v>3</v>
      </c>
      <c r="H84">
        <f t="shared" ca="1" si="26"/>
        <v>2</v>
      </c>
      <c r="I84" s="1">
        <f t="shared" ca="1" si="33"/>
        <v>73305</v>
      </c>
      <c r="J84" t="str">
        <f t="shared" ca="1" si="19"/>
        <v>Batumi</v>
      </c>
      <c r="K84" s="1">
        <f t="shared" ca="1" si="20"/>
        <v>513135</v>
      </c>
      <c r="L84" s="1">
        <f t="shared" ca="1" si="34"/>
        <v>337888.22988428915</v>
      </c>
      <c r="M84" s="1">
        <f t="shared" ca="1" si="21"/>
        <v>86654.076285686111</v>
      </c>
      <c r="N84" s="1">
        <f t="shared" ca="1" si="35"/>
        <v>25261</v>
      </c>
      <c r="O84" s="1">
        <f t="shared" ca="1" si="22"/>
        <v>25611.418854192649</v>
      </c>
      <c r="P84" s="1">
        <f t="shared" ca="1" si="23"/>
        <v>2876.3174630735334</v>
      </c>
      <c r="Q84" s="1">
        <f t="shared" ca="1" si="24"/>
        <v>602665.39374875964</v>
      </c>
      <c r="R84" s="1">
        <f ca="1">Table1[[#This Row],[mortage left]]+Table1[[#This Row],[left to pay to cars]]+Table1[[#This Row],[debt]]</f>
        <v>388760.6487384818</v>
      </c>
      <c r="S84" s="1">
        <f t="shared" ca="1" si="25"/>
        <v>213904.74501027784</v>
      </c>
    </row>
    <row r="85" spans="1:19" x14ac:dyDescent="0.2">
      <c r="A85">
        <f t="shared" ca="1" si="27"/>
        <v>1</v>
      </c>
      <c r="B85" t="str">
        <f t="shared" ca="1" si="28"/>
        <v>men</v>
      </c>
      <c r="C85">
        <f t="shared" ca="1" si="29"/>
        <v>33</v>
      </c>
      <c r="D85">
        <f t="shared" ca="1" si="30"/>
        <v>5</v>
      </c>
      <c r="E85" t="str">
        <f t="shared" ca="1" si="31"/>
        <v>Law</v>
      </c>
      <c r="F85" t="str">
        <f t="shared" ca="1" si="18"/>
        <v>Other</v>
      </c>
      <c r="G85">
        <f t="shared" ca="1" si="32"/>
        <v>4</v>
      </c>
      <c r="H85">
        <f t="shared" ca="1" si="26"/>
        <v>1</v>
      </c>
      <c r="I85" s="1">
        <f t="shared" ca="1" si="33"/>
        <v>33983</v>
      </c>
      <c r="J85" t="str">
        <f t="shared" ca="1" si="19"/>
        <v>Telavi</v>
      </c>
      <c r="K85" s="1">
        <f t="shared" ca="1" si="20"/>
        <v>237881</v>
      </c>
      <c r="L85" s="1">
        <f t="shared" ca="1" si="34"/>
        <v>73048.639341953967</v>
      </c>
      <c r="M85" s="1">
        <f t="shared" ca="1" si="21"/>
        <v>2769.1101953743637</v>
      </c>
      <c r="N85" s="1">
        <f t="shared" ca="1" si="35"/>
        <v>292</v>
      </c>
      <c r="O85" s="1">
        <f t="shared" ca="1" si="22"/>
        <v>29570.722034911698</v>
      </c>
      <c r="P85" s="1">
        <f t="shared" ca="1" si="23"/>
        <v>47737.14466166855</v>
      </c>
      <c r="Q85" s="1">
        <f t="shared" ca="1" si="24"/>
        <v>288387.25485704292</v>
      </c>
      <c r="R85" s="1">
        <f ca="1">Table1[[#This Row],[mortage left]]+Table1[[#This Row],[left to pay to cars]]+Table1[[#This Row],[debt]]</f>
        <v>102911.36137686567</v>
      </c>
      <c r="S85" s="1">
        <f t="shared" ca="1" si="25"/>
        <v>185475.89348017727</v>
      </c>
    </row>
    <row r="86" spans="1:19" x14ac:dyDescent="0.2">
      <c r="A86">
        <f t="shared" ca="1" si="27"/>
        <v>2</v>
      </c>
      <c r="B86" t="str">
        <f t="shared" ca="1" si="28"/>
        <v>women</v>
      </c>
      <c r="C86">
        <f t="shared" ca="1" si="29"/>
        <v>24</v>
      </c>
      <c r="D86">
        <f t="shared" ca="1" si="30"/>
        <v>2</v>
      </c>
      <c r="E86" t="str">
        <f t="shared" ca="1" si="31"/>
        <v>Health</v>
      </c>
      <c r="F86" t="str">
        <f t="shared" ca="1" si="18"/>
        <v>University</v>
      </c>
      <c r="G86">
        <f t="shared" ca="1" si="32"/>
        <v>2</v>
      </c>
      <c r="H86">
        <f t="shared" ca="1" si="26"/>
        <v>3</v>
      </c>
      <c r="I86" s="1">
        <f t="shared" ca="1" si="33"/>
        <v>66835</v>
      </c>
      <c r="J86" t="str">
        <f t="shared" ca="1" si="19"/>
        <v>Batumi</v>
      </c>
      <c r="K86" s="1">
        <f t="shared" ca="1" si="20"/>
        <v>334175</v>
      </c>
      <c r="L86" s="1">
        <f t="shared" ca="1" si="34"/>
        <v>206475.22390117205</v>
      </c>
      <c r="M86" s="1">
        <f t="shared" ca="1" si="21"/>
        <v>18932.996615905184</v>
      </c>
      <c r="N86" s="1">
        <f t="shared" ca="1" si="35"/>
        <v>8320</v>
      </c>
      <c r="O86" s="1">
        <f t="shared" ca="1" si="22"/>
        <v>79188.858599001411</v>
      </c>
      <c r="P86" s="1">
        <f t="shared" ca="1" si="23"/>
        <v>51801.088673894279</v>
      </c>
      <c r="Q86" s="1">
        <f t="shared" ca="1" si="24"/>
        <v>404909.08528979949</v>
      </c>
      <c r="R86" s="1">
        <f ca="1">Table1[[#This Row],[mortage left]]+Table1[[#This Row],[left to pay to cars]]+Table1[[#This Row],[debt]]</f>
        <v>293984.08250017348</v>
      </c>
      <c r="S86" s="1">
        <f t="shared" ca="1" si="25"/>
        <v>110925.00278962601</v>
      </c>
    </row>
    <row r="87" spans="1:19" x14ac:dyDescent="0.2">
      <c r="A87">
        <f t="shared" ca="1" si="27"/>
        <v>2</v>
      </c>
      <c r="B87" t="str">
        <f t="shared" ca="1" si="28"/>
        <v>women</v>
      </c>
      <c r="C87">
        <f t="shared" ca="1" si="29"/>
        <v>35</v>
      </c>
      <c r="D87">
        <f t="shared" ca="1" si="30"/>
        <v>5</v>
      </c>
      <c r="E87" t="str">
        <f t="shared" ca="1" si="31"/>
        <v>Law</v>
      </c>
      <c r="F87" t="str">
        <f t="shared" ca="1" si="18"/>
        <v>Other</v>
      </c>
      <c r="G87">
        <f t="shared" ca="1" si="32"/>
        <v>5</v>
      </c>
      <c r="H87">
        <f t="shared" ca="1" si="26"/>
        <v>4</v>
      </c>
      <c r="I87" s="1">
        <f t="shared" ca="1" si="33"/>
        <v>43932</v>
      </c>
      <c r="J87" t="str">
        <f t="shared" ca="1" si="19"/>
        <v>Telavi</v>
      </c>
      <c r="K87" s="1">
        <f t="shared" ca="1" si="20"/>
        <v>175728</v>
      </c>
      <c r="L87" s="1">
        <f t="shared" ca="1" si="34"/>
        <v>29391.568660909059</v>
      </c>
      <c r="M87" s="1">
        <f t="shared" ca="1" si="21"/>
        <v>133281.41177319118</v>
      </c>
      <c r="N87" s="1">
        <f t="shared" ca="1" si="35"/>
        <v>69607</v>
      </c>
      <c r="O87" s="1">
        <f t="shared" ca="1" si="22"/>
        <v>3935.1664472278471</v>
      </c>
      <c r="P87" s="1">
        <f t="shared" ca="1" si="23"/>
        <v>1351.9734349700157</v>
      </c>
      <c r="Q87" s="1">
        <f t="shared" ca="1" si="24"/>
        <v>310361.3852081612</v>
      </c>
      <c r="R87" s="1">
        <f ca="1">Table1[[#This Row],[mortage left]]+Table1[[#This Row],[left to pay to cars]]+Table1[[#This Row],[debt]]</f>
        <v>102933.73510813691</v>
      </c>
      <c r="S87" s="1">
        <f t="shared" ca="1" si="25"/>
        <v>207427.6501000243</v>
      </c>
    </row>
    <row r="88" spans="1:19" x14ac:dyDescent="0.2">
      <c r="A88">
        <f t="shared" ca="1" si="27"/>
        <v>2</v>
      </c>
      <c r="B88" t="str">
        <f t="shared" ca="1" si="28"/>
        <v>women</v>
      </c>
      <c r="C88">
        <f t="shared" ca="1" si="29"/>
        <v>21</v>
      </c>
      <c r="D88">
        <f t="shared" ca="1" si="30"/>
        <v>2</v>
      </c>
      <c r="E88" t="str">
        <f t="shared" ca="1" si="31"/>
        <v>Health</v>
      </c>
      <c r="F88" t="str">
        <f t="shared" ca="1" si="18"/>
        <v>University</v>
      </c>
      <c r="G88">
        <f t="shared" ca="1" si="32"/>
        <v>4</v>
      </c>
      <c r="H88">
        <f t="shared" ca="1" si="26"/>
        <v>2</v>
      </c>
      <c r="I88" s="1">
        <f t="shared" ca="1" si="33"/>
        <v>70368</v>
      </c>
      <c r="J88" t="str">
        <f t="shared" ca="1" si="19"/>
        <v>Batumi</v>
      </c>
      <c r="K88" s="1">
        <f t="shared" ca="1" si="20"/>
        <v>492576</v>
      </c>
      <c r="L88" s="1">
        <f t="shared" ca="1" si="34"/>
        <v>268447.2762280248</v>
      </c>
      <c r="M88" s="1">
        <f t="shared" ca="1" si="21"/>
        <v>105911.32755316955</v>
      </c>
      <c r="N88" s="1">
        <f t="shared" ca="1" si="35"/>
        <v>62338</v>
      </c>
      <c r="O88" s="1">
        <f t="shared" ca="1" si="22"/>
        <v>29564.5807959091</v>
      </c>
      <c r="P88" s="1">
        <f t="shared" ca="1" si="23"/>
        <v>79754.884469746641</v>
      </c>
      <c r="Q88" s="1">
        <f t="shared" ca="1" si="24"/>
        <v>678242.21202291618</v>
      </c>
      <c r="R88" s="1">
        <f ca="1">Table1[[#This Row],[mortage left]]+Table1[[#This Row],[left to pay to cars]]+Table1[[#This Row],[debt]]</f>
        <v>360349.8570239339</v>
      </c>
      <c r="S88" s="1">
        <f t="shared" ca="1" si="25"/>
        <v>317892.35499898228</v>
      </c>
    </row>
    <row r="89" spans="1:19" x14ac:dyDescent="0.2">
      <c r="A89">
        <f t="shared" ca="1" si="27"/>
        <v>1</v>
      </c>
      <c r="B89" t="str">
        <f t="shared" ca="1" si="28"/>
        <v>men</v>
      </c>
      <c r="C89">
        <f t="shared" ca="1" si="29"/>
        <v>43</v>
      </c>
      <c r="D89">
        <f t="shared" ca="1" si="30"/>
        <v>5</v>
      </c>
      <c r="E89" t="str">
        <f t="shared" ca="1" si="31"/>
        <v>Law</v>
      </c>
      <c r="F89" t="str">
        <f t="shared" ca="1" si="18"/>
        <v>Other</v>
      </c>
      <c r="G89">
        <f t="shared" ca="1" si="32"/>
        <v>3</v>
      </c>
      <c r="H89">
        <f t="shared" ca="1" si="26"/>
        <v>2</v>
      </c>
      <c r="I89" s="1">
        <f t="shared" ca="1" si="33"/>
        <v>63137</v>
      </c>
      <c r="J89" t="str">
        <f t="shared" ca="1" si="19"/>
        <v>Telavi</v>
      </c>
      <c r="K89" s="1">
        <f t="shared" ca="1" si="20"/>
        <v>315685</v>
      </c>
      <c r="L89" s="1">
        <f t="shared" ca="1" si="34"/>
        <v>79720.380012471869</v>
      </c>
      <c r="M89" s="1">
        <f t="shared" ca="1" si="21"/>
        <v>23538.194028866645</v>
      </c>
      <c r="N89" s="1">
        <f t="shared" ca="1" si="35"/>
        <v>18212</v>
      </c>
      <c r="O89" s="1">
        <f t="shared" ca="1" si="22"/>
        <v>35552.570284195077</v>
      </c>
      <c r="P89" s="1">
        <f t="shared" ca="1" si="23"/>
        <v>13412.606082689093</v>
      </c>
      <c r="Q89" s="1">
        <f t="shared" ca="1" si="24"/>
        <v>352635.80011155573</v>
      </c>
      <c r="R89" s="1">
        <f ca="1">Table1[[#This Row],[mortage left]]+Table1[[#This Row],[left to pay to cars]]+Table1[[#This Row],[debt]]</f>
        <v>133484.95029666694</v>
      </c>
      <c r="S89" s="1">
        <f t="shared" ca="1" si="25"/>
        <v>219150.84981488879</v>
      </c>
    </row>
    <row r="90" spans="1:19" x14ac:dyDescent="0.2">
      <c r="A90">
        <f t="shared" ca="1" si="27"/>
        <v>2</v>
      </c>
      <c r="B90" t="str">
        <f t="shared" ca="1" si="28"/>
        <v>women</v>
      </c>
      <c r="C90">
        <f t="shared" ca="1" si="29"/>
        <v>24</v>
      </c>
      <c r="D90">
        <f t="shared" ca="1" si="30"/>
        <v>4</v>
      </c>
      <c r="E90" t="str">
        <f t="shared" ca="1" si="31"/>
        <v>Finance</v>
      </c>
      <c r="F90" t="str">
        <f t="shared" ca="1" si="18"/>
        <v>Technical</v>
      </c>
      <c r="G90">
        <f t="shared" ca="1" si="32"/>
        <v>5</v>
      </c>
      <c r="H90">
        <f t="shared" ca="1" si="26"/>
        <v>1</v>
      </c>
      <c r="I90" s="1">
        <f t="shared" ca="1" si="33"/>
        <v>40741</v>
      </c>
      <c r="J90" t="str">
        <f t="shared" ca="1" si="19"/>
        <v>Zugdidi</v>
      </c>
      <c r="K90" s="1">
        <f t="shared" ca="1" si="20"/>
        <v>285187</v>
      </c>
      <c r="L90" s="1">
        <f t="shared" ca="1" si="34"/>
        <v>81303.639634710024</v>
      </c>
      <c r="M90" s="1">
        <f t="shared" ca="1" si="21"/>
        <v>20995.112150037061</v>
      </c>
      <c r="N90" s="1">
        <f t="shared" ca="1" si="35"/>
        <v>946</v>
      </c>
      <c r="O90" s="1">
        <f t="shared" ca="1" si="22"/>
        <v>37482.611866265048</v>
      </c>
      <c r="P90" s="1">
        <f t="shared" ca="1" si="23"/>
        <v>5781.8294786529723</v>
      </c>
      <c r="Q90" s="1">
        <f t="shared" ca="1" si="24"/>
        <v>311963.94162869005</v>
      </c>
      <c r="R90" s="1">
        <f ca="1">Table1[[#This Row],[mortage left]]+Table1[[#This Row],[left to pay to cars]]+Table1[[#This Row],[debt]]</f>
        <v>119732.25150097508</v>
      </c>
      <c r="S90" s="1">
        <f t="shared" ca="1" si="25"/>
        <v>192231.69012771497</v>
      </c>
    </row>
    <row r="91" spans="1:19" x14ac:dyDescent="0.2">
      <c r="A91">
        <f t="shared" ca="1" si="27"/>
        <v>1</v>
      </c>
      <c r="B91" t="str">
        <f t="shared" ca="1" si="28"/>
        <v>men</v>
      </c>
      <c r="C91">
        <f t="shared" ca="1" si="29"/>
        <v>39</v>
      </c>
      <c r="D91">
        <f t="shared" ca="1" si="30"/>
        <v>4</v>
      </c>
      <c r="E91" t="str">
        <f t="shared" ca="1" si="31"/>
        <v>Finance</v>
      </c>
      <c r="F91" t="str">
        <f t="shared" ca="1" si="18"/>
        <v>Technical</v>
      </c>
      <c r="G91">
        <f t="shared" ca="1" si="32"/>
        <v>2</v>
      </c>
      <c r="H91">
        <f t="shared" ca="1" si="26"/>
        <v>1</v>
      </c>
      <c r="I91" s="1">
        <f t="shared" ca="1" si="33"/>
        <v>39523</v>
      </c>
      <c r="J91" t="str">
        <f t="shared" ca="1" si="19"/>
        <v>Zugdidi</v>
      </c>
      <c r="K91" s="1">
        <f t="shared" ca="1" si="20"/>
        <v>197615</v>
      </c>
      <c r="L91" s="1">
        <f t="shared" ca="1" si="34"/>
        <v>37561.828559888345</v>
      </c>
      <c r="M91" s="1">
        <f t="shared" ca="1" si="21"/>
        <v>31552.895195749214</v>
      </c>
      <c r="N91" s="1">
        <f t="shared" ca="1" si="35"/>
        <v>10837</v>
      </c>
      <c r="O91" s="1">
        <f t="shared" ca="1" si="22"/>
        <v>70852.207972333534</v>
      </c>
      <c r="P91" s="1">
        <f t="shared" ca="1" si="23"/>
        <v>50372.530900672209</v>
      </c>
      <c r="Q91" s="1">
        <f t="shared" ca="1" si="24"/>
        <v>279540.42609642143</v>
      </c>
      <c r="R91" s="1">
        <f ca="1">Table1[[#This Row],[mortage left]]+Table1[[#This Row],[left to pay to cars]]+Table1[[#This Row],[debt]]</f>
        <v>119251.03653222189</v>
      </c>
      <c r="S91" s="1">
        <f t="shared" ca="1" si="25"/>
        <v>160289.38956419955</v>
      </c>
    </row>
    <row r="92" spans="1:19" x14ac:dyDescent="0.2">
      <c r="A92">
        <f t="shared" ca="1" si="27"/>
        <v>2</v>
      </c>
      <c r="B92" t="str">
        <f t="shared" ca="1" si="28"/>
        <v>women</v>
      </c>
      <c r="C92">
        <f t="shared" ca="1" si="29"/>
        <v>43</v>
      </c>
      <c r="D92">
        <f t="shared" ca="1" si="30"/>
        <v>2</v>
      </c>
      <c r="E92" t="str">
        <f t="shared" ca="1" si="31"/>
        <v>Health</v>
      </c>
      <c r="F92" t="str">
        <f t="shared" ca="1" si="18"/>
        <v>University</v>
      </c>
      <c r="G92">
        <f t="shared" ca="1" si="32"/>
        <v>1</v>
      </c>
      <c r="H92">
        <f t="shared" ca="1" si="26"/>
        <v>4</v>
      </c>
      <c r="I92" s="1">
        <f t="shared" ca="1" si="33"/>
        <v>73300</v>
      </c>
      <c r="J92" t="str">
        <f t="shared" ca="1" si="19"/>
        <v>Batumi</v>
      </c>
      <c r="K92" s="1">
        <f t="shared" ca="1" si="20"/>
        <v>513100</v>
      </c>
      <c r="L92" s="1">
        <f t="shared" ca="1" si="34"/>
        <v>178438.6520640837</v>
      </c>
      <c r="M92" s="1">
        <f t="shared" ca="1" si="21"/>
        <v>68028.379890736542</v>
      </c>
      <c r="N92" s="1">
        <f t="shared" ca="1" si="35"/>
        <v>25637</v>
      </c>
      <c r="O92" s="1">
        <f t="shared" ca="1" si="22"/>
        <v>54794.371422741388</v>
      </c>
      <c r="P92" s="1">
        <f t="shared" ca="1" si="23"/>
        <v>34068.895684333504</v>
      </c>
      <c r="Q92" s="1">
        <f t="shared" ca="1" si="24"/>
        <v>615197.27557507006</v>
      </c>
      <c r="R92" s="1">
        <f ca="1">Table1[[#This Row],[mortage left]]+Table1[[#This Row],[left to pay to cars]]+Table1[[#This Row],[debt]]</f>
        <v>258870.02348682508</v>
      </c>
      <c r="S92" s="1">
        <f t="shared" ca="1" si="25"/>
        <v>356327.252088245</v>
      </c>
    </row>
    <row r="93" spans="1:19" x14ac:dyDescent="0.2">
      <c r="A93">
        <f t="shared" ca="1" si="27"/>
        <v>2</v>
      </c>
      <c r="B93" t="str">
        <f t="shared" ca="1" si="28"/>
        <v>women</v>
      </c>
      <c r="C93">
        <f t="shared" ca="1" si="29"/>
        <v>26</v>
      </c>
      <c r="D93">
        <f t="shared" ca="1" si="30"/>
        <v>3</v>
      </c>
      <c r="E93" t="str">
        <f t="shared" ca="1" si="31"/>
        <v>Business</v>
      </c>
      <c r="F93" t="str">
        <f t="shared" ca="1" si="18"/>
        <v>College</v>
      </c>
      <c r="G93">
        <f t="shared" ca="1" si="32"/>
        <v>4</v>
      </c>
      <c r="H93">
        <f t="shared" ca="1" si="26"/>
        <v>4</v>
      </c>
      <c r="I93" s="1">
        <f t="shared" ca="1" si="33"/>
        <v>45802</v>
      </c>
      <c r="J93" t="str">
        <f t="shared" ca="1" si="19"/>
        <v>Kutaisi</v>
      </c>
      <c r="K93" s="1">
        <f t="shared" ca="1" si="20"/>
        <v>274812</v>
      </c>
      <c r="L93" s="1">
        <f t="shared" ca="1" si="34"/>
        <v>121349.76820368732</v>
      </c>
      <c r="M93" s="1">
        <f t="shared" ca="1" si="21"/>
        <v>1814.9621690976796</v>
      </c>
      <c r="N93" s="1">
        <f t="shared" ca="1" si="35"/>
        <v>1024</v>
      </c>
      <c r="O93" s="1">
        <f t="shared" ca="1" si="22"/>
        <v>18520.127268132703</v>
      </c>
      <c r="P93" s="1">
        <f t="shared" ca="1" si="23"/>
        <v>66988.255693019455</v>
      </c>
      <c r="Q93" s="1">
        <f t="shared" ca="1" si="24"/>
        <v>343615.2178621171</v>
      </c>
      <c r="R93" s="1">
        <f ca="1">Table1[[#This Row],[mortage left]]+Table1[[#This Row],[left to pay to cars]]+Table1[[#This Row],[debt]]</f>
        <v>140893.89547182003</v>
      </c>
      <c r="S93" s="1">
        <f t="shared" ca="1" si="25"/>
        <v>202721.32239029708</v>
      </c>
    </row>
    <row r="94" spans="1:19" x14ac:dyDescent="0.2">
      <c r="A94">
        <f t="shared" ca="1" si="27"/>
        <v>2</v>
      </c>
      <c r="B94" t="str">
        <f t="shared" ca="1" si="28"/>
        <v>women</v>
      </c>
      <c r="C94">
        <f t="shared" ca="1" si="29"/>
        <v>23</v>
      </c>
      <c r="D94">
        <f t="shared" ca="1" si="30"/>
        <v>4</v>
      </c>
      <c r="E94" t="str">
        <f t="shared" ca="1" si="31"/>
        <v>Finance</v>
      </c>
      <c r="F94" t="str">
        <f t="shared" ca="1" si="18"/>
        <v>Technical</v>
      </c>
      <c r="G94">
        <f t="shared" ca="1" si="32"/>
        <v>1</v>
      </c>
      <c r="H94">
        <f t="shared" ca="1" si="26"/>
        <v>4</v>
      </c>
      <c r="I94" s="1">
        <f t="shared" ca="1" si="33"/>
        <v>74744</v>
      </c>
      <c r="J94" t="str">
        <f t="shared" ca="1" si="19"/>
        <v>Zugdidi</v>
      </c>
      <c r="K94" s="1">
        <f t="shared" ca="1" si="20"/>
        <v>298976</v>
      </c>
      <c r="L94" s="1">
        <f t="shared" ca="1" si="34"/>
        <v>7640.0680533090208</v>
      </c>
      <c r="M94" s="1">
        <f t="shared" ca="1" si="21"/>
        <v>145425.38833298875</v>
      </c>
      <c r="N94" s="1">
        <f t="shared" ca="1" si="35"/>
        <v>28579</v>
      </c>
      <c r="O94" s="1">
        <f t="shared" ca="1" si="22"/>
        <v>119774.48799031103</v>
      </c>
      <c r="P94" s="1">
        <f t="shared" ca="1" si="23"/>
        <v>27690.148128772802</v>
      </c>
      <c r="Q94" s="1">
        <f t="shared" ca="1" si="24"/>
        <v>472091.53646176151</v>
      </c>
      <c r="R94" s="1">
        <f ca="1">Table1[[#This Row],[mortage left]]+Table1[[#This Row],[left to pay to cars]]+Table1[[#This Row],[debt]]</f>
        <v>155993.55604362005</v>
      </c>
      <c r="S94" s="1">
        <f t="shared" ca="1" si="25"/>
        <v>316097.98041814147</v>
      </c>
    </row>
    <row r="95" spans="1:19" x14ac:dyDescent="0.2">
      <c r="A95">
        <f t="shared" ca="1" si="27"/>
        <v>2</v>
      </c>
      <c r="B95" t="str">
        <f t="shared" ca="1" si="28"/>
        <v>women</v>
      </c>
      <c r="C95">
        <f t="shared" ca="1" si="29"/>
        <v>47</v>
      </c>
      <c r="D95">
        <f t="shared" ca="1" si="30"/>
        <v>1</v>
      </c>
      <c r="E95" t="str">
        <f t="shared" ca="1" si="31"/>
        <v>IT</v>
      </c>
      <c r="F95" t="str">
        <f t="shared" ca="1" si="18"/>
        <v>High school</v>
      </c>
      <c r="G95">
        <f t="shared" ca="1" si="32"/>
        <v>3</v>
      </c>
      <c r="H95">
        <f t="shared" ca="1" si="26"/>
        <v>2</v>
      </c>
      <c r="I95" s="1">
        <f t="shared" ca="1" si="33"/>
        <v>32364</v>
      </c>
      <c r="J95" t="str">
        <f t="shared" ca="1" si="19"/>
        <v>Tbilisi</v>
      </c>
      <c r="K95" s="1">
        <f t="shared" ca="1" si="20"/>
        <v>161820</v>
      </c>
      <c r="L95" s="1">
        <f t="shared" ca="1" si="34"/>
        <v>41597.88443537015</v>
      </c>
      <c r="M95" s="1">
        <f t="shared" ca="1" si="21"/>
        <v>31535.954878809494</v>
      </c>
      <c r="N95" s="1">
        <f t="shared" ca="1" si="35"/>
        <v>6849</v>
      </c>
      <c r="O95" s="1">
        <f t="shared" ca="1" si="22"/>
        <v>28840.953125122785</v>
      </c>
      <c r="P95" s="1">
        <f t="shared" ca="1" si="23"/>
        <v>12263.61044750479</v>
      </c>
      <c r="Q95" s="1">
        <f t="shared" ca="1" si="24"/>
        <v>205619.56532631427</v>
      </c>
      <c r="R95" s="1">
        <f ca="1">Table1[[#This Row],[mortage left]]+Table1[[#This Row],[left to pay to cars]]+Table1[[#This Row],[debt]]</f>
        <v>77287.837560492932</v>
      </c>
      <c r="S95" s="1">
        <f t="shared" ca="1" si="25"/>
        <v>128331.72776582134</v>
      </c>
    </row>
    <row r="96" spans="1:19" x14ac:dyDescent="0.2">
      <c r="A96">
        <f t="shared" ca="1" si="27"/>
        <v>1</v>
      </c>
      <c r="B96" t="str">
        <f t="shared" ca="1" si="28"/>
        <v>men</v>
      </c>
      <c r="C96">
        <f t="shared" ca="1" si="29"/>
        <v>31</v>
      </c>
      <c r="D96">
        <f t="shared" ca="1" si="30"/>
        <v>4</v>
      </c>
      <c r="E96" t="str">
        <f t="shared" ca="1" si="31"/>
        <v>Finance</v>
      </c>
      <c r="F96" t="str">
        <f t="shared" ref="F96:F159" ca="1" si="36">VLOOKUP(D96,$Z$2:$AA$6,2,1)</f>
        <v>Technical</v>
      </c>
      <c r="G96">
        <f t="shared" ca="1" si="32"/>
        <v>3</v>
      </c>
      <c r="H96">
        <f t="shared" ca="1" si="26"/>
        <v>2</v>
      </c>
      <c r="I96" s="1">
        <f t="shared" ca="1" si="33"/>
        <v>57869</v>
      </c>
      <c r="J96" t="str">
        <f t="shared" ref="J96:J159" ca="1" si="37">VLOOKUP(D96,$AB$2:$AC$6,2,1)</f>
        <v>Zugdidi</v>
      </c>
      <c r="K96" s="1">
        <f t="shared" ref="K96:K159" ca="1" si="38">I96*RANDBETWEEN(4,7)</f>
        <v>405083</v>
      </c>
      <c r="L96" s="1">
        <f t="shared" ca="1" si="34"/>
        <v>233149.15574477057</v>
      </c>
      <c r="M96" s="1">
        <f t="shared" ref="M96:M159" ca="1" si="39">H96*RAND()*I96</f>
        <v>29872.8466476248</v>
      </c>
      <c r="N96" s="1">
        <f t="shared" ca="1" si="35"/>
        <v>11046</v>
      </c>
      <c r="O96" s="1">
        <f t="shared" ref="O96:O159" ca="1" si="40">RAND()*I96*2</f>
        <v>18373.18716238446</v>
      </c>
      <c r="P96" s="1">
        <f t="shared" ref="P96:P159" ca="1" si="41">RAND()*I96*1.5</f>
        <v>25096.165138369484</v>
      </c>
      <c r="Q96" s="1">
        <f t="shared" ref="Q96:Q159" ca="1" si="42">K96+M96+P96</f>
        <v>460052.01178599428</v>
      </c>
      <c r="R96" s="1">
        <f ca="1">Table1[[#This Row],[mortage left]]+Table1[[#This Row],[left to pay to cars]]+Table1[[#This Row],[debt]]</f>
        <v>262568.34290715505</v>
      </c>
      <c r="S96" s="1">
        <f t="shared" ref="S96:S159" ca="1" si="43">Q96-R96</f>
        <v>197483.66887883923</v>
      </c>
    </row>
    <row r="97" spans="1:19" x14ac:dyDescent="0.2">
      <c r="A97">
        <f t="shared" ca="1" si="27"/>
        <v>2</v>
      </c>
      <c r="B97" t="str">
        <f t="shared" ca="1" si="28"/>
        <v>women</v>
      </c>
      <c r="C97">
        <f t="shared" ca="1" si="29"/>
        <v>21</v>
      </c>
      <c r="D97">
        <f t="shared" ca="1" si="30"/>
        <v>4</v>
      </c>
      <c r="E97" t="str">
        <f t="shared" ca="1" si="31"/>
        <v>Finance</v>
      </c>
      <c r="F97" t="str">
        <f t="shared" ca="1" si="36"/>
        <v>Technical</v>
      </c>
      <c r="G97">
        <f t="shared" ca="1" si="32"/>
        <v>4</v>
      </c>
      <c r="H97">
        <f t="shared" ca="1" si="26"/>
        <v>2</v>
      </c>
      <c r="I97" s="1">
        <f t="shared" ca="1" si="33"/>
        <v>50441</v>
      </c>
      <c r="J97" t="str">
        <f t="shared" ca="1" si="37"/>
        <v>Zugdidi</v>
      </c>
      <c r="K97" s="1">
        <f t="shared" ca="1" si="38"/>
        <v>302646</v>
      </c>
      <c r="L97" s="1">
        <f t="shared" ca="1" si="34"/>
        <v>59349.40851554738</v>
      </c>
      <c r="M97" s="1">
        <f t="shared" ca="1" si="39"/>
        <v>82815.55935515977</v>
      </c>
      <c r="N97" s="1">
        <f t="shared" ca="1" si="35"/>
        <v>71498</v>
      </c>
      <c r="O97" s="1">
        <f t="shared" ca="1" si="40"/>
        <v>90629.930746922895</v>
      </c>
      <c r="P97" s="1">
        <f t="shared" ca="1" si="41"/>
        <v>6594.7755970564795</v>
      </c>
      <c r="Q97" s="1">
        <f t="shared" ca="1" si="42"/>
        <v>392056.33495221625</v>
      </c>
      <c r="R97" s="1">
        <f ca="1">Table1[[#This Row],[mortage left]]+Table1[[#This Row],[left to pay to cars]]+Table1[[#This Row],[debt]]</f>
        <v>221477.33926247025</v>
      </c>
      <c r="S97" s="1">
        <f t="shared" ca="1" si="43"/>
        <v>170578.99568974599</v>
      </c>
    </row>
    <row r="98" spans="1:19" x14ac:dyDescent="0.2">
      <c r="A98">
        <f t="shared" ca="1" si="27"/>
        <v>2</v>
      </c>
      <c r="B98" t="str">
        <f t="shared" ca="1" si="28"/>
        <v>women</v>
      </c>
      <c r="C98">
        <f t="shared" ca="1" si="29"/>
        <v>34</v>
      </c>
      <c r="D98">
        <f t="shared" ca="1" si="30"/>
        <v>3</v>
      </c>
      <c r="E98" t="str">
        <f t="shared" ca="1" si="31"/>
        <v>Business</v>
      </c>
      <c r="F98" t="str">
        <f t="shared" ca="1" si="36"/>
        <v>College</v>
      </c>
      <c r="G98">
        <f t="shared" ca="1" si="32"/>
        <v>5</v>
      </c>
      <c r="H98">
        <f t="shared" ca="1" si="26"/>
        <v>4</v>
      </c>
      <c r="I98" s="1">
        <f t="shared" ca="1" si="33"/>
        <v>75382</v>
      </c>
      <c r="J98" t="str">
        <f t="shared" ca="1" si="37"/>
        <v>Kutaisi</v>
      </c>
      <c r="K98" s="1">
        <f t="shared" ca="1" si="38"/>
        <v>376910</v>
      </c>
      <c r="L98" s="1">
        <f t="shared" ca="1" si="34"/>
        <v>285345.90196000511</v>
      </c>
      <c r="M98" s="1">
        <f t="shared" ca="1" si="39"/>
        <v>124144.9894695</v>
      </c>
      <c r="N98" s="1">
        <f t="shared" ca="1" si="35"/>
        <v>108162</v>
      </c>
      <c r="O98" s="1">
        <f t="shared" ca="1" si="40"/>
        <v>115355.02179763561</v>
      </c>
      <c r="P98" s="1">
        <f t="shared" ca="1" si="41"/>
        <v>102207.35052419367</v>
      </c>
      <c r="Q98" s="1">
        <f t="shared" ca="1" si="42"/>
        <v>603262.33999369363</v>
      </c>
      <c r="R98" s="1">
        <f ca="1">Table1[[#This Row],[mortage left]]+Table1[[#This Row],[left to pay to cars]]+Table1[[#This Row],[debt]]</f>
        <v>508862.9237576407</v>
      </c>
      <c r="S98" s="1">
        <f t="shared" ca="1" si="43"/>
        <v>94399.41623605293</v>
      </c>
    </row>
    <row r="99" spans="1:19" x14ac:dyDescent="0.2">
      <c r="A99">
        <f t="shared" ca="1" si="27"/>
        <v>2</v>
      </c>
      <c r="B99" t="str">
        <f t="shared" ca="1" si="28"/>
        <v>women</v>
      </c>
      <c r="C99">
        <f t="shared" ca="1" si="29"/>
        <v>50</v>
      </c>
      <c r="D99">
        <f t="shared" ca="1" si="30"/>
        <v>4</v>
      </c>
      <c r="E99" t="str">
        <f t="shared" ca="1" si="31"/>
        <v>Finance</v>
      </c>
      <c r="F99" t="str">
        <f t="shared" ca="1" si="36"/>
        <v>Technical</v>
      </c>
      <c r="G99">
        <f t="shared" ca="1" si="32"/>
        <v>4</v>
      </c>
      <c r="H99">
        <f t="shared" ca="1" si="26"/>
        <v>2</v>
      </c>
      <c r="I99" s="1">
        <f t="shared" ca="1" si="33"/>
        <v>31771</v>
      </c>
      <c r="J99" t="str">
        <f t="shared" ca="1" si="37"/>
        <v>Zugdidi</v>
      </c>
      <c r="K99" s="1">
        <f t="shared" ca="1" si="38"/>
        <v>127084</v>
      </c>
      <c r="L99" s="1">
        <f t="shared" ca="1" si="34"/>
        <v>19656.803075326203</v>
      </c>
      <c r="M99" s="1">
        <f t="shared" ca="1" si="39"/>
        <v>54844.926164806791</v>
      </c>
      <c r="N99" s="1">
        <f t="shared" ca="1" si="35"/>
        <v>26247</v>
      </c>
      <c r="O99" s="1">
        <f t="shared" ca="1" si="40"/>
        <v>53980.204945143312</v>
      </c>
      <c r="P99" s="1">
        <f t="shared" ca="1" si="41"/>
        <v>47027.485328830779</v>
      </c>
      <c r="Q99" s="1">
        <f t="shared" ca="1" si="42"/>
        <v>228956.41149363757</v>
      </c>
      <c r="R99" s="1">
        <f ca="1">Table1[[#This Row],[mortage left]]+Table1[[#This Row],[left to pay to cars]]+Table1[[#This Row],[debt]]</f>
        <v>99884.008020469511</v>
      </c>
      <c r="S99" s="1">
        <f t="shared" ca="1" si="43"/>
        <v>129072.40347316806</v>
      </c>
    </row>
    <row r="100" spans="1:19" x14ac:dyDescent="0.2">
      <c r="A100">
        <f t="shared" ca="1" si="27"/>
        <v>2</v>
      </c>
      <c r="B100" t="str">
        <f t="shared" ca="1" si="28"/>
        <v>women</v>
      </c>
      <c r="C100">
        <f t="shared" ca="1" si="29"/>
        <v>31</v>
      </c>
      <c r="D100">
        <f t="shared" ca="1" si="30"/>
        <v>2</v>
      </c>
      <c r="E100" t="str">
        <f t="shared" ca="1" si="31"/>
        <v>Health</v>
      </c>
      <c r="F100" t="str">
        <f t="shared" ca="1" si="36"/>
        <v>University</v>
      </c>
      <c r="G100">
        <f t="shared" ca="1" si="32"/>
        <v>1</v>
      </c>
      <c r="H100">
        <f t="shared" ca="1" si="26"/>
        <v>1</v>
      </c>
      <c r="I100" s="1">
        <f t="shared" ca="1" si="33"/>
        <v>61413</v>
      </c>
      <c r="J100" t="str">
        <f t="shared" ca="1" si="37"/>
        <v>Batumi</v>
      </c>
      <c r="K100" s="1">
        <f t="shared" ca="1" si="38"/>
        <v>245652</v>
      </c>
      <c r="L100" s="1">
        <f t="shared" ca="1" si="34"/>
        <v>31442.466153032216</v>
      </c>
      <c r="M100" s="1">
        <f t="shared" ca="1" si="39"/>
        <v>30354.256777265226</v>
      </c>
      <c r="N100" s="1">
        <f t="shared" ca="1" si="35"/>
        <v>28411</v>
      </c>
      <c r="O100" s="1">
        <f t="shared" ca="1" si="40"/>
        <v>111082.59663019162</v>
      </c>
      <c r="P100" s="1">
        <f t="shared" ca="1" si="41"/>
        <v>11090.861716476569</v>
      </c>
      <c r="Q100" s="1">
        <f t="shared" ca="1" si="42"/>
        <v>287097.11849374179</v>
      </c>
      <c r="R100" s="1">
        <f ca="1">Table1[[#This Row],[mortage left]]+Table1[[#This Row],[left to pay to cars]]+Table1[[#This Row],[debt]]</f>
        <v>170936.06278322384</v>
      </c>
      <c r="S100" s="1">
        <f t="shared" ca="1" si="43"/>
        <v>116161.05571051795</v>
      </c>
    </row>
    <row r="101" spans="1:19" x14ac:dyDescent="0.2">
      <c r="A101">
        <f t="shared" ca="1" si="27"/>
        <v>2</v>
      </c>
      <c r="B101" t="str">
        <f t="shared" ca="1" si="28"/>
        <v>women</v>
      </c>
      <c r="C101">
        <f t="shared" ca="1" si="29"/>
        <v>25</v>
      </c>
      <c r="D101">
        <f t="shared" ca="1" si="30"/>
        <v>2</v>
      </c>
      <c r="E101" t="str">
        <f t="shared" ca="1" si="31"/>
        <v>Health</v>
      </c>
      <c r="F101" t="str">
        <f t="shared" ca="1" si="36"/>
        <v>University</v>
      </c>
      <c r="G101">
        <f t="shared" ca="1" si="32"/>
        <v>0</v>
      </c>
      <c r="H101">
        <f t="shared" ca="1" si="26"/>
        <v>3</v>
      </c>
      <c r="I101" s="1">
        <f t="shared" ca="1" si="33"/>
        <v>52823</v>
      </c>
      <c r="J101" t="str">
        <f t="shared" ca="1" si="37"/>
        <v>Batumi</v>
      </c>
      <c r="K101" s="1">
        <f t="shared" ca="1" si="38"/>
        <v>211292</v>
      </c>
      <c r="L101" s="1">
        <f t="shared" ca="1" si="34"/>
        <v>19667.556383121853</v>
      </c>
      <c r="M101" s="1">
        <f t="shared" ca="1" si="39"/>
        <v>59256.120993337325</v>
      </c>
      <c r="N101" s="1">
        <f t="shared" ca="1" si="35"/>
        <v>11019</v>
      </c>
      <c r="O101" s="1">
        <f t="shared" ca="1" si="40"/>
        <v>45425.598488092</v>
      </c>
      <c r="P101" s="1">
        <f t="shared" ca="1" si="41"/>
        <v>55345.925134507117</v>
      </c>
      <c r="Q101" s="1">
        <f t="shared" ca="1" si="42"/>
        <v>325894.04612784443</v>
      </c>
      <c r="R101" s="1">
        <f ca="1">Table1[[#This Row],[mortage left]]+Table1[[#This Row],[left to pay to cars]]+Table1[[#This Row],[debt]]</f>
        <v>76112.154871213861</v>
      </c>
      <c r="S101" s="1">
        <f t="shared" ca="1" si="43"/>
        <v>249781.89125663057</v>
      </c>
    </row>
    <row r="102" spans="1:19" x14ac:dyDescent="0.2">
      <c r="A102">
        <f t="shared" ca="1" si="27"/>
        <v>1</v>
      </c>
      <c r="B102" t="str">
        <f t="shared" ca="1" si="28"/>
        <v>men</v>
      </c>
      <c r="C102">
        <f t="shared" ca="1" si="29"/>
        <v>40</v>
      </c>
      <c r="D102">
        <f t="shared" ca="1" si="30"/>
        <v>5</v>
      </c>
      <c r="E102" t="str">
        <f t="shared" ca="1" si="31"/>
        <v>Law</v>
      </c>
      <c r="F102" t="str">
        <f t="shared" ca="1" si="36"/>
        <v>Other</v>
      </c>
      <c r="G102">
        <f t="shared" ca="1" si="32"/>
        <v>1</v>
      </c>
      <c r="H102">
        <f t="shared" ca="1" si="26"/>
        <v>2</v>
      </c>
      <c r="I102" s="1">
        <f t="shared" ca="1" si="33"/>
        <v>62722</v>
      </c>
      <c r="J102" t="str">
        <f t="shared" ca="1" si="37"/>
        <v>Telavi</v>
      </c>
      <c r="K102" s="1">
        <f t="shared" ca="1" si="38"/>
        <v>439054</v>
      </c>
      <c r="L102" s="1">
        <f t="shared" ca="1" si="34"/>
        <v>130563.20932772118</v>
      </c>
      <c r="M102" s="1">
        <f t="shared" ca="1" si="39"/>
        <v>35648.597167822452</v>
      </c>
      <c r="N102" s="1">
        <f t="shared" ca="1" si="35"/>
        <v>32918</v>
      </c>
      <c r="O102" s="1">
        <f t="shared" ca="1" si="40"/>
        <v>44061.842581457779</v>
      </c>
      <c r="P102" s="1">
        <f t="shared" ca="1" si="41"/>
        <v>62128.324098899589</v>
      </c>
      <c r="Q102" s="1">
        <f t="shared" ca="1" si="42"/>
        <v>536830.92126672203</v>
      </c>
      <c r="R102" s="1">
        <f ca="1">Table1[[#This Row],[mortage left]]+Table1[[#This Row],[left to pay to cars]]+Table1[[#This Row],[debt]]</f>
        <v>207543.05190917896</v>
      </c>
      <c r="S102" s="1">
        <f t="shared" ca="1" si="43"/>
        <v>329287.86935754307</v>
      </c>
    </row>
    <row r="103" spans="1:19" x14ac:dyDescent="0.2">
      <c r="A103">
        <f t="shared" ca="1" si="27"/>
        <v>1</v>
      </c>
      <c r="B103" t="str">
        <f t="shared" ca="1" si="28"/>
        <v>men</v>
      </c>
      <c r="C103">
        <f t="shared" ca="1" si="29"/>
        <v>28</v>
      </c>
      <c r="D103">
        <f t="shared" ca="1" si="30"/>
        <v>1</v>
      </c>
      <c r="E103" t="str">
        <f t="shared" ca="1" si="31"/>
        <v>IT</v>
      </c>
      <c r="F103" t="str">
        <f t="shared" ca="1" si="36"/>
        <v>High school</v>
      </c>
      <c r="G103">
        <f t="shared" ca="1" si="32"/>
        <v>1</v>
      </c>
      <c r="H103">
        <f t="shared" ca="1" si="26"/>
        <v>4</v>
      </c>
      <c r="I103" s="1">
        <f t="shared" ca="1" si="33"/>
        <v>35902</v>
      </c>
      <c r="J103" t="str">
        <f t="shared" ca="1" si="37"/>
        <v>Tbilisi</v>
      </c>
      <c r="K103" s="1">
        <f t="shared" ca="1" si="38"/>
        <v>179510</v>
      </c>
      <c r="L103" s="1">
        <f t="shared" ca="1" si="34"/>
        <v>14572.83114347668</v>
      </c>
      <c r="M103" s="1">
        <f t="shared" ca="1" si="39"/>
        <v>53901.948618151619</v>
      </c>
      <c r="N103" s="1">
        <f t="shared" ca="1" si="35"/>
        <v>42451</v>
      </c>
      <c r="O103" s="1">
        <f t="shared" ca="1" si="40"/>
        <v>20606.882631348817</v>
      </c>
      <c r="P103" s="1">
        <f t="shared" ca="1" si="41"/>
        <v>2249.0354646302453</v>
      </c>
      <c r="Q103" s="1">
        <f t="shared" ca="1" si="42"/>
        <v>235660.98408278188</v>
      </c>
      <c r="R103" s="1">
        <f ca="1">Table1[[#This Row],[mortage left]]+Table1[[#This Row],[left to pay to cars]]+Table1[[#This Row],[debt]]</f>
        <v>77630.713774825505</v>
      </c>
      <c r="S103" s="1">
        <f t="shared" ca="1" si="43"/>
        <v>158030.27030795638</v>
      </c>
    </row>
    <row r="104" spans="1:19" x14ac:dyDescent="0.2">
      <c r="A104">
        <f t="shared" ca="1" si="27"/>
        <v>1</v>
      </c>
      <c r="B104" t="str">
        <f t="shared" ca="1" si="28"/>
        <v>men</v>
      </c>
      <c r="C104">
        <f t="shared" ca="1" si="29"/>
        <v>36</v>
      </c>
      <c r="D104">
        <f t="shared" ca="1" si="30"/>
        <v>1</v>
      </c>
      <c r="E104" t="str">
        <f t="shared" ca="1" si="31"/>
        <v>IT</v>
      </c>
      <c r="F104" t="str">
        <f t="shared" ca="1" si="36"/>
        <v>High school</v>
      </c>
      <c r="G104">
        <f t="shared" ca="1" si="32"/>
        <v>3</v>
      </c>
      <c r="H104">
        <f t="shared" ca="1" si="26"/>
        <v>1</v>
      </c>
      <c r="I104" s="1">
        <f t="shared" ca="1" si="33"/>
        <v>76014</v>
      </c>
      <c r="J104" t="str">
        <f t="shared" ca="1" si="37"/>
        <v>Tbilisi</v>
      </c>
      <c r="K104" s="1">
        <f t="shared" ca="1" si="38"/>
        <v>532098</v>
      </c>
      <c r="L104" s="1">
        <f t="shared" ca="1" si="34"/>
        <v>399780.09378790442</v>
      </c>
      <c r="M104" s="1">
        <f t="shared" ca="1" si="39"/>
        <v>72459.335363774444</v>
      </c>
      <c r="N104" s="1">
        <f t="shared" ca="1" si="35"/>
        <v>57288</v>
      </c>
      <c r="O104" s="1">
        <f t="shared" ca="1" si="40"/>
        <v>112298.5826202576</v>
      </c>
      <c r="P104" s="1">
        <f t="shared" ca="1" si="41"/>
        <v>99094.141628059209</v>
      </c>
      <c r="Q104" s="1">
        <f t="shared" ca="1" si="42"/>
        <v>703651.47699183365</v>
      </c>
      <c r="R104" s="1">
        <f ca="1">Table1[[#This Row],[mortage left]]+Table1[[#This Row],[left to pay to cars]]+Table1[[#This Row],[debt]]</f>
        <v>569366.67640816199</v>
      </c>
      <c r="S104" s="1">
        <f t="shared" ca="1" si="43"/>
        <v>134284.80058367166</v>
      </c>
    </row>
    <row r="105" spans="1:19" x14ac:dyDescent="0.2">
      <c r="A105">
        <f t="shared" ca="1" si="27"/>
        <v>1</v>
      </c>
      <c r="B105" t="str">
        <f t="shared" ca="1" si="28"/>
        <v>men</v>
      </c>
      <c r="C105">
        <f t="shared" ca="1" si="29"/>
        <v>49</v>
      </c>
      <c r="D105">
        <f t="shared" ca="1" si="30"/>
        <v>1</v>
      </c>
      <c r="E105" t="str">
        <f t="shared" ca="1" si="31"/>
        <v>IT</v>
      </c>
      <c r="F105" t="str">
        <f t="shared" ca="1" si="36"/>
        <v>High school</v>
      </c>
      <c r="G105">
        <f t="shared" ca="1" si="32"/>
        <v>1</v>
      </c>
      <c r="H105">
        <f t="shared" ca="1" si="26"/>
        <v>2</v>
      </c>
      <c r="I105" s="1">
        <f t="shared" ca="1" si="33"/>
        <v>49992</v>
      </c>
      <c r="J105" t="str">
        <f t="shared" ca="1" si="37"/>
        <v>Tbilisi</v>
      </c>
      <c r="K105" s="1">
        <f t="shared" ca="1" si="38"/>
        <v>349944</v>
      </c>
      <c r="L105" s="1">
        <f t="shared" ca="1" si="34"/>
        <v>325077.42390601063</v>
      </c>
      <c r="M105" s="1">
        <f t="shared" ca="1" si="39"/>
        <v>58004.555799912683</v>
      </c>
      <c r="N105" s="1">
        <f t="shared" ca="1" si="35"/>
        <v>52609</v>
      </c>
      <c r="O105" s="1">
        <f t="shared" ca="1" si="40"/>
        <v>31395.282705871796</v>
      </c>
      <c r="P105" s="1">
        <f t="shared" ca="1" si="41"/>
        <v>45926.465976226726</v>
      </c>
      <c r="Q105" s="1">
        <f t="shared" ca="1" si="42"/>
        <v>453875.02177613939</v>
      </c>
      <c r="R105" s="1">
        <f ca="1">Table1[[#This Row],[mortage left]]+Table1[[#This Row],[left to pay to cars]]+Table1[[#This Row],[debt]]</f>
        <v>409081.70661188243</v>
      </c>
      <c r="S105" s="1">
        <f t="shared" ca="1" si="43"/>
        <v>44793.315164256957</v>
      </c>
    </row>
    <row r="106" spans="1:19" x14ac:dyDescent="0.2">
      <c r="A106">
        <f t="shared" ca="1" si="27"/>
        <v>1</v>
      </c>
      <c r="B106" t="str">
        <f t="shared" ca="1" si="28"/>
        <v>men</v>
      </c>
      <c r="C106">
        <f t="shared" ca="1" si="29"/>
        <v>35</v>
      </c>
      <c r="D106">
        <f t="shared" ca="1" si="30"/>
        <v>2</v>
      </c>
      <c r="E106" t="str">
        <f t="shared" ca="1" si="31"/>
        <v>Health</v>
      </c>
      <c r="F106" t="str">
        <f t="shared" ca="1" si="36"/>
        <v>University</v>
      </c>
      <c r="G106">
        <f t="shared" ca="1" si="32"/>
        <v>5</v>
      </c>
      <c r="H106">
        <f t="shared" ca="1" si="26"/>
        <v>2</v>
      </c>
      <c r="I106" s="1">
        <f t="shared" ca="1" si="33"/>
        <v>61968</v>
      </c>
      <c r="J106" t="str">
        <f t="shared" ca="1" si="37"/>
        <v>Batumi</v>
      </c>
      <c r="K106" s="1">
        <f t="shared" ca="1" si="38"/>
        <v>433776</v>
      </c>
      <c r="L106" s="1">
        <f t="shared" ca="1" si="34"/>
        <v>61313.087500888134</v>
      </c>
      <c r="M106" s="1">
        <f t="shared" ca="1" si="39"/>
        <v>71035.625510601109</v>
      </c>
      <c r="N106" s="1">
        <f t="shared" ca="1" si="35"/>
        <v>29711</v>
      </c>
      <c r="O106" s="1">
        <f t="shared" ca="1" si="40"/>
        <v>43798.07435586775</v>
      </c>
      <c r="P106" s="1">
        <f t="shared" ca="1" si="41"/>
        <v>35298.629419212266</v>
      </c>
      <c r="Q106" s="1">
        <f t="shared" ca="1" si="42"/>
        <v>540110.25492981332</v>
      </c>
      <c r="R106" s="1">
        <f ca="1">Table1[[#This Row],[mortage left]]+Table1[[#This Row],[left to pay to cars]]+Table1[[#This Row],[debt]]</f>
        <v>134822.16185675588</v>
      </c>
      <c r="S106" s="1">
        <f t="shared" ca="1" si="43"/>
        <v>405288.09307305748</v>
      </c>
    </row>
    <row r="107" spans="1:19" x14ac:dyDescent="0.2">
      <c r="A107">
        <f t="shared" ca="1" si="27"/>
        <v>2</v>
      </c>
      <c r="B107" t="str">
        <f t="shared" ca="1" si="28"/>
        <v>women</v>
      </c>
      <c r="C107">
        <f t="shared" ca="1" si="29"/>
        <v>36</v>
      </c>
      <c r="D107">
        <f t="shared" ca="1" si="30"/>
        <v>5</v>
      </c>
      <c r="E107" t="str">
        <f t="shared" ca="1" si="31"/>
        <v>Law</v>
      </c>
      <c r="F107" t="str">
        <f t="shared" ca="1" si="36"/>
        <v>Other</v>
      </c>
      <c r="G107">
        <f t="shared" ca="1" si="32"/>
        <v>2</v>
      </c>
      <c r="H107">
        <f t="shared" ca="1" si="26"/>
        <v>1</v>
      </c>
      <c r="I107" s="1">
        <f t="shared" ca="1" si="33"/>
        <v>68538</v>
      </c>
      <c r="J107" t="str">
        <f t="shared" ca="1" si="37"/>
        <v>Telavi</v>
      </c>
      <c r="K107" s="1">
        <f t="shared" ca="1" si="38"/>
        <v>342690</v>
      </c>
      <c r="L107" s="1">
        <f t="shared" ca="1" si="34"/>
        <v>104041.57758355013</v>
      </c>
      <c r="M107" s="1">
        <f t="shared" ca="1" si="39"/>
        <v>898.74995498375608</v>
      </c>
      <c r="N107" s="1">
        <f t="shared" ca="1" si="35"/>
        <v>361</v>
      </c>
      <c r="O107" s="1">
        <f t="shared" ca="1" si="40"/>
        <v>104070.49909160634</v>
      </c>
      <c r="P107" s="1">
        <f t="shared" ca="1" si="41"/>
        <v>32619.633328161723</v>
      </c>
      <c r="Q107" s="1">
        <f t="shared" ca="1" si="42"/>
        <v>376208.38328314549</v>
      </c>
      <c r="R107" s="1">
        <f ca="1">Table1[[#This Row],[mortage left]]+Table1[[#This Row],[left to pay to cars]]+Table1[[#This Row],[debt]]</f>
        <v>208473.07667515648</v>
      </c>
      <c r="S107" s="1">
        <f t="shared" ca="1" si="43"/>
        <v>167735.30660798901</v>
      </c>
    </row>
    <row r="108" spans="1:19" x14ac:dyDescent="0.2">
      <c r="A108">
        <f t="shared" ca="1" si="27"/>
        <v>2</v>
      </c>
      <c r="B108" t="str">
        <f t="shared" ca="1" si="28"/>
        <v>women</v>
      </c>
      <c r="C108">
        <f t="shared" ca="1" si="29"/>
        <v>44</v>
      </c>
      <c r="D108">
        <f t="shared" ca="1" si="30"/>
        <v>2</v>
      </c>
      <c r="E108" t="str">
        <f t="shared" ca="1" si="31"/>
        <v>Health</v>
      </c>
      <c r="F108" t="str">
        <f t="shared" ca="1" si="36"/>
        <v>University</v>
      </c>
      <c r="G108">
        <f t="shared" ca="1" si="32"/>
        <v>1</v>
      </c>
      <c r="H108">
        <f t="shared" ca="1" si="26"/>
        <v>3</v>
      </c>
      <c r="I108" s="1">
        <f t="shared" ca="1" si="33"/>
        <v>38435</v>
      </c>
      <c r="J108" t="str">
        <f t="shared" ca="1" si="37"/>
        <v>Batumi</v>
      </c>
      <c r="K108" s="1">
        <f t="shared" ca="1" si="38"/>
        <v>153740</v>
      </c>
      <c r="L108" s="1">
        <f t="shared" ca="1" si="34"/>
        <v>37471.798952042627</v>
      </c>
      <c r="M108" s="1">
        <f t="shared" ca="1" si="39"/>
        <v>94967.972905290488</v>
      </c>
      <c r="N108" s="1">
        <f t="shared" ca="1" si="35"/>
        <v>18146</v>
      </c>
      <c r="O108" s="1">
        <f t="shared" ca="1" si="40"/>
        <v>43930.069767478606</v>
      </c>
      <c r="P108" s="1">
        <f t="shared" ca="1" si="41"/>
        <v>49888.187126763194</v>
      </c>
      <c r="Q108" s="1">
        <f t="shared" ca="1" si="42"/>
        <v>298596.16003205371</v>
      </c>
      <c r="R108" s="1">
        <f ca="1">Table1[[#This Row],[mortage left]]+Table1[[#This Row],[left to pay to cars]]+Table1[[#This Row],[debt]]</f>
        <v>99547.868719521241</v>
      </c>
      <c r="S108" s="1">
        <f t="shared" ca="1" si="43"/>
        <v>199048.29131253247</v>
      </c>
    </row>
    <row r="109" spans="1:19" x14ac:dyDescent="0.2">
      <c r="A109">
        <f t="shared" ca="1" si="27"/>
        <v>2</v>
      </c>
      <c r="B109" t="str">
        <f t="shared" ca="1" si="28"/>
        <v>women</v>
      </c>
      <c r="C109">
        <f t="shared" ca="1" si="29"/>
        <v>37</v>
      </c>
      <c r="D109">
        <f t="shared" ca="1" si="30"/>
        <v>4</v>
      </c>
      <c r="E109" t="str">
        <f t="shared" ca="1" si="31"/>
        <v>Finance</v>
      </c>
      <c r="F109" t="str">
        <f t="shared" ca="1" si="36"/>
        <v>Technical</v>
      </c>
      <c r="G109">
        <f t="shared" ca="1" si="32"/>
        <v>1</v>
      </c>
      <c r="H109">
        <f t="shared" ca="1" si="26"/>
        <v>3</v>
      </c>
      <c r="I109" s="1">
        <f t="shared" ca="1" si="33"/>
        <v>78351</v>
      </c>
      <c r="J109" t="str">
        <f t="shared" ca="1" si="37"/>
        <v>Zugdidi</v>
      </c>
      <c r="K109" s="1">
        <f t="shared" ca="1" si="38"/>
        <v>313404</v>
      </c>
      <c r="L109" s="1">
        <f t="shared" ca="1" si="34"/>
        <v>232318.67587140368</v>
      </c>
      <c r="M109" s="1">
        <f t="shared" ca="1" si="39"/>
        <v>60579.240265128909</v>
      </c>
      <c r="N109" s="1">
        <f t="shared" ca="1" si="35"/>
        <v>43651</v>
      </c>
      <c r="O109" s="1">
        <f t="shared" ca="1" si="40"/>
        <v>96494.192907939359</v>
      </c>
      <c r="P109" s="1">
        <f t="shared" ca="1" si="41"/>
        <v>98112.269622035921</v>
      </c>
      <c r="Q109" s="1">
        <f t="shared" ca="1" si="42"/>
        <v>472095.50988716481</v>
      </c>
      <c r="R109" s="1">
        <f ca="1">Table1[[#This Row],[mortage left]]+Table1[[#This Row],[left to pay to cars]]+Table1[[#This Row],[debt]]</f>
        <v>372463.86877934303</v>
      </c>
      <c r="S109" s="1">
        <f t="shared" ca="1" si="43"/>
        <v>99631.641107821779</v>
      </c>
    </row>
    <row r="110" spans="1:19" x14ac:dyDescent="0.2">
      <c r="A110">
        <f t="shared" ca="1" si="27"/>
        <v>1</v>
      </c>
      <c r="B110" t="str">
        <f t="shared" ca="1" si="28"/>
        <v>men</v>
      </c>
      <c r="C110">
        <f t="shared" ca="1" si="29"/>
        <v>44</v>
      </c>
      <c r="D110">
        <f t="shared" ca="1" si="30"/>
        <v>4</v>
      </c>
      <c r="E110" t="str">
        <f t="shared" ca="1" si="31"/>
        <v>Finance</v>
      </c>
      <c r="F110" t="str">
        <f t="shared" ca="1" si="36"/>
        <v>Technical</v>
      </c>
      <c r="G110">
        <f t="shared" ca="1" si="32"/>
        <v>5</v>
      </c>
      <c r="H110">
        <f t="shared" ca="1" si="26"/>
        <v>4</v>
      </c>
      <c r="I110" s="1">
        <f t="shared" ca="1" si="33"/>
        <v>52653</v>
      </c>
      <c r="J110" t="str">
        <f t="shared" ca="1" si="37"/>
        <v>Zugdidi</v>
      </c>
      <c r="K110" s="1">
        <f t="shared" ca="1" si="38"/>
        <v>210612</v>
      </c>
      <c r="L110" s="1">
        <f t="shared" ca="1" si="34"/>
        <v>9144.5152801424356</v>
      </c>
      <c r="M110" s="1">
        <f t="shared" ca="1" si="39"/>
        <v>81610.047963316712</v>
      </c>
      <c r="N110" s="1">
        <f t="shared" ca="1" si="35"/>
        <v>6319</v>
      </c>
      <c r="O110" s="1">
        <f t="shared" ca="1" si="40"/>
        <v>10380.50490076582</v>
      </c>
      <c r="P110" s="1">
        <f t="shared" ca="1" si="41"/>
        <v>72652.612252161198</v>
      </c>
      <c r="Q110" s="1">
        <f t="shared" ca="1" si="42"/>
        <v>364874.66021547792</v>
      </c>
      <c r="R110" s="1">
        <f ca="1">Table1[[#This Row],[mortage left]]+Table1[[#This Row],[left to pay to cars]]+Table1[[#This Row],[debt]]</f>
        <v>25844.020180908257</v>
      </c>
      <c r="S110" s="1">
        <f t="shared" ca="1" si="43"/>
        <v>339030.64003456966</v>
      </c>
    </row>
    <row r="111" spans="1:19" x14ac:dyDescent="0.2">
      <c r="A111">
        <f t="shared" ca="1" si="27"/>
        <v>1</v>
      </c>
      <c r="B111" t="str">
        <f t="shared" ca="1" si="28"/>
        <v>men</v>
      </c>
      <c r="C111">
        <f t="shared" ca="1" si="29"/>
        <v>50</v>
      </c>
      <c r="D111">
        <f t="shared" ca="1" si="30"/>
        <v>4</v>
      </c>
      <c r="E111" t="str">
        <f t="shared" ca="1" si="31"/>
        <v>Finance</v>
      </c>
      <c r="F111" t="str">
        <f t="shared" ca="1" si="36"/>
        <v>Technical</v>
      </c>
      <c r="G111">
        <f t="shared" ca="1" si="32"/>
        <v>2</v>
      </c>
      <c r="H111">
        <f t="shared" ca="1" si="26"/>
        <v>2</v>
      </c>
      <c r="I111" s="1">
        <f t="shared" ca="1" si="33"/>
        <v>39321</v>
      </c>
      <c r="J111" t="str">
        <f t="shared" ca="1" si="37"/>
        <v>Zugdidi</v>
      </c>
      <c r="K111" s="1">
        <f t="shared" ca="1" si="38"/>
        <v>275247</v>
      </c>
      <c r="L111" s="1">
        <f t="shared" ca="1" si="34"/>
        <v>248781.87983030308</v>
      </c>
      <c r="M111" s="1">
        <f t="shared" ca="1" si="39"/>
        <v>78287.078734622904</v>
      </c>
      <c r="N111" s="1">
        <f t="shared" ca="1" si="35"/>
        <v>10223</v>
      </c>
      <c r="O111" s="1">
        <f t="shared" ca="1" si="40"/>
        <v>21814.819172850686</v>
      </c>
      <c r="P111" s="1">
        <f t="shared" ca="1" si="41"/>
        <v>7076.8610381436429</v>
      </c>
      <c r="Q111" s="1">
        <f t="shared" ca="1" si="42"/>
        <v>360610.93977276655</v>
      </c>
      <c r="R111" s="1">
        <f ca="1">Table1[[#This Row],[mortage left]]+Table1[[#This Row],[left to pay to cars]]+Table1[[#This Row],[debt]]</f>
        <v>280819.69900315377</v>
      </c>
      <c r="S111" s="1">
        <f t="shared" ca="1" si="43"/>
        <v>79791.240769612778</v>
      </c>
    </row>
    <row r="112" spans="1:19" x14ac:dyDescent="0.2">
      <c r="A112">
        <f t="shared" ca="1" si="27"/>
        <v>2</v>
      </c>
      <c r="B112" t="str">
        <f t="shared" ca="1" si="28"/>
        <v>women</v>
      </c>
      <c r="C112">
        <f t="shared" ca="1" si="29"/>
        <v>37</v>
      </c>
      <c r="D112">
        <f t="shared" ca="1" si="30"/>
        <v>2</v>
      </c>
      <c r="E112" t="str">
        <f t="shared" ca="1" si="31"/>
        <v>Health</v>
      </c>
      <c r="F112" t="str">
        <f t="shared" ca="1" si="36"/>
        <v>University</v>
      </c>
      <c r="G112">
        <f t="shared" ca="1" si="32"/>
        <v>4</v>
      </c>
      <c r="H112">
        <f t="shared" ca="1" si="26"/>
        <v>3</v>
      </c>
      <c r="I112" s="1">
        <f t="shared" ca="1" si="33"/>
        <v>43230</v>
      </c>
      <c r="J112" t="str">
        <f t="shared" ca="1" si="37"/>
        <v>Batumi</v>
      </c>
      <c r="K112" s="1">
        <f t="shared" ca="1" si="38"/>
        <v>216150</v>
      </c>
      <c r="L112" s="1">
        <f t="shared" ca="1" si="34"/>
        <v>21078.21393477172</v>
      </c>
      <c r="M112" s="1">
        <f t="shared" ca="1" si="39"/>
        <v>90285.62239604957</v>
      </c>
      <c r="N112" s="1">
        <f t="shared" ca="1" si="35"/>
        <v>81522</v>
      </c>
      <c r="O112" s="1">
        <f t="shared" ca="1" si="40"/>
        <v>1271.0989412300178</v>
      </c>
      <c r="P112" s="1">
        <f t="shared" ca="1" si="41"/>
        <v>37520.684414485164</v>
      </c>
      <c r="Q112" s="1">
        <f t="shared" ca="1" si="42"/>
        <v>343956.30681053473</v>
      </c>
      <c r="R112" s="1">
        <f ca="1">Table1[[#This Row],[mortage left]]+Table1[[#This Row],[left to pay to cars]]+Table1[[#This Row],[debt]]</f>
        <v>103871.31287600173</v>
      </c>
      <c r="S112" s="1">
        <f t="shared" ca="1" si="43"/>
        <v>240084.99393453301</v>
      </c>
    </row>
    <row r="113" spans="1:19" x14ac:dyDescent="0.2">
      <c r="A113">
        <f t="shared" ca="1" si="27"/>
        <v>2</v>
      </c>
      <c r="B113" t="str">
        <f t="shared" ca="1" si="28"/>
        <v>women</v>
      </c>
      <c r="C113">
        <f t="shared" ca="1" si="29"/>
        <v>45</v>
      </c>
      <c r="D113">
        <f t="shared" ca="1" si="30"/>
        <v>5</v>
      </c>
      <c r="E113" t="str">
        <f t="shared" ca="1" si="31"/>
        <v>Law</v>
      </c>
      <c r="F113" t="str">
        <f t="shared" ca="1" si="36"/>
        <v>Other</v>
      </c>
      <c r="G113">
        <f t="shared" ca="1" si="32"/>
        <v>4</v>
      </c>
      <c r="H113">
        <f t="shared" ca="1" si="26"/>
        <v>2</v>
      </c>
      <c r="I113" s="1">
        <f t="shared" ca="1" si="33"/>
        <v>76493</v>
      </c>
      <c r="J113" t="str">
        <f t="shared" ca="1" si="37"/>
        <v>Telavi</v>
      </c>
      <c r="K113" s="1">
        <f t="shared" ca="1" si="38"/>
        <v>535451</v>
      </c>
      <c r="L113" s="1">
        <f t="shared" ca="1" si="34"/>
        <v>128755.88955621229</v>
      </c>
      <c r="M113" s="1">
        <f t="shared" ca="1" si="39"/>
        <v>141431.62311655135</v>
      </c>
      <c r="N113" s="1">
        <f t="shared" ca="1" si="35"/>
        <v>114516</v>
      </c>
      <c r="O113" s="1">
        <f t="shared" ca="1" si="40"/>
        <v>72476.471038321368</v>
      </c>
      <c r="P113" s="1">
        <f t="shared" ca="1" si="41"/>
        <v>35435.890075457108</v>
      </c>
      <c r="Q113" s="1">
        <f t="shared" ca="1" si="42"/>
        <v>712318.51319200848</v>
      </c>
      <c r="R113" s="1">
        <f ca="1">Table1[[#This Row],[mortage left]]+Table1[[#This Row],[left to pay to cars]]+Table1[[#This Row],[debt]]</f>
        <v>315748.36059453367</v>
      </c>
      <c r="S113" s="1">
        <f t="shared" ca="1" si="43"/>
        <v>396570.15259747481</v>
      </c>
    </row>
    <row r="114" spans="1:19" x14ac:dyDescent="0.2">
      <c r="A114">
        <f t="shared" ca="1" si="27"/>
        <v>2</v>
      </c>
      <c r="B114" t="str">
        <f t="shared" ca="1" si="28"/>
        <v>women</v>
      </c>
      <c r="C114">
        <f t="shared" ca="1" si="29"/>
        <v>45</v>
      </c>
      <c r="D114">
        <f t="shared" ca="1" si="30"/>
        <v>2</v>
      </c>
      <c r="E114" t="str">
        <f t="shared" ca="1" si="31"/>
        <v>Health</v>
      </c>
      <c r="F114" t="str">
        <f t="shared" ca="1" si="36"/>
        <v>University</v>
      </c>
      <c r="G114">
        <f t="shared" ca="1" si="32"/>
        <v>1</v>
      </c>
      <c r="H114">
        <f t="shared" ca="1" si="26"/>
        <v>2</v>
      </c>
      <c r="I114" s="1">
        <f t="shared" ca="1" si="33"/>
        <v>78035</v>
      </c>
      <c r="J114" t="str">
        <f t="shared" ca="1" si="37"/>
        <v>Batumi</v>
      </c>
      <c r="K114" s="1">
        <f t="shared" ca="1" si="38"/>
        <v>390175</v>
      </c>
      <c r="L114" s="1">
        <f t="shared" ca="1" si="34"/>
        <v>254546.14460718076</v>
      </c>
      <c r="M114" s="1">
        <f t="shared" ca="1" si="39"/>
        <v>33512.416533025011</v>
      </c>
      <c r="N114" s="1">
        <f t="shared" ca="1" si="35"/>
        <v>18438</v>
      </c>
      <c r="O114" s="1">
        <f t="shared" ca="1" si="40"/>
        <v>21340.17845160254</v>
      </c>
      <c r="P114" s="1">
        <f t="shared" ca="1" si="41"/>
        <v>73097.173345412637</v>
      </c>
      <c r="Q114" s="1">
        <f t="shared" ca="1" si="42"/>
        <v>496784.58987843763</v>
      </c>
      <c r="R114" s="1">
        <f ca="1">Table1[[#This Row],[mortage left]]+Table1[[#This Row],[left to pay to cars]]+Table1[[#This Row],[debt]]</f>
        <v>294324.32305878325</v>
      </c>
      <c r="S114" s="1">
        <f t="shared" ca="1" si="43"/>
        <v>202460.26681965438</v>
      </c>
    </row>
    <row r="115" spans="1:19" x14ac:dyDescent="0.2">
      <c r="A115">
        <f t="shared" ca="1" si="27"/>
        <v>2</v>
      </c>
      <c r="B115" t="str">
        <f t="shared" ca="1" si="28"/>
        <v>women</v>
      </c>
      <c r="C115">
        <f t="shared" ca="1" si="29"/>
        <v>20</v>
      </c>
      <c r="D115">
        <f t="shared" ca="1" si="30"/>
        <v>1</v>
      </c>
      <c r="E115" t="str">
        <f t="shared" ca="1" si="31"/>
        <v>IT</v>
      </c>
      <c r="F115" t="str">
        <f t="shared" ca="1" si="36"/>
        <v>High school</v>
      </c>
      <c r="G115">
        <f t="shared" ca="1" si="32"/>
        <v>0</v>
      </c>
      <c r="H115">
        <f t="shared" ca="1" si="26"/>
        <v>3</v>
      </c>
      <c r="I115" s="1">
        <f t="shared" ca="1" si="33"/>
        <v>78828</v>
      </c>
      <c r="J115" t="str">
        <f t="shared" ca="1" si="37"/>
        <v>Tbilisi</v>
      </c>
      <c r="K115" s="1">
        <f t="shared" ca="1" si="38"/>
        <v>394140</v>
      </c>
      <c r="L115" s="1">
        <f t="shared" ca="1" si="34"/>
        <v>208303.98822426831</v>
      </c>
      <c r="M115" s="1">
        <f t="shared" ca="1" si="39"/>
        <v>191611.93578514506</v>
      </c>
      <c r="N115" s="1">
        <f t="shared" ca="1" si="35"/>
        <v>108138</v>
      </c>
      <c r="O115" s="1">
        <f t="shared" ca="1" si="40"/>
        <v>152429.84354285171</v>
      </c>
      <c r="P115" s="1">
        <f t="shared" ca="1" si="41"/>
        <v>52790.779450480142</v>
      </c>
      <c r="Q115" s="1">
        <f t="shared" ca="1" si="42"/>
        <v>638542.71523562516</v>
      </c>
      <c r="R115" s="1">
        <f ca="1">Table1[[#This Row],[mortage left]]+Table1[[#This Row],[left to pay to cars]]+Table1[[#This Row],[debt]]</f>
        <v>468871.83176712005</v>
      </c>
      <c r="S115" s="1">
        <f t="shared" ca="1" si="43"/>
        <v>169670.88346850511</v>
      </c>
    </row>
    <row r="116" spans="1:19" x14ac:dyDescent="0.2">
      <c r="A116">
        <f t="shared" ca="1" si="27"/>
        <v>2</v>
      </c>
      <c r="B116" t="str">
        <f t="shared" ca="1" si="28"/>
        <v>women</v>
      </c>
      <c r="C116">
        <f t="shared" ca="1" si="29"/>
        <v>34</v>
      </c>
      <c r="D116">
        <f t="shared" ca="1" si="30"/>
        <v>4</v>
      </c>
      <c r="E116" t="str">
        <f t="shared" ca="1" si="31"/>
        <v>Finance</v>
      </c>
      <c r="F116" t="str">
        <f t="shared" ca="1" si="36"/>
        <v>Technical</v>
      </c>
      <c r="G116">
        <f t="shared" ca="1" si="32"/>
        <v>0</v>
      </c>
      <c r="H116">
        <f t="shared" ca="1" si="26"/>
        <v>1</v>
      </c>
      <c r="I116" s="1">
        <f t="shared" ca="1" si="33"/>
        <v>39301</v>
      </c>
      <c r="J116" t="str">
        <f t="shared" ca="1" si="37"/>
        <v>Zugdidi</v>
      </c>
      <c r="K116" s="1">
        <f t="shared" ca="1" si="38"/>
        <v>196505</v>
      </c>
      <c r="L116" s="1">
        <f t="shared" ca="1" si="34"/>
        <v>76962.159729715917</v>
      </c>
      <c r="M116" s="1">
        <f t="shared" ca="1" si="39"/>
        <v>21954.281697205879</v>
      </c>
      <c r="N116" s="1">
        <f t="shared" ca="1" si="35"/>
        <v>16600</v>
      </c>
      <c r="O116" s="1">
        <f t="shared" ca="1" si="40"/>
        <v>70989.361172718331</v>
      </c>
      <c r="P116" s="1">
        <f t="shared" ca="1" si="41"/>
        <v>19047.36446488824</v>
      </c>
      <c r="Q116" s="1">
        <f t="shared" ca="1" si="42"/>
        <v>237506.64616209411</v>
      </c>
      <c r="R116" s="1">
        <f ca="1">Table1[[#This Row],[mortage left]]+Table1[[#This Row],[left to pay to cars]]+Table1[[#This Row],[debt]]</f>
        <v>164551.52090243425</v>
      </c>
      <c r="S116" s="1">
        <f t="shared" ca="1" si="43"/>
        <v>72955.125259659864</v>
      </c>
    </row>
    <row r="117" spans="1:19" x14ac:dyDescent="0.2">
      <c r="A117">
        <f t="shared" ca="1" si="27"/>
        <v>2</v>
      </c>
      <c r="B117" t="str">
        <f t="shared" ca="1" si="28"/>
        <v>women</v>
      </c>
      <c r="C117">
        <f t="shared" ca="1" si="29"/>
        <v>18</v>
      </c>
      <c r="D117">
        <f t="shared" ca="1" si="30"/>
        <v>1</v>
      </c>
      <c r="E117" t="str">
        <f t="shared" ca="1" si="31"/>
        <v>IT</v>
      </c>
      <c r="F117" t="str">
        <f t="shared" ca="1" si="36"/>
        <v>High school</v>
      </c>
      <c r="G117">
        <f t="shared" ca="1" si="32"/>
        <v>4</v>
      </c>
      <c r="H117">
        <f t="shared" ca="1" si="26"/>
        <v>2</v>
      </c>
      <c r="I117" s="1">
        <f t="shared" ca="1" si="33"/>
        <v>34107</v>
      </c>
      <c r="J117" t="str">
        <f t="shared" ca="1" si="37"/>
        <v>Tbilisi</v>
      </c>
      <c r="K117" s="1">
        <f t="shared" ca="1" si="38"/>
        <v>204642</v>
      </c>
      <c r="L117" s="1">
        <f t="shared" ca="1" si="34"/>
        <v>135270.81032803215</v>
      </c>
      <c r="M117" s="1">
        <f t="shared" ca="1" si="39"/>
        <v>6261.4206800539469</v>
      </c>
      <c r="N117" s="1">
        <f t="shared" ca="1" si="35"/>
        <v>4037</v>
      </c>
      <c r="O117" s="1">
        <f t="shared" ca="1" si="40"/>
        <v>23139.054692757574</v>
      </c>
      <c r="P117" s="1">
        <f t="shared" ca="1" si="41"/>
        <v>11060.71858553007</v>
      </c>
      <c r="Q117" s="1">
        <f t="shared" ca="1" si="42"/>
        <v>221964.139265584</v>
      </c>
      <c r="R117" s="1">
        <f ca="1">Table1[[#This Row],[mortage left]]+Table1[[#This Row],[left to pay to cars]]+Table1[[#This Row],[debt]]</f>
        <v>162446.86502078973</v>
      </c>
      <c r="S117" s="1">
        <f t="shared" ca="1" si="43"/>
        <v>59517.274244794273</v>
      </c>
    </row>
    <row r="118" spans="1:19" x14ac:dyDescent="0.2">
      <c r="A118">
        <f t="shared" ca="1" si="27"/>
        <v>2</v>
      </c>
      <c r="B118" t="str">
        <f t="shared" ca="1" si="28"/>
        <v>women</v>
      </c>
      <c r="C118">
        <f t="shared" ca="1" si="29"/>
        <v>38</v>
      </c>
      <c r="D118">
        <f t="shared" ca="1" si="30"/>
        <v>2</v>
      </c>
      <c r="E118" t="str">
        <f t="shared" ca="1" si="31"/>
        <v>Health</v>
      </c>
      <c r="F118" t="str">
        <f t="shared" ca="1" si="36"/>
        <v>University</v>
      </c>
      <c r="G118">
        <f t="shared" ca="1" si="32"/>
        <v>3</v>
      </c>
      <c r="H118">
        <f t="shared" ca="1" si="26"/>
        <v>4</v>
      </c>
      <c r="I118" s="1">
        <f t="shared" ca="1" si="33"/>
        <v>31030</v>
      </c>
      <c r="J118" t="str">
        <f t="shared" ca="1" si="37"/>
        <v>Batumi</v>
      </c>
      <c r="K118" s="1">
        <f t="shared" ca="1" si="38"/>
        <v>155150</v>
      </c>
      <c r="L118" s="1">
        <f t="shared" ca="1" si="34"/>
        <v>119458.542906014</v>
      </c>
      <c r="M118" s="1">
        <f t="shared" ca="1" si="39"/>
        <v>100847.51073345081</v>
      </c>
      <c r="N118" s="1">
        <f t="shared" ca="1" si="35"/>
        <v>71935</v>
      </c>
      <c r="O118" s="1">
        <f t="shared" ca="1" si="40"/>
        <v>14325.975836368254</v>
      </c>
      <c r="P118" s="1">
        <f t="shared" ca="1" si="41"/>
        <v>43404.415608422001</v>
      </c>
      <c r="Q118" s="1">
        <f t="shared" ca="1" si="42"/>
        <v>299401.92634187284</v>
      </c>
      <c r="R118" s="1">
        <f ca="1">Table1[[#This Row],[mortage left]]+Table1[[#This Row],[left to pay to cars]]+Table1[[#This Row],[debt]]</f>
        <v>205719.51874238226</v>
      </c>
      <c r="S118" s="1">
        <f t="shared" ca="1" si="43"/>
        <v>93682.407599490572</v>
      </c>
    </row>
    <row r="119" spans="1:19" x14ac:dyDescent="0.2">
      <c r="A119">
        <f t="shared" ca="1" si="27"/>
        <v>1</v>
      </c>
      <c r="B119" t="str">
        <f t="shared" ca="1" si="28"/>
        <v>men</v>
      </c>
      <c r="C119">
        <f t="shared" ca="1" si="29"/>
        <v>26</v>
      </c>
      <c r="D119">
        <f t="shared" ca="1" si="30"/>
        <v>5</v>
      </c>
      <c r="E119" t="str">
        <f t="shared" ca="1" si="31"/>
        <v>Law</v>
      </c>
      <c r="F119" t="str">
        <f t="shared" ca="1" si="36"/>
        <v>Other</v>
      </c>
      <c r="G119">
        <f t="shared" ca="1" si="32"/>
        <v>3</v>
      </c>
      <c r="H119">
        <f t="shared" ca="1" si="26"/>
        <v>4</v>
      </c>
      <c r="I119" s="1">
        <f t="shared" ca="1" si="33"/>
        <v>53261</v>
      </c>
      <c r="J119" t="str">
        <f t="shared" ca="1" si="37"/>
        <v>Telavi</v>
      </c>
      <c r="K119" s="1">
        <f t="shared" ca="1" si="38"/>
        <v>266305</v>
      </c>
      <c r="L119" s="1">
        <f t="shared" ca="1" si="34"/>
        <v>219654.16893612265</v>
      </c>
      <c r="M119" s="1">
        <f t="shared" ca="1" si="39"/>
        <v>97653.394996019793</v>
      </c>
      <c r="N119" s="1">
        <f t="shared" ca="1" si="35"/>
        <v>15026</v>
      </c>
      <c r="O119" s="1">
        <f t="shared" ca="1" si="40"/>
        <v>54103.997631218765</v>
      </c>
      <c r="P119" s="1">
        <f t="shared" ca="1" si="41"/>
        <v>45979.466995557566</v>
      </c>
      <c r="Q119" s="1">
        <f t="shared" ca="1" si="42"/>
        <v>409937.86199157732</v>
      </c>
      <c r="R119" s="1">
        <f ca="1">Table1[[#This Row],[mortage left]]+Table1[[#This Row],[left to pay to cars]]+Table1[[#This Row],[debt]]</f>
        <v>288784.16656734142</v>
      </c>
      <c r="S119" s="1">
        <f t="shared" ca="1" si="43"/>
        <v>121153.69542423589</v>
      </c>
    </row>
    <row r="120" spans="1:19" x14ac:dyDescent="0.2">
      <c r="A120">
        <f t="shared" ca="1" si="27"/>
        <v>2</v>
      </c>
      <c r="B120" t="str">
        <f t="shared" ca="1" si="28"/>
        <v>women</v>
      </c>
      <c r="C120">
        <f t="shared" ca="1" si="29"/>
        <v>40</v>
      </c>
      <c r="D120">
        <f t="shared" ca="1" si="30"/>
        <v>2</v>
      </c>
      <c r="E120" t="str">
        <f t="shared" ca="1" si="31"/>
        <v>Health</v>
      </c>
      <c r="F120" t="str">
        <f t="shared" ca="1" si="36"/>
        <v>University</v>
      </c>
      <c r="G120">
        <f t="shared" ca="1" si="32"/>
        <v>4</v>
      </c>
      <c r="H120">
        <f t="shared" ca="1" si="26"/>
        <v>2</v>
      </c>
      <c r="I120" s="1">
        <f t="shared" ca="1" si="33"/>
        <v>61219</v>
      </c>
      <c r="J120" t="str">
        <f t="shared" ca="1" si="37"/>
        <v>Batumi</v>
      </c>
      <c r="K120" s="1">
        <f t="shared" ca="1" si="38"/>
        <v>428533</v>
      </c>
      <c r="L120" s="1">
        <f t="shared" ca="1" si="34"/>
        <v>404615.69715645222</v>
      </c>
      <c r="M120" s="1">
        <f t="shared" ca="1" si="39"/>
        <v>3930.3092711169265</v>
      </c>
      <c r="N120" s="1">
        <f t="shared" ca="1" si="35"/>
        <v>1140</v>
      </c>
      <c r="O120" s="1">
        <f t="shared" ca="1" si="40"/>
        <v>49571.842441653673</v>
      </c>
      <c r="P120" s="1">
        <f t="shared" ca="1" si="41"/>
        <v>81647.54243735988</v>
      </c>
      <c r="Q120" s="1">
        <f t="shared" ca="1" si="42"/>
        <v>514110.85170847678</v>
      </c>
      <c r="R120" s="1">
        <f ca="1">Table1[[#This Row],[mortage left]]+Table1[[#This Row],[left to pay to cars]]+Table1[[#This Row],[debt]]</f>
        <v>455327.53959810588</v>
      </c>
      <c r="S120" s="1">
        <f t="shared" ca="1" si="43"/>
        <v>58783.312110370898</v>
      </c>
    </row>
    <row r="121" spans="1:19" x14ac:dyDescent="0.2">
      <c r="A121">
        <f t="shared" ca="1" si="27"/>
        <v>1</v>
      </c>
      <c r="B121" t="str">
        <f t="shared" ca="1" si="28"/>
        <v>men</v>
      </c>
      <c r="C121">
        <f t="shared" ca="1" si="29"/>
        <v>49</v>
      </c>
      <c r="D121">
        <f t="shared" ca="1" si="30"/>
        <v>3</v>
      </c>
      <c r="E121" t="str">
        <f t="shared" ca="1" si="31"/>
        <v>Business</v>
      </c>
      <c r="F121" t="str">
        <f t="shared" ca="1" si="36"/>
        <v>College</v>
      </c>
      <c r="G121">
        <f t="shared" ca="1" si="32"/>
        <v>4</v>
      </c>
      <c r="H121">
        <f t="shared" ca="1" si="26"/>
        <v>2</v>
      </c>
      <c r="I121" s="1">
        <f t="shared" ca="1" si="33"/>
        <v>48486</v>
      </c>
      <c r="J121" t="str">
        <f t="shared" ca="1" si="37"/>
        <v>Kutaisi</v>
      </c>
      <c r="K121" s="1">
        <f t="shared" ca="1" si="38"/>
        <v>339402</v>
      </c>
      <c r="L121" s="1">
        <f t="shared" ca="1" si="34"/>
        <v>102280.31592659265</v>
      </c>
      <c r="M121" s="1">
        <f t="shared" ca="1" si="39"/>
        <v>32753.011350612534</v>
      </c>
      <c r="N121" s="1">
        <f t="shared" ca="1" si="35"/>
        <v>30098</v>
      </c>
      <c r="O121" s="1">
        <f t="shared" ca="1" si="40"/>
        <v>71510.959225080005</v>
      </c>
      <c r="P121" s="1">
        <f t="shared" ca="1" si="41"/>
        <v>5587.1683147976482</v>
      </c>
      <c r="Q121" s="1">
        <f t="shared" ca="1" si="42"/>
        <v>377742.17966541013</v>
      </c>
      <c r="R121" s="1">
        <f ca="1">Table1[[#This Row],[mortage left]]+Table1[[#This Row],[left to pay to cars]]+Table1[[#This Row],[debt]]</f>
        <v>203889.27515167266</v>
      </c>
      <c r="S121" s="1">
        <f t="shared" ca="1" si="43"/>
        <v>173852.90451373748</v>
      </c>
    </row>
    <row r="122" spans="1:19" x14ac:dyDescent="0.2">
      <c r="A122">
        <f t="shared" ca="1" si="27"/>
        <v>1</v>
      </c>
      <c r="B122" t="str">
        <f t="shared" ca="1" si="28"/>
        <v>men</v>
      </c>
      <c r="C122">
        <f t="shared" ca="1" si="29"/>
        <v>38</v>
      </c>
      <c r="D122">
        <f t="shared" ca="1" si="30"/>
        <v>1</v>
      </c>
      <c r="E122" t="str">
        <f t="shared" ca="1" si="31"/>
        <v>IT</v>
      </c>
      <c r="F122" t="str">
        <f t="shared" ca="1" si="36"/>
        <v>High school</v>
      </c>
      <c r="G122">
        <f t="shared" ca="1" si="32"/>
        <v>4</v>
      </c>
      <c r="H122">
        <f t="shared" ca="1" si="26"/>
        <v>2</v>
      </c>
      <c r="I122" s="1">
        <f t="shared" ca="1" si="33"/>
        <v>52839</v>
      </c>
      <c r="J122" t="str">
        <f t="shared" ca="1" si="37"/>
        <v>Tbilisi</v>
      </c>
      <c r="K122" s="1">
        <f t="shared" ca="1" si="38"/>
        <v>211356</v>
      </c>
      <c r="L122" s="1">
        <f t="shared" ca="1" si="34"/>
        <v>119849.77897561203</v>
      </c>
      <c r="M122" s="1">
        <f t="shared" ca="1" si="39"/>
        <v>24090.113634481382</v>
      </c>
      <c r="N122" s="1">
        <f t="shared" ca="1" si="35"/>
        <v>22154</v>
      </c>
      <c r="O122" s="1">
        <f t="shared" ca="1" si="40"/>
        <v>103570.66382449158</v>
      </c>
      <c r="P122" s="1">
        <f t="shared" ca="1" si="41"/>
        <v>32860.955966491718</v>
      </c>
      <c r="Q122" s="1">
        <f t="shared" ca="1" si="42"/>
        <v>268307.0696009731</v>
      </c>
      <c r="R122" s="1">
        <f ca="1">Table1[[#This Row],[mortage left]]+Table1[[#This Row],[left to pay to cars]]+Table1[[#This Row],[debt]]</f>
        <v>245574.4428001036</v>
      </c>
      <c r="S122" s="1">
        <f t="shared" ca="1" si="43"/>
        <v>22732.626800869504</v>
      </c>
    </row>
    <row r="123" spans="1:19" x14ac:dyDescent="0.2">
      <c r="A123">
        <f t="shared" ca="1" si="27"/>
        <v>2</v>
      </c>
      <c r="B123" t="str">
        <f t="shared" ca="1" si="28"/>
        <v>women</v>
      </c>
      <c r="C123">
        <f t="shared" ca="1" si="29"/>
        <v>19</v>
      </c>
      <c r="D123">
        <f t="shared" ca="1" si="30"/>
        <v>3</v>
      </c>
      <c r="E123" t="str">
        <f t="shared" ca="1" si="31"/>
        <v>Business</v>
      </c>
      <c r="F123" t="str">
        <f t="shared" ca="1" si="36"/>
        <v>College</v>
      </c>
      <c r="G123">
        <f t="shared" ca="1" si="32"/>
        <v>3</v>
      </c>
      <c r="H123">
        <f t="shared" ca="1" si="26"/>
        <v>3</v>
      </c>
      <c r="I123" s="1">
        <f t="shared" ca="1" si="33"/>
        <v>68776</v>
      </c>
      <c r="J123" t="str">
        <f t="shared" ca="1" si="37"/>
        <v>Kutaisi</v>
      </c>
      <c r="K123" s="1">
        <f t="shared" ca="1" si="38"/>
        <v>275104</v>
      </c>
      <c r="L123" s="1">
        <f t="shared" ca="1" si="34"/>
        <v>86322.364826659061</v>
      </c>
      <c r="M123" s="1">
        <f t="shared" ca="1" si="39"/>
        <v>71004.346564889813</v>
      </c>
      <c r="N123" s="1">
        <f t="shared" ca="1" si="35"/>
        <v>53794</v>
      </c>
      <c r="O123" s="1">
        <f t="shared" ca="1" si="40"/>
        <v>116514.47390094773</v>
      </c>
      <c r="P123" s="1">
        <f t="shared" ca="1" si="41"/>
        <v>80926.890441561278</v>
      </c>
      <c r="Q123" s="1">
        <f t="shared" ca="1" si="42"/>
        <v>427035.23700645112</v>
      </c>
      <c r="R123" s="1">
        <f ca="1">Table1[[#This Row],[mortage left]]+Table1[[#This Row],[left to pay to cars]]+Table1[[#This Row],[debt]]</f>
        <v>256630.83872760681</v>
      </c>
      <c r="S123" s="1">
        <f t="shared" ca="1" si="43"/>
        <v>170404.39827884431</v>
      </c>
    </row>
    <row r="124" spans="1:19" x14ac:dyDescent="0.2">
      <c r="A124">
        <f t="shared" ca="1" si="27"/>
        <v>1</v>
      </c>
      <c r="B124" t="str">
        <f t="shared" ca="1" si="28"/>
        <v>men</v>
      </c>
      <c r="C124">
        <f t="shared" ca="1" si="29"/>
        <v>29</v>
      </c>
      <c r="D124">
        <f t="shared" ca="1" si="30"/>
        <v>2</v>
      </c>
      <c r="E124" t="str">
        <f t="shared" ca="1" si="31"/>
        <v>Health</v>
      </c>
      <c r="F124" t="str">
        <f t="shared" ca="1" si="36"/>
        <v>University</v>
      </c>
      <c r="G124">
        <f t="shared" ca="1" si="32"/>
        <v>4</v>
      </c>
      <c r="H124">
        <f t="shared" ca="1" si="26"/>
        <v>4</v>
      </c>
      <c r="I124" s="1">
        <f t="shared" ca="1" si="33"/>
        <v>70515</v>
      </c>
      <c r="J124" t="str">
        <f t="shared" ca="1" si="37"/>
        <v>Batumi</v>
      </c>
      <c r="K124" s="1">
        <f t="shared" ca="1" si="38"/>
        <v>352575</v>
      </c>
      <c r="L124" s="1">
        <f t="shared" ca="1" si="34"/>
        <v>336337.43051804428</v>
      </c>
      <c r="M124" s="1">
        <f t="shared" ca="1" si="39"/>
        <v>7449.9195824669105</v>
      </c>
      <c r="N124" s="1">
        <f t="shared" ca="1" si="35"/>
        <v>6176</v>
      </c>
      <c r="O124" s="1">
        <f t="shared" ca="1" si="40"/>
        <v>26328.158144136993</v>
      </c>
      <c r="P124" s="1">
        <f t="shared" ca="1" si="41"/>
        <v>32516.682310126285</v>
      </c>
      <c r="Q124" s="1">
        <f t="shared" ca="1" si="42"/>
        <v>392541.6018925932</v>
      </c>
      <c r="R124" s="1">
        <f ca="1">Table1[[#This Row],[mortage left]]+Table1[[#This Row],[left to pay to cars]]+Table1[[#This Row],[debt]]</f>
        <v>368841.58866218128</v>
      </c>
      <c r="S124" s="1">
        <f t="shared" ca="1" si="43"/>
        <v>23700.013230411918</v>
      </c>
    </row>
    <row r="125" spans="1:19" x14ac:dyDescent="0.2">
      <c r="A125">
        <f t="shared" ca="1" si="27"/>
        <v>1</v>
      </c>
      <c r="B125" t="str">
        <f t="shared" ca="1" si="28"/>
        <v>men</v>
      </c>
      <c r="C125">
        <f t="shared" ca="1" si="29"/>
        <v>45</v>
      </c>
      <c r="D125">
        <f t="shared" ca="1" si="30"/>
        <v>5</v>
      </c>
      <c r="E125" t="str">
        <f t="shared" ca="1" si="31"/>
        <v>Law</v>
      </c>
      <c r="F125" t="str">
        <f t="shared" ca="1" si="36"/>
        <v>Other</v>
      </c>
      <c r="G125">
        <f t="shared" ca="1" si="32"/>
        <v>4</v>
      </c>
      <c r="H125">
        <f t="shared" ca="1" si="26"/>
        <v>2</v>
      </c>
      <c r="I125" s="1">
        <f t="shared" ca="1" si="33"/>
        <v>52482</v>
      </c>
      <c r="J125" t="str">
        <f t="shared" ca="1" si="37"/>
        <v>Telavi</v>
      </c>
      <c r="K125" s="1">
        <f t="shared" ca="1" si="38"/>
        <v>314892</v>
      </c>
      <c r="L125" s="1">
        <f t="shared" ca="1" si="34"/>
        <v>117794.39544079825</v>
      </c>
      <c r="M125" s="1">
        <f t="shared" ca="1" si="39"/>
        <v>21816.581002329491</v>
      </c>
      <c r="N125" s="1">
        <f t="shared" ca="1" si="35"/>
        <v>3735</v>
      </c>
      <c r="O125" s="1">
        <f t="shared" ca="1" si="40"/>
        <v>97793.460513727565</v>
      </c>
      <c r="P125" s="1">
        <f t="shared" ca="1" si="41"/>
        <v>61191.667243856296</v>
      </c>
      <c r="Q125" s="1">
        <f t="shared" ca="1" si="42"/>
        <v>397900.24824618577</v>
      </c>
      <c r="R125" s="1">
        <f ca="1">Table1[[#This Row],[mortage left]]+Table1[[#This Row],[left to pay to cars]]+Table1[[#This Row],[debt]]</f>
        <v>219322.85595452582</v>
      </c>
      <c r="S125" s="1">
        <f t="shared" ca="1" si="43"/>
        <v>178577.39229165995</v>
      </c>
    </row>
    <row r="126" spans="1:19" x14ac:dyDescent="0.2">
      <c r="A126">
        <f t="shared" ca="1" si="27"/>
        <v>1</v>
      </c>
      <c r="B126" t="str">
        <f t="shared" ca="1" si="28"/>
        <v>men</v>
      </c>
      <c r="C126">
        <f t="shared" ca="1" si="29"/>
        <v>39</v>
      </c>
      <c r="D126">
        <f t="shared" ca="1" si="30"/>
        <v>2</v>
      </c>
      <c r="E126" t="str">
        <f t="shared" ca="1" si="31"/>
        <v>Health</v>
      </c>
      <c r="F126" t="str">
        <f t="shared" ca="1" si="36"/>
        <v>University</v>
      </c>
      <c r="G126">
        <f t="shared" ca="1" si="32"/>
        <v>5</v>
      </c>
      <c r="H126">
        <f t="shared" ca="1" si="26"/>
        <v>1</v>
      </c>
      <c r="I126" s="1">
        <f t="shared" ca="1" si="33"/>
        <v>36160</v>
      </c>
      <c r="J126" t="str">
        <f t="shared" ca="1" si="37"/>
        <v>Batumi</v>
      </c>
      <c r="K126" s="1">
        <f t="shared" ca="1" si="38"/>
        <v>180800</v>
      </c>
      <c r="L126" s="1">
        <f t="shared" ca="1" si="34"/>
        <v>108731.83440088345</v>
      </c>
      <c r="M126" s="1">
        <f t="shared" ca="1" si="39"/>
        <v>1255.3721081882877</v>
      </c>
      <c r="N126" s="1">
        <f t="shared" ca="1" si="35"/>
        <v>250</v>
      </c>
      <c r="O126" s="1">
        <f t="shared" ca="1" si="40"/>
        <v>12620.890877932663</v>
      </c>
      <c r="P126" s="1">
        <f t="shared" ca="1" si="41"/>
        <v>27868.547219740551</v>
      </c>
      <c r="Q126" s="1">
        <f t="shared" ca="1" si="42"/>
        <v>209923.91932792883</v>
      </c>
      <c r="R126" s="1">
        <f ca="1">Table1[[#This Row],[mortage left]]+Table1[[#This Row],[left to pay to cars]]+Table1[[#This Row],[debt]]</f>
        <v>121602.72527881611</v>
      </c>
      <c r="S126" s="1">
        <f t="shared" ca="1" si="43"/>
        <v>88321.194049112717</v>
      </c>
    </row>
    <row r="127" spans="1:19" x14ac:dyDescent="0.2">
      <c r="A127">
        <f t="shared" ca="1" si="27"/>
        <v>1</v>
      </c>
      <c r="B127" t="str">
        <f t="shared" ca="1" si="28"/>
        <v>men</v>
      </c>
      <c r="C127">
        <f t="shared" ca="1" si="29"/>
        <v>25</v>
      </c>
      <c r="D127">
        <f t="shared" ca="1" si="30"/>
        <v>1</v>
      </c>
      <c r="E127" t="str">
        <f t="shared" ca="1" si="31"/>
        <v>IT</v>
      </c>
      <c r="F127" t="str">
        <f t="shared" ca="1" si="36"/>
        <v>High school</v>
      </c>
      <c r="G127">
        <f t="shared" ca="1" si="32"/>
        <v>3</v>
      </c>
      <c r="H127">
        <f t="shared" ca="1" si="26"/>
        <v>4</v>
      </c>
      <c r="I127" s="1">
        <f t="shared" ca="1" si="33"/>
        <v>49745</v>
      </c>
      <c r="J127" t="str">
        <f t="shared" ca="1" si="37"/>
        <v>Tbilisi</v>
      </c>
      <c r="K127" s="1">
        <f t="shared" ca="1" si="38"/>
        <v>298470</v>
      </c>
      <c r="L127" s="1">
        <f t="shared" ca="1" si="34"/>
        <v>3441.7195331448615</v>
      </c>
      <c r="M127" s="1">
        <f t="shared" ca="1" si="39"/>
        <v>151058.61274132904</v>
      </c>
      <c r="N127" s="1">
        <f t="shared" ca="1" si="35"/>
        <v>48806</v>
      </c>
      <c r="O127" s="1">
        <f t="shared" ca="1" si="40"/>
        <v>54495.537011650827</v>
      </c>
      <c r="P127" s="1">
        <f t="shared" ca="1" si="41"/>
        <v>11639.68253582555</v>
      </c>
      <c r="Q127" s="1">
        <f t="shared" ca="1" si="42"/>
        <v>461168.29527715454</v>
      </c>
      <c r="R127" s="1">
        <f ca="1">Table1[[#This Row],[mortage left]]+Table1[[#This Row],[left to pay to cars]]+Table1[[#This Row],[debt]]</f>
        <v>106743.25654479569</v>
      </c>
      <c r="S127" s="1">
        <f t="shared" ca="1" si="43"/>
        <v>354425.03873235884</v>
      </c>
    </row>
    <row r="128" spans="1:19" x14ac:dyDescent="0.2">
      <c r="A128">
        <f t="shared" ca="1" si="27"/>
        <v>1</v>
      </c>
      <c r="B128" t="str">
        <f t="shared" ca="1" si="28"/>
        <v>men</v>
      </c>
      <c r="C128">
        <f t="shared" ca="1" si="29"/>
        <v>45</v>
      </c>
      <c r="D128">
        <f t="shared" ca="1" si="30"/>
        <v>3</v>
      </c>
      <c r="E128" t="str">
        <f t="shared" ca="1" si="31"/>
        <v>Business</v>
      </c>
      <c r="F128" t="str">
        <f t="shared" ca="1" si="36"/>
        <v>College</v>
      </c>
      <c r="G128">
        <f t="shared" ca="1" si="32"/>
        <v>2</v>
      </c>
      <c r="H128">
        <f t="shared" ca="1" si="26"/>
        <v>1</v>
      </c>
      <c r="I128" s="1">
        <f t="shared" ca="1" si="33"/>
        <v>71460</v>
      </c>
      <c r="J128" t="str">
        <f t="shared" ca="1" si="37"/>
        <v>Kutaisi</v>
      </c>
      <c r="K128" s="1">
        <f t="shared" ca="1" si="38"/>
        <v>357300</v>
      </c>
      <c r="L128" s="1">
        <f t="shared" ca="1" si="34"/>
        <v>217562.50358617038</v>
      </c>
      <c r="M128" s="1">
        <f t="shared" ca="1" si="39"/>
        <v>5969.6872589241011</v>
      </c>
      <c r="N128" s="1">
        <f t="shared" ca="1" si="35"/>
        <v>1148</v>
      </c>
      <c r="O128" s="1">
        <f t="shared" ca="1" si="40"/>
        <v>97416.818203342089</v>
      </c>
      <c r="P128" s="1">
        <f t="shared" ca="1" si="41"/>
        <v>35417.785203263178</v>
      </c>
      <c r="Q128" s="1">
        <f t="shared" ca="1" si="42"/>
        <v>398687.47246218729</v>
      </c>
      <c r="R128" s="1">
        <f ca="1">Table1[[#This Row],[mortage left]]+Table1[[#This Row],[left to pay to cars]]+Table1[[#This Row],[debt]]</f>
        <v>316127.32178951247</v>
      </c>
      <c r="S128" s="1">
        <f t="shared" ca="1" si="43"/>
        <v>82560.150672674819</v>
      </c>
    </row>
    <row r="129" spans="1:19" x14ac:dyDescent="0.2">
      <c r="A129">
        <f t="shared" ca="1" si="27"/>
        <v>1</v>
      </c>
      <c r="B129" t="str">
        <f t="shared" ca="1" si="28"/>
        <v>men</v>
      </c>
      <c r="C129">
        <f t="shared" ca="1" si="29"/>
        <v>39</v>
      </c>
      <c r="D129">
        <f t="shared" ca="1" si="30"/>
        <v>5</v>
      </c>
      <c r="E129" t="str">
        <f t="shared" ca="1" si="31"/>
        <v>Law</v>
      </c>
      <c r="F129" t="str">
        <f t="shared" ca="1" si="36"/>
        <v>Other</v>
      </c>
      <c r="G129">
        <f t="shared" ca="1" si="32"/>
        <v>2</v>
      </c>
      <c r="H129">
        <f t="shared" ca="1" si="26"/>
        <v>2</v>
      </c>
      <c r="I129" s="1">
        <f t="shared" ca="1" si="33"/>
        <v>45460</v>
      </c>
      <c r="J129" t="str">
        <f t="shared" ca="1" si="37"/>
        <v>Telavi</v>
      </c>
      <c r="K129" s="1">
        <f t="shared" ca="1" si="38"/>
        <v>272760</v>
      </c>
      <c r="L129" s="1">
        <f t="shared" ca="1" si="34"/>
        <v>211655.69751015454</v>
      </c>
      <c r="M129" s="1">
        <f t="shared" ca="1" si="39"/>
        <v>1968.065331390625</v>
      </c>
      <c r="N129" s="1">
        <f t="shared" ca="1" si="35"/>
        <v>1059</v>
      </c>
      <c r="O129" s="1">
        <f t="shared" ca="1" si="40"/>
        <v>75815.637495682284</v>
      </c>
      <c r="P129" s="1">
        <f t="shared" ca="1" si="41"/>
        <v>54332.252274070168</v>
      </c>
      <c r="Q129" s="1">
        <f t="shared" ca="1" si="42"/>
        <v>329060.31760546082</v>
      </c>
      <c r="R129" s="1">
        <f ca="1">Table1[[#This Row],[mortage left]]+Table1[[#This Row],[left to pay to cars]]+Table1[[#This Row],[debt]]</f>
        <v>288530.33500583679</v>
      </c>
      <c r="S129" s="1">
        <f t="shared" ca="1" si="43"/>
        <v>40529.982599624025</v>
      </c>
    </row>
    <row r="130" spans="1:19" x14ac:dyDescent="0.2">
      <c r="A130">
        <f t="shared" ca="1" si="27"/>
        <v>2</v>
      </c>
      <c r="B130" t="str">
        <f t="shared" ca="1" si="28"/>
        <v>women</v>
      </c>
      <c r="C130">
        <f t="shared" ca="1" si="29"/>
        <v>33</v>
      </c>
      <c r="D130">
        <f t="shared" ca="1" si="30"/>
        <v>5</v>
      </c>
      <c r="E130" t="str">
        <f t="shared" ca="1" si="31"/>
        <v>Law</v>
      </c>
      <c r="F130" t="str">
        <f t="shared" ca="1" si="36"/>
        <v>Other</v>
      </c>
      <c r="G130">
        <f t="shared" ca="1" si="32"/>
        <v>5</v>
      </c>
      <c r="H130">
        <f t="shared" ref="H130:H193" ca="1" si="44">RANDBETWEEN(1,4)</f>
        <v>1</v>
      </c>
      <c r="I130" s="1">
        <f t="shared" ca="1" si="33"/>
        <v>63238</v>
      </c>
      <c r="J130" t="str">
        <f t="shared" ca="1" si="37"/>
        <v>Telavi</v>
      </c>
      <c r="K130" s="1">
        <f t="shared" ca="1" si="38"/>
        <v>252952</v>
      </c>
      <c r="L130" s="1">
        <f t="shared" ca="1" si="34"/>
        <v>40206.10364172086</v>
      </c>
      <c r="M130" s="1">
        <f t="shared" ca="1" si="39"/>
        <v>33268.293365109552</v>
      </c>
      <c r="N130" s="1">
        <f t="shared" ca="1" si="35"/>
        <v>6379</v>
      </c>
      <c r="O130" s="1">
        <f t="shared" ca="1" si="40"/>
        <v>18411.139776114902</v>
      </c>
      <c r="P130" s="1">
        <f t="shared" ca="1" si="41"/>
        <v>24023.182685782936</v>
      </c>
      <c r="Q130" s="1">
        <f t="shared" ca="1" si="42"/>
        <v>310243.4760508925</v>
      </c>
      <c r="R130" s="1">
        <f ca="1">Table1[[#This Row],[mortage left]]+Table1[[#This Row],[left to pay to cars]]+Table1[[#This Row],[debt]]</f>
        <v>64996.243417835765</v>
      </c>
      <c r="S130" s="1">
        <f t="shared" ca="1" si="43"/>
        <v>245247.23263305673</v>
      </c>
    </row>
    <row r="131" spans="1:19" x14ac:dyDescent="0.2">
      <c r="A131">
        <f t="shared" ref="A131:A194" ca="1" si="45">RANDBETWEEN(1,2)</f>
        <v>1</v>
      </c>
      <c r="B131" t="str">
        <f t="shared" ref="B131:B194" ca="1" si="46">IF(A131=1,"men","women")</f>
        <v>men</v>
      </c>
      <c r="C131">
        <f t="shared" ref="C131:C194" ca="1" si="47">RANDBETWEEN(18,50)</f>
        <v>40</v>
      </c>
      <c r="D131">
        <f t="shared" ref="D131:D194" ca="1" si="48">RANDBETWEEN(1,5)</f>
        <v>1</v>
      </c>
      <c r="E131" t="str">
        <f t="shared" ref="E131:E194" ca="1" si="49">VLOOKUP(D131,$X$2:$Y$6,2,1)</f>
        <v>IT</v>
      </c>
      <c r="F131" t="str">
        <f t="shared" ca="1" si="36"/>
        <v>High school</v>
      </c>
      <c r="G131">
        <f t="shared" ref="G131:G194" ca="1" si="50">RANDBETWEEN(0,5)</f>
        <v>4</v>
      </c>
      <c r="H131">
        <f t="shared" ca="1" si="44"/>
        <v>1</v>
      </c>
      <c r="I131" s="1">
        <f t="shared" ref="I131:I194" ca="1" si="51">RANDBETWEEN(30000,80000)</f>
        <v>72877</v>
      </c>
      <c r="J131" t="str">
        <f t="shared" ca="1" si="37"/>
        <v>Tbilisi</v>
      </c>
      <c r="K131" s="1">
        <f t="shared" ca="1" si="38"/>
        <v>437262</v>
      </c>
      <c r="L131" s="1">
        <f t="shared" ref="L131:L194" ca="1" si="52">RAND()*K131</f>
        <v>126303.18578111447</v>
      </c>
      <c r="M131" s="1">
        <f t="shared" ca="1" si="39"/>
        <v>63273.585871597767</v>
      </c>
      <c r="N131" s="1">
        <f t="shared" ref="N131:N194" ca="1" si="53">RANDBETWEEN(0,M131)</f>
        <v>1578</v>
      </c>
      <c r="O131" s="1">
        <f t="shared" ca="1" si="40"/>
        <v>82131.663542317881</v>
      </c>
      <c r="P131" s="1">
        <f t="shared" ca="1" si="41"/>
        <v>94192.430573721096</v>
      </c>
      <c r="Q131" s="1">
        <f t="shared" ca="1" si="42"/>
        <v>594728.01644531882</v>
      </c>
      <c r="R131" s="1">
        <f ca="1">Table1[[#This Row],[mortage left]]+Table1[[#This Row],[left to pay to cars]]+Table1[[#This Row],[debt]]</f>
        <v>210012.84932343237</v>
      </c>
      <c r="S131" s="1">
        <f t="shared" ca="1" si="43"/>
        <v>384715.16712188645</v>
      </c>
    </row>
    <row r="132" spans="1:19" x14ac:dyDescent="0.2">
      <c r="A132">
        <f t="shared" ca="1" si="45"/>
        <v>1</v>
      </c>
      <c r="B132" t="str">
        <f t="shared" ca="1" si="46"/>
        <v>men</v>
      </c>
      <c r="C132">
        <f t="shared" ca="1" si="47"/>
        <v>32</v>
      </c>
      <c r="D132">
        <f t="shared" ca="1" si="48"/>
        <v>5</v>
      </c>
      <c r="E132" t="str">
        <f t="shared" ca="1" si="49"/>
        <v>Law</v>
      </c>
      <c r="F132" t="str">
        <f t="shared" ca="1" si="36"/>
        <v>Other</v>
      </c>
      <c r="G132">
        <f t="shared" ca="1" si="50"/>
        <v>1</v>
      </c>
      <c r="H132">
        <f t="shared" ca="1" si="44"/>
        <v>4</v>
      </c>
      <c r="I132" s="1">
        <f t="shared" ca="1" si="51"/>
        <v>78601</v>
      </c>
      <c r="J132" t="str">
        <f t="shared" ca="1" si="37"/>
        <v>Telavi</v>
      </c>
      <c r="K132" s="1">
        <f t="shared" ca="1" si="38"/>
        <v>314404</v>
      </c>
      <c r="L132" s="1">
        <f t="shared" ca="1" si="52"/>
        <v>303580.75673698453</v>
      </c>
      <c r="M132" s="1">
        <f t="shared" ca="1" si="39"/>
        <v>6463.8701940979508</v>
      </c>
      <c r="N132" s="1">
        <f t="shared" ca="1" si="53"/>
        <v>34</v>
      </c>
      <c r="O132" s="1">
        <f t="shared" ca="1" si="40"/>
        <v>119517.07366230106</v>
      </c>
      <c r="P132" s="1">
        <f t="shared" ca="1" si="41"/>
        <v>31999.884312653787</v>
      </c>
      <c r="Q132" s="1">
        <f t="shared" ca="1" si="42"/>
        <v>352867.75450675172</v>
      </c>
      <c r="R132" s="1">
        <f ca="1">Table1[[#This Row],[mortage left]]+Table1[[#This Row],[left to pay to cars]]+Table1[[#This Row],[debt]]</f>
        <v>423131.83039928559</v>
      </c>
      <c r="S132" s="1">
        <f t="shared" ca="1" si="43"/>
        <v>-70264.075892533874</v>
      </c>
    </row>
    <row r="133" spans="1:19" x14ac:dyDescent="0.2">
      <c r="A133">
        <f t="shared" ca="1" si="45"/>
        <v>1</v>
      </c>
      <c r="B133" t="str">
        <f t="shared" ca="1" si="46"/>
        <v>men</v>
      </c>
      <c r="C133">
        <f t="shared" ca="1" si="47"/>
        <v>37</v>
      </c>
      <c r="D133">
        <f t="shared" ca="1" si="48"/>
        <v>2</v>
      </c>
      <c r="E133" t="str">
        <f t="shared" ca="1" si="49"/>
        <v>Health</v>
      </c>
      <c r="F133" t="str">
        <f t="shared" ca="1" si="36"/>
        <v>University</v>
      </c>
      <c r="G133">
        <f t="shared" ca="1" si="50"/>
        <v>1</v>
      </c>
      <c r="H133">
        <f t="shared" ca="1" si="44"/>
        <v>1</v>
      </c>
      <c r="I133" s="1">
        <f t="shared" ca="1" si="51"/>
        <v>79070</v>
      </c>
      <c r="J133" t="str">
        <f t="shared" ca="1" si="37"/>
        <v>Batumi</v>
      </c>
      <c r="K133" s="1">
        <f t="shared" ca="1" si="38"/>
        <v>316280</v>
      </c>
      <c r="L133" s="1">
        <f t="shared" ca="1" si="52"/>
        <v>193717.64263424481</v>
      </c>
      <c r="M133" s="1">
        <f t="shared" ca="1" si="39"/>
        <v>49392.835738427159</v>
      </c>
      <c r="N133" s="1">
        <f t="shared" ca="1" si="53"/>
        <v>21531</v>
      </c>
      <c r="O133" s="1">
        <f t="shared" ca="1" si="40"/>
        <v>73412.261674048481</v>
      </c>
      <c r="P133" s="1">
        <f t="shared" ca="1" si="41"/>
        <v>68236.460002295964</v>
      </c>
      <c r="Q133" s="1">
        <f t="shared" ca="1" si="42"/>
        <v>433909.29574072314</v>
      </c>
      <c r="R133" s="1">
        <f ca="1">Table1[[#This Row],[mortage left]]+Table1[[#This Row],[left to pay to cars]]+Table1[[#This Row],[debt]]</f>
        <v>288660.90430829331</v>
      </c>
      <c r="S133" s="1">
        <f t="shared" ca="1" si="43"/>
        <v>145248.39143242984</v>
      </c>
    </row>
    <row r="134" spans="1:19" x14ac:dyDescent="0.2">
      <c r="A134">
        <f t="shared" ca="1" si="45"/>
        <v>1</v>
      </c>
      <c r="B134" t="str">
        <f t="shared" ca="1" si="46"/>
        <v>men</v>
      </c>
      <c r="C134">
        <f t="shared" ca="1" si="47"/>
        <v>27</v>
      </c>
      <c r="D134">
        <f t="shared" ca="1" si="48"/>
        <v>2</v>
      </c>
      <c r="E134" t="str">
        <f t="shared" ca="1" si="49"/>
        <v>Health</v>
      </c>
      <c r="F134" t="str">
        <f t="shared" ca="1" si="36"/>
        <v>University</v>
      </c>
      <c r="G134">
        <f t="shared" ca="1" si="50"/>
        <v>2</v>
      </c>
      <c r="H134">
        <f t="shared" ca="1" si="44"/>
        <v>4</v>
      </c>
      <c r="I134" s="1">
        <f t="shared" ca="1" si="51"/>
        <v>48516</v>
      </c>
      <c r="J134" t="str">
        <f t="shared" ca="1" si="37"/>
        <v>Batumi</v>
      </c>
      <c r="K134" s="1">
        <f t="shared" ca="1" si="38"/>
        <v>291096</v>
      </c>
      <c r="L134" s="1">
        <f t="shared" ca="1" si="52"/>
        <v>101264.20598190051</v>
      </c>
      <c r="M134" s="1">
        <f t="shared" ca="1" si="39"/>
        <v>180509.7061856651</v>
      </c>
      <c r="N134" s="1">
        <f t="shared" ca="1" si="53"/>
        <v>76866</v>
      </c>
      <c r="O134" s="1">
        <f t="shared" ca="1" si="40"/>
        <v>53188.670279811813</v>
      </c>
      <c r="P134" s="1">
        <f t="shared" ca="1" si="41"/>
        <v>7951.2091638177471</v>
      </c>
      <c r="Q134" s="1">
        <f t="shared" ca="1" si="42"/>
        <v>479556.91534948285</v>
      </c>
      <c r="R134" s="1">
        <f ca="1">Table1[[#This Row],[mortage left]]+Table1[[#This Row],[left to pay to cars]]+Table1[[#This Row],[debt]]</f>
        <v>231318.87626171231</v>
      </c>
      <c r="S134" s="1">
        <f t="shared" ca="1" si="43"/>
        <v>248238.03908777054</v>
      </c>
    </row>
    <row r="135" spans="1:19" x14ac:dyDescent="0.2">
      <c r="A135">
        <f t="shared" ca="1" si="45"/>
        <v>2</v>
      </c>
      <c r="B135" t="str">
        <f t="shared" ca="1" si="46"/>
        <v>women</v>
      </c>
      <c r="C135">
        <f t="shared" ca="1" si="47"/>
        <v>29</v>
      </c>
      <c r="D135">
        <f t="shared" ca="1" si="48"/>
        <v>4</v>
      </c>
      <c r="E135" t="str">
        <f t="shared" ca="1" si="49"/>
        <v>Finance</v>
      </c>
      <c r="F135" t="str">
        <f t="shared" ca="1" si="36"/>
        <v>Technical</v>
      </c>
      <c r="G135">
        <f t="shared" ca="1" si="50"/>
        <v>1</v>
      </c>
      <c r="H135">
        <f t="shared" ca="1" si="44"/>
        <v>1</v>
      </c>
      <c r="I135" s="1">
        <f t="shared" ca="1" si="51"/>
        <v>64529</v>
      </c>
      <c r="J135" t="str">
        <f t="shared" ca="1" si="37"/>
        <v>Zugdidi</v>
      </c>
      <c r="K135" s="1">
        <f t="shared" ca="1" si="38"/>
        <v>258116</v>
      </c>
      <c r="L135" s="1">
        <f t="shared" ca="1" si="52"/>
        <v>168086.71125501368</v>
      </c>
      <c r="M135" s="1">
        <f t="shared" ca="1" si="39"/>
        <v>9953.0770054927361</v>
      </c>
      <c r="N135" s="1">
        <f t="shared" ca="1" si="53"/>
        <v>5478</v>
      </c>
      <c r="O135" s="1">
        <f t="shared" ca="1" si="40"/>
        <v>73312.965833412221</v>
      </c>
      <c r="P135" s="1">
        <f t="shared" ca="1" si="41"/>
        <v>55294.181902129014</v>
      </c>
      <c r="Q135" s="1">
        <f t="shared" ca="1" si="42"/>
        <v>323363.25890762178</v>
      </c>
      <c r="R135" s="1">
        <f ca="1">Table1[[#This Row],[mortage left]]+Table1[[#This Row],[left to pay to cars]]+Table1[[#This Row],[debt]]</f>
        <v>246877.6770884259</v>
      </c>
      <c r="S135" s="1">
        <f t="shared" ca="1" si="43"/>
        <v>76485.581819195882</v>
      </c>
    </row>
    <row r="136" spans="1:19" x14ac:dyDescent="0.2">
      <c r="A136">
        <f t="shared" ca="1" si="45"/>
        <v>2</v>
      </c>
      <c r="B136" t="str">
        <f t="shared" ca="1" si="46"/>
        <v>women</v>
      </c>
      <c r="C136">
        <f t="shared" ca="1" si="47"/>
        <v>49</v>
      </c>
      <c r="D136">
        <f t="shared" ca="1" si="48"/>
        <v>3</v>
      </c>
      <c r="E136" t="str">
        <f t="shared" ca="1" si="49"/>
        <v>Business</v>
      </c>
      <c r="F136" t="str">
        <f t="shared" ca="1" si="36"/>
        <v>College</v>
      </c>
      <c r="G136">
        <f t="shared" ca="1" si="50"/>
        <v>5</v>
      </c>
      <c r="H136">
        <f t="shared" ca="1" si="44"/>
        <v>3</v>
      </c>
      <c r="I136" s="1">
        <f t="shared" ca="1" si="51"/>
        <v>69611</v>
      </c>
      <c r="J136" t="str">
        <f t="shared" ca="1" si="37"/>
        <v>Kutaisi</v>
      </c>
      <c r="K136" s="1">
        <f t="shared" ca="1" si="38"/>
        <v>417666</v>
      </c>
      <c r="L136" s="1">
        <f t="shared" ca="1" si="52"/>
        <v>306113.07922398759</v>
      </c>
      <c r="M136" s="1">
        <f t="shared" ca="1" si="39"/>
        <v>179436.92346150972</v>
      </c>
      <c r="N136" s="1">
        <f t="shared" ca="1" si="53"/>
        <v>53866</v>
      </c>
      <c r="O136" s="1">
        <f t="shared" ca="1" si="40"/>
        <v>78585.843187600112</v>
      </c>
      <c r="P136" s="1">
        <f t="shared" ca="1" si="41"/>
        <v>11646.893374324707</v>
      </c>
      <c r="Q136" s="1">
        <f t="shared" ca="1" si="42"/>
        <v>608749.81683583441</v>
      </c>
      <c r="R136" s="1">
        <f ca="1">Table1[[#This Row],[mortage left]]+Table1[[#This Row],[left to pay to cars]]+Table1[[#This Row],[debt]]</f>
        <v>438564.92241158767</v>
      </c>
      <c r="S136" s="1">
        <f t="shared" ca="1" si="43"/>
        <v>170184.89442424674</v>
      </c>
    </row>
    <row r="137" spans="1:19" x14ac:dyDescent="0.2">
      <c r="A137">
        <f t="shared" ca="1" si="45"/>
        <v>1</v>
      </c>
      <c r="B137" t="str">
        <f t="shared" ca="1" si="46"/>
        <v>men</v>
      </c>
      <c r="C137">
        <f t="shared" ca="1" si="47"/>
        <v>37</v>
      </c>
      <c r="D137">
        <f t="shared" ca="1" si="48"/>
        <v>4</v>
      </c>
      <c r="E137" t="str">
        <f t="shared" ca="1" si="49"/>
        <v>Finance</v>
      </c>
      <c r="F137" t="str">
        <f t="shared" ca="1" si="36"/>
        <v>Technical</v>
      </c>
      <c r="G137">
        <f t="shared" ca="1" si="50"/>
        <v>4</v>
      </c>
      <c r="H137">
        <f t="shared" ca="1" si="44"/>
        <v>2</v>
      </c>
      <c r="I137" s="1">
        <f t="shared" ca="1" si="51"/>
        <v>55639</v>
      </c>
      <c r="J137" t="str">
        <f t="shared" ca="1" si="37"/>
        <v>Zugdidi</v>
      </c>
      <c r="K137" s="1">
        <f t="shared" ca="1" si="38"/>
        <v>389473</v>
      </c>
      <c r="L137" s="1">
        <f t="shared" ca="1" si="52"/>
        <v>149358.05515904943</v>
      </c>
      <c r="M137" s="1">
        <f t="shared" ca="1" si="39"/>
        <v>53676.497657541688</v>
      </c>
      <c r="N137" s="1">
        <f t="shared" ca="1" si="53"/>
        <v>12133</v>
      </c>
      <c r="O137" s="1">
        <f t="shared" ca="1" si="40"/>
        <v>65143.60921306508</v>
      </c>
      <c r="P137" s="1">
        <f t="shared" ca="1" si="41"/>
        <v>4440.1607269187934</v>
      </c>
      <c r="Q137" s="1">
        <f t="shared" ca="1" si="42"/>
        <v>447589.65838446049</v>
      </c>
      <c r="R137" s="1">
        <f ca="1">Table1[[#This Row],[mortage left]]+Table1[[#This Row],[left to pay to cars]]+Table1[[#This Row],[debt]]</f>
        <v>226634.66437211452</v>
      </c>
      <c r="S137" s="1">
        <f t="shared" ca="1" si="43"/>
        <v>220954.99401234597</v>
      </c>
    </row>
    <row r="138" spans="1:19" x14ac:dyDescent="0.2">
      <c r="A138">
        <f t="shared" ca="1" si="45"/>
        <v>2</v>
      </c>
      <c r="B138" t="str">
        <f t="shared" ca="1" si="46"/>
        <v>women</v>
      </c>
      <c r="C138">
        <f t="shared" ca="1" si="47"/>
        <v>47</v>
      </c>
      <c r="D138">
        <f t="shared" ca="1" si="48"/>
        <v>2</v>
      </c>
      <c r="E138" t="str">
        <f t="shared" ca="1" si="49"/>
        <v>Health</v>
      </c>
      <c r="F138" t="str">
        <f t="shared" ca="1" si="36"/>
        <v>University</v>
      </c>
      <c r="G138">
        <f t="shared" ca="1" si="50"/>
        <v>0</v>
      </c>
      <c r="H138">
        <f t="shared" ca="1" si="44"/>
        <v>3</v>
      </c>
      <c r="I138" s="1">
        <f t="shared" ca="1" si="51"/>
        <v>65293</v>
      </c>
      <c r="J138" t="str">
        <f t="shared" ca="1" si="37"/>
        <v>Batumi</v>
      </c>
      <c r="K138" s="1">
        <f t="shared" ca="1" si="38"/>
        <v>391758</v>
      </c>
      <c r="L138" s="1">
        <f t="shared" ca="1" si="52"/>
        <v>184401.33287428963</v>
      </c>
      <c r="M138" s="1">
        <f t="shared" ca="1" si="39"/>
        <v>122229.34385980912</v>
      </c>
      <c r="N138" s="1">
        <f t="shared" ca="1" si="53"/>
        <v>115601</v>
      </c>
      <c r="O138" s="1">
        <f t="shared" ca="1" si="40"/>
        <v>84715.727378440686</v>
      </c>
      <c r="P138" s="1">
        <f t="shared" ca="1" si="41"/>
        <v>1841.8019654141763</v>
      </c>
      <c r="Q138" s="1">
        <f t="shared" ca="1" si="42"/>
        <v>515829.1458252233</v>
      </c>
      <c r="R138" s="1">
        <f ca="1">Table1[[#This Row],[mortage left]]+Table1[[#This Row],[left to pay to cars]]+Table1[[#This Row],[debt]]</f>
        <v>384718.06025273027</v>
      </c>
      <c r="S138" s="1">
        <f t="shared" ca="1" si="43"/>
        <v>131111.08557249303</v>
      </c>
    </row>
    <row r="139" spans="1:19" x14ac:dyDescent="0.2">
      <c r="A139">
        <f t="shared" ca="1" si="45"/>
        <v>1</v>
      </c>
      <c r="B139" t="str">
        <f t="shared" ca="1" si="46"/>
        <v>men</v>
      </c>
      <c r="C139">
        <f t="shared" ca="1" si="47"/>
        <v>43</v>
      </c>
      <c r="D139">
        <f t="shared" ca="1" si="48"/>
        <v>3</v>
      </c>
      <c r="E139" t="str">
        <f t="shared" ca="1" si="49"/>
        <v>Business</v>
      </c>
      <c r="F139" t="str">
        <f t="shared" ca="1" si="36"/>
        <v>College</v>
      </c>
      <c r="G139">
        <f t="shared" ca="1" si="50"/>
        <v>2</v>
      </c>
      <c r="H139">
        <f t="shared" ca="1" si="44"/>
        <v>1</v>
      </c>
      <c r="I139" s="1">
        <f t="shared" ca="1" si="51"/>
        <v>77463</v>
      </c>
      <c r="J139" t="str">
        <f t="shared" ca="1" si="37"/>
        <v>Kutaisi</v>
      </c>
      <c r="K139" s="1">
        <f t="shared" ca="1" si="38"/>
        <v>464778</v>
      </c>
      <c r="L139" s="1">
        <f t="shared" ca="1" si="52"/>
        <v>237664.42075368745</v>
      </c>
      <c r="M139" s="1">
        <f t="shared" ca="1" si="39"/>
        <v>5447.0538059468527</v>
      </c>
      <c r="N139" s="1">
        <f t="shared" ca="1" si="53"/>
        <v>3367</v>
      </c>
      <c r="O139" s="1">
        <f t="shared" ca="1" si="40"/>
        <v>92068.821655822248</v>
      </c>
      <c r="P139" s="1">
        <f t="shared" ca="1" si="41"/>
        <v>73874.759334471746</v>
      </c>
      <c r="Q139" s="1">
        <f t="shared" ca="1" si="42"/>
        <v>544099.81314041861</v>
      </c>
      <c r="R139" s="1">
        <f ca="1">Table1[[#This Row],[mortage left]]+Table1[[#This Row],[left to pay to cars]]+Table1[[#This Row],[debt]]</f>
        <v>333100.24240950972</v>
      </c>
      <c r="S139" s="1">
        <f t="shared" ca="1" si="43"/>
        <v>210999.57073090889</v>
      </c>
    </row>
    <row r="140" spans="1:19" x14ac:dyDescent="0.2">
      <c r="A140">
        <f t="shared" ca="1" si="45"/>
        <v>1</v>
      </c>
      <c r="B140" t="str">
        <f t="shared" ca="1" si="46"/>
        <v>men</v>
      </c>
      <c r="C140">
        <f t="shared" ca="1" si="47"/>
        <v>21</v>
      </c>
      <c r="D140">
        <f t="shared" ca="1" si="48"/>
        <v>5</v>
      </c>
      <c r="E140" t="str">
        <f t="shared" ca="1" si="49"/>
        <v>Law</v>
      </c>
      <c r="F140" t="str">
        <f t="shared" ca="1" si="36"/>
        <v>Other</v>
      </c>
      <c r="G140">
        <f t="shared" ca="1" si="50"/>
        <v>1</v>
      </c>
      <c r="H140">
        <f t="shared" ca="1" si="44"/>
        <v>1</v>
      </c>
      <c r="I140" s="1">
        <f t="shared" ca="1" si="51"/>
        <v>66717</v>
      </c>
      <c r="J140" t="str">
        <f t="shared" ca="1" si="37"/>
        <v>Telavi</v>
      </c>
      <c r="K140" s="1">
        <f t="shared" ca="1" si="38"/>
        <v>333585</v>
      </c>
      <c r="L140" s="1">
        <f t="shared" ca="1" si="52"/>
        <v>12637.507570668566</v>
      </c>
      <c r="M140" s="1">
        <f t="shared" ca="1" si="39"/>
        <v>25523.724451351951</v>
      </c>
      <c r="N140" s="1">
        <f t="shared" ca="1" si="53"/>
        <v>21316</v>
      </c>
      <c r="O140" s="1">
        <f t="shared" ca="1" si="40"/>
        <v>112122.71631903188</v>
      </c>
      <c r="P140" s="1">
        <f t="shared" ca="1" si="41"/>
        <v>58238.822266449097</v>
      </c>
      <c r="Q140" s="1">
        <f t="shared" ca="1" si="42"/>
        <v>417347.54671780107</v>
      </c>
      <c r="R140" s="1">
        <f ca="1">Table1[[#This Row],[mortage left]]+Table1[[#This Row],[left to pay to cars]]+Table1[[#This Row],[debt]]</f>
        <v>146076.22388970046</v>
      </c>
      <c r="S140" s="1">
        <f t="shared" ca="1" si="43"/>
        <v>271271.32282810064</v>
      </c>
    </row>
    <row r="141" spans="1:19" x14ac:dyDescent="0.2">
      <c r="A141">
        <f t="shared" ca="1" si="45"/>
        <v>1</v>
      </c>
      <c r="B141" t="str">
        <f t="shared" ca="1" si="46"/>
        <v>men</v>
      </c>
      <c r="C141">
        <f t="shared" ca="1" si="47"/>
        <v>27</v>
      </c>
      <c r="D141">
        <f t="shared" ca="1" si="48"/>
        <v>5</v>
      </c>
      <c r="E141" t="str">
        <f t="shared" ca="1" si="49"/>
        <v>Law</v>
      </c>
      <c r="F141" t="str">
        <f t="shared" ca="1" si="36"/>
        <v>Other</v>
      </c>
      <c r="G141">
        <f t="shared" ca="1" si="50"/>
        <v>1</v>
      </c>
      <c r="H141">
        <f t="shared" ca="1" si="44"/>
        <v>1</v>
      </c>
      <c r="I141" s="1">
        <f t="shared" ca="1" si="51"/>
        <v>63104</v>
      </c>
      <c r="J141" t="str">
        <f t="shared" ca="1" si="37"/>
        <v>Telavi</v>
      </c>
      <c r="K141" s="1">
        <f t="shared" ca="1" si="38"/>
        <v>252416</v>
      </c>
      <c r="L141" s="1">
        <f t="shared" ca="1" si="52"/>
        <v>181059.12445949859</v>
      </c>
      <c r="M141" s="1">
        <f t="shared" ca="1" si="39"/>
        <v>9974.2978305581564</v>
      </c>
      <c r="N141" s="1">
        <f t="shared" ca="1" si="53"/>
        <v>8194</v>
      </c>
      <c r="O141" s="1">
        <f t="shared" ca="1" si="40"/>
        <v>43944.176295274083</v>
      </c>
      <c r="P141" s="1">
        <f t="shared" ca="1" si="41"/>
        <v>4354.6404863114249</v>
      </c>
      <c r="Q141" s="1">
        <f t="shared" ca="1" si="42"/>
        <v>266744.93831686955</v>
      </c>
      <c r="R141" s="1">
        <f ca="1">Table1[[#This Row],[mortage left]]+Table1[[#This Row],[left to pay to cars]]+Table1[[#This Row],[debt]]</f>
        <v>233197.30075477267</v>
      </c>
      <c r="S141" s="1">
        <f t="shared" ca="1" si="43"/>
        <v>33547.637562096876</v>
      </c>
    </row>
    <row r="142" spans="1:19" x14ac:dyDescent="0.2">
      <c r="A142">
        <f t="shared" ca="1" si="45"/>
        <v>1</v>
      </c>
      <c r="B142" t="str">
        <f t="shared" ca="1" si="46"/>
        <v>men</v>
      </c>
      <c r="C142">
        <f t="shared" ca="1" si="47"/>
        <v>30</v>
      </c>
      <c r="D142">
        <f t="shared" ca="1" si="48"/>
        <v>1</v>
      </c>
      <c r="E142" t="str">
        <f t="shared" ca="1" si="49"/>
        <v>IT</v>
      </c>
      <c r="F142" t="str">
        <f t="shared" ca="1" si="36"/>
        <v>High school</v>
      </c>
      <c r="G142">
        <f t="shared" ca="1" si="50"/>
        <v>2</v>
      </c>
      <c r="H142">
        <f t="shared" ca="1" si="44"/>
        <v>1</v>
      </c>
      <c r="I142" s="1">
        <f t="shared" ca="1" si="51"/>
        <v>62335</v>
      </c>
      <c r="J142" t="str">
        <f t="shared" ca="1" si="37"/>
        <v>Tbilisi</v>
      </c>
      <c r="K142" s="1">
        <f t="shared" ca="1" si="38"/>
        <v>311675</v>
      </c>
      <c r="L142" s="1">
        <f t="shared" ca="1" si="52"/>
        <v>306478.90513162769</v>
      </c>
      <c r="M142" s="1">
        <f t="shared" ca="1" si="39"/>
        <v>31312.005464930669</v>
      </c>
      <c r="N142" s="1">
        <f t="shared" ca="1" si="53"/>
        <v>23124</v>
      </c>
      <c r="O142" s="1">
        <f t="shared" ca="1" si="40"/>
        <v>99870.407739128656</v>
      </c>
      <c r="P142" s="1">
        <f t="shared" ca="1" si="41"/>
        <v>57333.915483578625</v>
      </c>
      <c r="Q142" s="1">
        <f t="shared" ca="1" si="42"/>
        <v>400320.9209485093</v>
      </c>
      <c r="R142" s="1">
        <f ca="1">Table1[[#This Row],[mortage left]]+Table1[[#This Row],[left to pay to cars]]+Table1[[#This Row],[debt]]</f>
        <v>429473.31287075637</v>
      </c>
      <c r="S142" s="1">
        <f t="shared" ca="1" si="43"/>
        <v>-29152.391922247072</v>
      </c>
    </row>
    <row r="143" spans="1:19" x14ac:dyDescent="0.2">
      <c r="A143">
        <f t="shared" ca="1" si="45"/>
        <v>2</v>
      </c>
      <c r="B143" t="str">
        <f t="shared" ca="1" si="46"/>
        <v>women</v>
      </c>
      <c r="C143">
        <f t="shared" ca="1" si="47"/>
        <v>43</v>
      </c>
      <c r="D143">
        <f t="shared" ca="1" si="48"/>
        <v>5</v>
      </c>
      <c r="E143" t="str">
        <f t="shared" ca="1" si="49"/>
        <v>Law</v>
      </c>
      <c r="F143" t="str">
        <f t="shared" ca="1" si="36"/>
        <v>Other</v>
      </c>
      <c r="G143">
        <f t="shared" ca="1" si="50"/>
        <v>0</v>
      </c>
      <c r="H143">
        <f t="shared" ca="1" si="44"/>
        <v>2</v>
      </c>
      <c r="I143" s="1">
        <f t="shared" ca="1" si="51"/>
        <v>33678</v>
      </c>
      <c r="J143" t="str">
        <f t="shared" ca="1" si="37"/>
        <v>Telavi</v>
      </c>
      <c r="K143" s="1">
        <f t="shared" ca="1" si="38"/>
        <v>202068</v>
      </c>
      <c r="L143" s="1">
        <f t="shared" ca="1" si="52"/>
        <v>49433.652464662562</v>
      </c>
      <c r="M143" s="1">
        <f t="shared" ca="1" si="39"/>
        <v>8549.0310190592954</v>
      </c>
      <c r="N143" s="1">
        <f t="shared" ca="1" si="53"/>
        <v>6384</v>
      </c>
      <c r="O143" s="1">
        <f t="shared" ca="1" si="40"/>
        <v>60056.351047050317</v>
      </c>
      <c r="P143" s="1">
        <f t="shared" ca="1" si="41"/>
        <v>30725.658883479213</v>
      </c>
      <c r="Q143" s="1">
        <f t="shared" ca="1" si="42"/>
        <v>241342.68990253852</v>
      </c>
      <c r="R143" s="1">
        <f ca="1">Table1[[#This Row],[mortage left]]+Table1[[#This Row],[left to pay to cars]]+Table1[[#This Row],[debt]]</f>
        <v>115874.00351171289</v>
      </c>
      <c r="S143" s="1">
        <f t="shared" ca="1" si="43"/>
        <v>125468.68639082563</v>
      </c>
    </row>
    <row r="144" spans="1:19" x14ac:dyDescent="0.2">
      <c r="A144">
        <f t="shared" ca="1" si="45"/>
        <v>2</v>
      </c>
      <c r="B144" t="str">
        <f t="shared" ca="1" si="46"/>
        <v>women</v>
      </c>
      <c r="C144">
        <f t="shared" ca="1" si="47"/>
        <v>34</v>
      </c>
      <c r="D144">
        <f t="shared" ca="1" si="48"/>
        <v>1</v>
      </c>
      <c r="E144" t="str">
        <f t="shared" ca="1" si="49"/>
        <v>IT</v>
      </c>
      <c r="F144" t="str">
        <f t="shared" ca="1" si="36"/>
        <v>High school</v>
      </c>
      <c r="G144">
        <f t="shared" ca="1" si="50"/>
        <v>4</v>
      </c>
      <c r="H144">
        <f t="shared" ca="1" si="44"/>
        <v>1</v>
      </c>
      <c r="I144" s="1">
        <f t="shared" ca="1" si="51"/>
        <v>74589</v>
      </c>
      <c r="J144" t="str">
        <f t="shared" ca="1" si="37"/>
        <v>Tbilisi</v>
      </c>
      <c r="K144" s="1">
        <f t="shared" ca="1" si="38"/>
        <v>372945</v>
      </c>
      <c r="L144" s="1">
        <f t="shared" ca="1" si="52"/>
        <v>21949.97357767518</v>
      </c>
      <c r="M144" s="1">
        <f t="shared" ca="1" si="39"/>
        <v>45548.625850500197</v>
      </c>
      <c r="N144" s="1">
        <f t="shared" ca="1" si="53"/>
        <v>29683</v>
      </c>
      <c r="O144" s="1">
        <f t="shared" ca="1" si="40"/>
        <v>98796.671050721867</v>
      </c>
      <c r="P144" s="1">
        <f t="shared" ca="1" si="41"/>
        <v>96878.99312934147</v>
      </c>
      <c r="Q144" s="1">
        <f t="shared" ca="1" si="42"/>
        <v>515372.61897984165</v>
      </c>
      <c r="R144" s="1">
        <f ca="1">Table1[[#This Row],[mortage left]]+Table1[[#This Row],[left to pay to cars]]+Table1[[#This Row],[debt]]</f>
        <v>150429.64462839704</v>
      </c>
      <c r="S144" s="1">
        <f t="shared" ca="1" si="43"/>
        <v>364942.97435144463</v>
      </c>
    </row>
    <row r="145" spans="1:19" x14ac:dyDescent="0.2">
      <c r="A145">
        <f t="shared" ca="1" si="45"/>
        <v>1</v>
      </c>
      <c r="B145" t="str">
        <f t="shared" ca="1" si="46"/>
        <v>men</v>
      </c>
      <c r="C145">
        <f t="shared" ca="1" si="47"/>
        <v>30</v>
      </c>
      <c r="D145">
        <f t="shared" ca="1" si="48"/>
        <v>2</v>
      </c>
      <c r="E145" t="str">
        <f t="shared" ca="1" si="49"/>
        <v>Health</v>
      </c>
      <c r="F145" t="str">
        <f t="shared" ca="1" si="36"/>
        <v>University</v>
      </c>
      <c r="G145">
        <f t="shared" ca="1" si="50"/>
        <v>0</v>
      </c>
      <c r="H145">
        <f t="shared" ca="1" si="44"/>
        <v>2</v>
      </c>
      <c r="I145" s="1">
        <f t="shared" ca="1" si="51"/>
        <v>53664</v>
      </c>
      <c r="J145" t="str">
        <f t="shared" ca="1" si="37"/>
        <v>Batumi</v>
      </c>
      <c r="K145" s="1">
        <f t="shared" ca="1" si="38"/>
        <v>214656</v>
      </c>
      <c r="L145" s="1">
        <f t="shared" ca="1" si="52"/>
        <v>176142.4334873328</v>
      </c>
      <c r="M145" s="1">
        <f t="shared" ca="1" si="39"/>
        <v>40966.134530840696</v>
      </c>
      <c r="N145" s="1">
        <f t="shared" ca="1" si="53"/>
        <v>11861</v>
      </c>
      <c r="O145" s="1">
        <f t="shared" ca="1" si="40"/>
        <v>17671.752497182479</v>
      </c>
      <c r="P145" s="1">
        <f t="shared" ca="1" si="41"/>
        <v>60826.357897600858</v>
      </c>
      <c r="Q145" s="1">
        <f t="shared" ca="1" si="42"/>
        <v>316448.49242844153</v>
      </c>
      <c r="R145" s="1">
        <f ca="1">Table1[[#This Row],[mortage left]]+Table1[[#This Row],[left to pay to cars]]+Table1[[#This Row],[debt]]</f>
        <v>205675.18598451529</v>
      </c>
      <c r="S145" s="1">
        <f t="shared" ca="1" si="43"/>
        <v>110773.30644392624</v>
      </c>
    </row>
    <row r="146" spans="1:19" x14ac:dyDescent="0.2">
      <c r="A146">
        <f t="shared" ca="1" si="45"/>
        <v>2</v>
      </c>
      <c r="B146" t="str">
        <f t="shared" ca="1" si="46"/>
        <v>women</v>
      </c>
      <c r="C146">
        <f t="shared" ca="1" si="47"/>
        <v>36</v>
      </c>
      <c r="D146">
        <f t="shared" ca="1" si="48"/>
        <v>5</v>
      </c>
      <c r="E146" t="str">
        <f t="shared" ca="1" si="49"/>
        <v>Law</v>
      </c>
      <c r="F146" t="str">
        <f t="shared" ca="1" si="36"/>
        <v>Other</v>
      </c>
      <c r="G146">
        <f t="shared" ca="1" si="50"/>
        <v>3</v>
      </c>
      <c r="H146">
        <f t="shared" ca="1" si="44"/>
        <v>1</v>
      </c>
      <c r="I146" s="1">
        <f t="shared" ca="1" si="51"/>
        <v>53375</v>
      </c>
      <c r="J146" t="str">
        <f t="shared" ca="1" si="37"/>
        <v>Telavi</v>
      </c>
      <c r="K146" s="1">
        <f t="shared" ca="1" si="38"/>
        <v>266875</v>
      </c>
      <c r="L146" s="1">
        <f t="shared" ca="1" si="52"/>
        <v>92036.623535293926</v>
      </c>
      <c r="M146" s="1">
        <f t="shared" ca="1" si="39"/>
        <v>49339.170927623796</v>
      </c>
      <c r="N146" s="1">
        <f t="shared" ca="1" si="53"/>
        <v>17372</v>
      </c>
      <c r="O146" s="1">
        <f t="shared" ca="1" si="40"/>
        <v>31875.038145617396</v>
      </c>
      <c r="P146" s="1">
        <f t="shared" ca="1" si="41"/>
        <v>46273.479539099542</v>
      </c>
      <c r="Q146" s="1">
        <f t="shared" ca="1" si="42"/>
        <v>362487.65046672337</v>
      </c>
      <c r="R146" s="1">
        <f ca="1">Table1[[#This Row],[mortage left]]+Table1[[#This Row],[left to pay to cars]]+Table1[[#This Row],[debt]]</f>
        <v>141283.66168091132</v>
      </c>
      <c r="S146" s="1">
        <f t="shared" ca="1" si="43"/>
        <v>221203.98878581205</v>
      </c>
    </row>
    <row r="147" spans="1:19" x14ac:dyDescent="0.2">
      <c r="A147">
        <f t="shared" ca="1" si="45"/>
        <v>1</v>
      </c>
      <c r="B147" t="str">
        <f t="shared" ca="1" si="46"/>
        <v>men</v>
      </c>
      <c r="C147">
        <f t="shared" ca="1" si="47"/>
        <v>25</v>
      </c>
      <c r="D147">
        <f t="shared" ca="1" si="48"/>
        <v>4</v>
      </c>
      <c r="E147" t="str">
        <f t="shared" ca="1" si="49"/>
        <v>Finance</v>
      </c>
      <c r="F147" t="str">
        <f t="shared" ca="1" si="36"/>
        <v>Technical</v>
      </c>
      <c r="G147">
        <f t="shared" ca="1" si="50"/>
        <v>0</v>
      </c>
      <c r="H147">
        <f t="shared" ca="1" si="44"/>
        <v>3</v>
      </c>
      <c r="I147" s="1">
        <f t="shared" ca="1" si="51"/>
        <v>53613</v>
      </c>
      <c r="J147" t="str">
        <f t="shared" ca="1" si="37"/>
        <v>Zugdidi</v>
      </c>
      <c r="K147" s="1">
        <f t="shared" ca="1" si="38"/>
        <v>321678</v>
      </c>
      <c r="L147" s="1">
        <f t="shared" ca="1" si="52"/>
        <v>201529.05070653241</v>
      </c>
      <c r="M147" s="1">
        <f t="shared" ca="1" si="39"/>
        <v>130453.9870315617</v>
      </c>
      <c r="N147" s="1">
        <f t="shared" ca="1" si="53"/>
        <v>106900</v>
      </c>
      <c r="O147" s="1">
        <f t="shared" ca="1" si="40"/>
        <v>1794.3782248389975</v>
      </c>
      <c r="P147" s="1">
        <f t="shared" ca="1" si="41"/>
        <v>63938.834283119962</v>
      </c>
      <c r="Q147" s="1">
        <f t="shared" ca="1" si="42"/>
        <v>516070.82131468161</v>
      </c>
      <c r="R147" s="1">
        <f ca="1">Table1[[#This Row],[mortage left]]+Table1[[#This Row],[left to pay to cars]]+Table1[[#This Row],[debt]]</f>
        <v>310223.42893137143</v>
      </c>
      <c r="S147" s="1">
        <f t="shared" ca="1" si="43"/>
        <v>205847.39238331019</v>
      </c>
    </row>
    <row r="148" spans="1:19" x14ac:dyDescent="0.2">
      <c r="A148">
        <f t="shared" ca="1" si="45"/>
        <v>2</v>
      </c>
      <c r="B148" t="str">
        <f t="shared" ca="1" si="46"/>
        <v>women</v>
      </c>
      <c r="C148">
        <f t="shared" ca="1" si="47"/>
        <v>27</v>
      </c>
      <c r="D148">
        <f t="shared" ca="1" si="48"/>
        <v>5</v>
      </c>
      <c r="E148" t="str">
        <f t="shared" ca="1" si="49"/>
        <v>Law</v>
      </c>
      <c r="F148" t="str">
        <f t="shared" ca="1" si="36"/>
        <v>Other</v>
      </c>
      <c r="G148">
        <f t="shared" ca="1" si="50"/>
        <v>1</v>
      </c>
      <c r="H148">
        <f t="shared" ca="1" si="44"/>
        <v>1</v>
      </c>
      <c r="I148" s="1">
        <f t="shared" ca="1" si="51"/>
        <v>47305</v>
      </c>
      <c r="J148" t="str">
        <f t="shared" ca="1" si="37"/>
        <v>Telavi</v>
      </c>
      <c r="K148" s="1">
        <f t="shared" ca="1" si="38"/>
        <v>283830</v>
      </c>
      <c r="L148" s="1">
        <f t="shared" ca="1" si="52"/>
        <v>251297.26075300944</v>
      </c>
      <c r="M148" s="1">
        <f t="shared" ca="1" si="39"/>
        <v>24664.128136072362</v>
      </c>
      <c r="N148" s="1">
        <f t="shared" ca="1" si="53"/>
        <v>1549</v>
      </c>
      <c r="O148" s="1">
        <f t="shared" ca="1" si="40"/>
        <v>68956.221476577906</v>
      </c>
      <c r="P148" s="1">
        <f t="shared" ca="1" si="41"/>
        <v>55579.300601984141</v>
      </c>
      <c r="Q148" s="1">
        <f t="shared" ca="1" si="42"/>
        <v>364073.42873805651</v>
      </c>
      <c r="R148" s="1">
        <f ca="1">Table1[[#This Row],[mortage left]]+Table1[[#This Row],[left to pay to cars]]+Table1[[#This Row],[debt]]</f>
        <v>321802.48222958733</v>
      </c>
      <c r="S148" s="1">
        <f t="shared" ca="1" si="43"/>
        <v>42270.946508469176</v>
      </c>
    </row>
    <row r="149" spans="1:19" x14ac:dyDescent="0.2">
      <c r="A149">
        <f t="shared" ca="1" si="45"/>
        <v>1</v>
      </c>
      <c r="B149" t="str">
        <f t="shared" ca="1" si="46"/>
        <v>men</v>
      </c>
      <c r="C149">
        <f t="shared" ca="1" si="47"/>
        <v>43</v>
      </c>
      <c r="D149">
        <f t="shared" ca="1" si="48"/>
        <v>2</v>
      </c>
      <c r="E149" t="str">
        <f t="shared" ca="1" si="49"/>
        <v>Health</v>
      </c>
      <c r="F149" t="str">
        <f t="shared" ca="1" si="36"/>
        <v>University</v>
      </c>
      <c r="G149">
        <f t="shared" ca="1" si="50"/>
        <v>0</v>
      </c>
      <c r="H149">
        <f t="shared" ca="1" si="44"/>
        <v>1</v>
      </c>
      <c r="I149" s="1">
        <f t="shared" ca="1" si="51"/>
        <v>33799</v>
      </c>
      <c r="J149" t="str">
        <f t="shared" ca="1" si="37"/>
        <v>Batumi</v>
      </c>
      <c r="K149" s="1">
        <f t="shared" ca="1" si="38"/>
        <v>168995</v>
      </c>
      <c r="L149" s="1">
        <f t="shared" ca="1" si="52"/>
        <v>168510.00472101176</v>
      </c>
      <c r="M149" s="1">
        <f t="shared" ca="1" si="39"/>
        <v>14013.558088097101</v>
      </c>
      <c r="N149" s="1">
        <f t="shared" ca="1" si="53"/>
        <v>10129</v>
      </c>
      <c r="O149" s="1">
        <f t="shared" ca="1" si="40"/>
        <v>26267.821096709849</v>
      </c>
      <c r="P149" s="1">
        <f t="shared" ca="1" si="41"/>
        <v>11353.601800474982</v>
      </c>
      <c r="Q149" s="1">
        <f t="shared" ca="1" si="42"/>
        <v>194362.15988857209</v>
      </c>
      <c r="R149" s="1">
        <f ca="1">Table1[[#This Row],[mortage left]]+Table1[[#This Row],[left to pay to cars]]+Table1[[#This Row],[debt]]</f>
        <v>204906.8258177216</v>
      </c>
      <c r="S149" s="1">
        <f t="shared" ca="1" si="43"/>
        <v>-10544.665929149516</v>
      </c>
    </row>
    <row r="150" spans="1:19" x14ac:dyDescent="0.2">
      <c r="A150">
        <f t="shared" ca="1" si="45"/>
        <v>1</v>
      </c>
      <c r="B150" t="str">
        <f t="shared" ca="1" si="46"/>
        <v>men</v>
      </c>
      <c r="C150">
        <f t="shared" ca="1" si="47"/>
        <v>29</v>
      </c>
      <c r="D150">
        <f t="shared" ca="1" si="48"/>
        <v>4</v>
      </c>
      <c r="E150" t="str">
        <f t="shared" ca="1" si="49"/>
        <v>Finance</v>
      </c>
      <c r="F150" t="str">
        <f t="shared" ca="1" si="36"/>
        <v>Technical</v>
      </c>
      <c r="G150">
        <f t="shared" ca="1" si="50"/>
        <v>0</v>
      </c>
      <c r="H150">
        <f t="shared" ca="1" si="44"/>
        <v>4</v>
      </c>
      <c r="I150" s="1">
        <f t="shared" ca="1" si="51"/>
        <v>31618</v>
      </c>
      <c r="J150" t="str">
        <f t="shared" ca="1" si="37"/>
        <v>Zugdidi</v>
      </c>
      <c r="K150" s="1">
        <f t="shared" ca="1" si="38"/>
        <v>189708</v>
      </c>
      <c r="L150" s="1">
        <f t="shared" ca="1" si="52"/>
        <v>93407.693128080791</v>
      </c>
      <c r="M150" s="1">
        <f t="shared" ca="1" si="39"/>
        <v>23929.913389377081</v>
      </c>
      <c r="N150" s="1">
        <f t="shared" ca="1" si="53"/>
        <v>3084</v>
      </c>
      <c r="O150" s="1">
        <f t="shared" ca="1" si="40"/>
        <v>20730.560987092846</v>
      </c>
      <c r="P150" s="1">
        <f t="shared" ca="1" si="41"/>
        <v>21524.453462176512</v>
      </c>
      <c r="Q150" s="1">
        <f t="shared" ca="1" si="42"/>
        <v>235162.36685155361</v>
      </c>
      <c r="R150" s="1">
        <f ca="1">Table1[[#This Row],[mortage left]]+Table1[[#This Row],[left to pay to cars]]+Table1[[#This Row],[debt]]</f>
        <v>117222.25411517364</v>
      </c>
      <c r="S150" s="1">
        <f t="shared" ca="1" si="43"/>
        <v>117940.11273637998</v>
      </c>
    </row>
    <row r="151" spans="1:19" x14ac:dyDescent="0.2">
      <c r="A151">
        <f t="shared" ca="1" si="45"/>
        <v>1</v>
      </c>
      <c r="B151" t="str">
        <f t="shared" ca="1" si="46"/>
        <v>men</v>
      </c>
      <c r="C151">
        <f t="shared" ca="1" si="47"/>
        <v>31</v>
      </c>
      <c r="D151">
        <f t="shared" ca="1" si="48"/>
        <v>4</v>
      </c>
      <c r="E151" t="str">
        <f t="shared" ca="1" si="49"/>
        <v>Finance</v>
      </c>
      <c r="F151" t="str">
        <f t="shared" ca="1" si="36"/>
        <v>Technical</v>
      </c>
      <c r="G151">
        <f t="shared" ca="1" si="50"/>
        <v>1</v>
      </c>
      <c r="H151">
        <f t="shared" ca="1" si="44"/>
        <v>3</v>
      </c>
      <c r="I151" s="1">
        <f t="shared" ca="1" si="51"/>
        <v>51534</v>
      </c>
      <c r="J151" t="str">
        <f t="shared" ca="1" si="37"/>
        <v>Zugdidi</v>
      </c>
      <c r="K151" s="1">
        <f t="shared" ca="1" si="38"/>
        <v>309204</v>
      </c>
      <c r="L151" s="1">
        <f t="shared" ca="1" si="52"/>
        <v>7996.1851399508905</v>
      </c>
      <c r="M151" s="1">
        <f t="shared" ca="1" si="39"/>
        <v>119245.74098609517</v>
      </c>
      <c r="N151" s="1">
        <f t="shared" ca="1" si="53"/>
        <v>64627</v>
      </c>
      <c r="O151" s="1">
        <f t="shared" ca="1" si="40"/>
        <v>32822.346929107916</v>
      </c>
      <c r="P151" s="1">
        <f t="shared" ca="1" si="41"/>
        <v>42058.598862255531</v>
      </c>
      <c r="Q151" s="1">
        <f t="shared" ca="1" si="42"/>
        <v>470508.33984835068</v>
      </c>
      <c r="R151" s="1">
        <f ca="1">Table1[[#This Row],[mortage left]]+Table1[[#This Row],[left to pay to cars]]+Table1[[#This Row],[debt]]</f>
        <v>105445.5320690588</v>
      </c>
      <c r="S151" s="1">
        <f t="shared" ca="1" si="43"/>
        <v>365062.80777929188</v>
      </c>
    </row>
    <row r="152" spans="1:19" x14ac:dyDescent="0.2">
      <c r="A152">
        <f t="shared" ca="1" si="45"/>
        <v>1</v>
      </c>
      <c r="B152" t="str">
        <f t="shared" ca="1" si="46"/>
        <v>men</v>
      </c>
      <c r="C152">
        <f t="shared" ca="1" si="47"/>
        <v>35</v>
      </c>
      <c r="D152">
        <f t="shared" ca="1" si="48"/>
        <v>2</v>
      </c>
      <c r="E152" t="str">
        <f t="shared" ca="1" si="49"/>
        <v>Health</v>
      </c>
      <c r="F152" t="str">
        <f t="shared" ca="1" si="36"/>
        <v>University</v>
      </c>
      <c r="G152">
        <f t="shared" ca="1" si="50"/>
        <v>3</v>
      </c>
      <c r="H152">
        <f t="shared" ca="1" si="44"/>
        <v>2</v>
      </c>
      <c r="I152" s="1">
        <f t="shared" ca="1" si="51"/>
        <v>68181</v>
      </c>
      <c r="J152" t="str">
        <f t="shared" ca="1" si="37"/>
        <v>Batumi</v>
      </c>
      <c r="K152" s="1">
        <f t="shared" ca="1" si="38"/>
        <v>340905</v>
      </c>
      <c r="L152" s="1">
        <f t="shared" ca="1" si="52"/>
        <v>63406.634769375472</v>
      </c>
      <c r="M152" s="1">
        <f t="shared" ca="1" si="39"/>
        <v>63199.127070759743</v>
      </c>
      <c r="N152" s="1">
        <f t="shared" ca="1" si="53"/>
        <v>32540</v>
      </c>
      <c r="O152" s="1">
        <f t="shared" ca="1" si="40"/>
        <v>111071.73310530615</v>
      </c>
      <c r="P152" s="1">
        <f t="shared" ca="1" si="41"/>
        <v>55557.517483035925</v>
      </c>
      <c r="Q152" s="1">
        <f t="shared" ca="1" si="42"/>
        <v>459661.64455379569</v>
      </c>
      <c r="R152" s="1">
        <f ca="1">Table1[[#This Row],[mortage left]]+Table1[[#This Row],[left to pay to cars]]+Table1[[#This Row],[debt]]</f>
        <v>207018.3678746816</v>
      </c>
      <c r="S152" s="1">
        <f t="shared" ca="1" si="43"/>
        <v>252643.27667911409</v>
      </c>
    </row>
    <row r="153" spans="1:19" x14ac:dyDescent="0.2">
      <c r="A153">
        <f t="shared" ca="1" si="45"/>
        <v>2</v>
      </c>
      <c r="B153" t="str">
        <f t="shared" ca="1" si="46"/>
        <v>women</v>
      </c>
      <c r="C153">
        <f t="shared" ca="1" si="47"/>
        <v>25</v>
      </c>
      <c r="D153">
        <f t="shared" ca="1" si="48"/>
        <v>3</v>
      </c>
      <c r="E153" t="str">
        <f t="shared" ca="1" si="49"/>
        <v>Business</v>
      </c>
      <c r="F153" t="str">
        <f t="shared" ca="1" si="36"/>
        <v>College</v>
      </c>
      <c r="G153">
        <f t="shared" ca="1" si="50"/>
        <v>0</v>
      </c>
      <c r="H153">
        <f t="shared" ca="1" si="44"/>
        <v>1</v>
      </c>
      <c r="I153" s="1">
        <f t="shared" ca="1" si="51"/>
        <v>79315</v>
      </c>
      <c r="J153" t="str">
        <f t="shared" ca="1" si="37"/>
        <v>Kutaisi</v>
      </c>
      <c r="K153" s="1">
        <f t="shared" ca="1" si="38"/>
        <v>317260</v>
      </c>
      <c r="L153" s="1">
        <f t="shared" ca="1" si="52"/>
        <v>41999.758827048514</v>
      </c>
      <c r="M153" s="1">
        <f t="shared" ca="1" si="39"/>
        <v>9966.9499564211073</v>
      </c>
      <c r="N153" s="1">
        <f t="shared" ca="1" si="53"/>
        <v>6252</v>
      </c>
      <c r="O153" s="1">
        <f t="shared" ca="1" si="40"/>
        <v>111770.67221469483</v>
      </c>
      <c r="P153" s="1">
        <f t="shared" ca="1" si="41"/>
        <v>36607.628706590709</v>
      </c>
      <c r="Q153" s="1">
        <f t="shared" ca="1" si="42"/>
        <v>363834.57866301178</v>
      </c>
      <c r="R153" s="1">
        <f ca="1">Table1[[#This Row],[mortage left]]+Table1[[#This Row],[left to pay to cars]]+Table1[[#This Row],[debt]]</f>
        <v>160022.43104174334</v>
      </c>
      <c r="S153" s="1">
        <f t="shared" ca="1" si="43"/>
        <v>203812.14762126844</v>
      </c>
    </row>
    <row r="154" spans="1:19" x14ac:dyDescent="0.2">
      <c r="A154">
        <f t="shared" ca="1" si="45"/>
        <v>1</v>
      </c>
      <c r="B154" t="str">
        <f t="shared" ca="1" si="46"/>
        <v>men</v>
      </c>
      <c r="C154">
        <f t="shared" ca="1" si="47"/>
        <v>40</v>
      </c>
      <c r="D154">
        <f t="shared" ca="1" si="48"/>
        <v>4</v>
      </c>
      <c r="E154" t="str">
        <f t="shared" ca="1" si="49"/>
        <v>Finance</v>
      </c>
      <c r="F154" t="str">
        <f t="shared" ca="1" si="36"/>
        <v>Technical</v>
      </c>
      <c r="G154">
        <f t="shared" ca="1" si="50"/>
        <v>4</v>
      </c>
      <c r="H154">
        <f t="shared" ca="1" si="44"/>
        <v>3</v>
      </c>
      <c r="I154" s="1">
        <f t="shared" ca="1" si="51"/>
        <v>78730</v>
      </c>
      <c r="J154" t="str">
        <f t="shared" ca="1" si="37"/>
        <v>Zugdidi</v>
      </c>
      <c r="K154" s="1">
        <f t="shared" ca="1" si="38"/>
        <v>314920</v>
      </c>
      <c r="L154" s="1">
        <f t="shared" ca="1" si="52"/>
        <v>75829.163591769247</v>
      </c>
      <c r="M154" s="1">
        <f t="shared" ca="1" si="39"/>
        <v>56133.988937277281</v>
      </c>
      <c r="N154" s="1">
        <f t="shared" ca="1" si="53"/>
        <v>51791</v>
      </c>
      <c r="O154" s="1">
        <f t="shared" ca="1" si="40"/>
        <v>32615.119580113289</v>
      </c>
      <c r="P154" s="1">
        <f t="shared" ca="1" si="41"/>
        <v>96073.873967781838</v>
      </c>
      <c r="Q154" s="1">
        <f t="shared" ca="1" si="42"/>
        <v>467127.86290505913</v>
      </c>
      <c r="R154" s="1">
        <f ca="1">Table1[[#This Row],[mortage left]]+Table1[[#This Row],[left to pay to cars]]+Table1[[#This Row],[debt]]</f>
        <v>160235.28317188253</v>
      </c>
      <c r="S154" s="1">
        <f t="shared" ca="1" si="43"/>
        <v>306892.57973317662</v>
      </c>
    </row>
    <row r="155" spans="1:19" x14ac:dyDescent="0.2">
      <c r="A155">
        <f t="shared" ca="1" si="45"/>
        <v>2</v>
      </c>
      <c r="B155" t="str">
        <f t="shared" ca="1" si="46"/>
        <v>women</v>
      </c>
      <c r="C155">
        <f t="shared" ca="1" si="47"/>
        <v>19</v>
      </c>
      <c r="D155">
        <f t="shared" ca="1" si="48"/>
        <v>5</v>
      </c>
      <c r="E155" t="str">
        <f t="shared" ca="1" si="49"/>
        <v>Law</v>
      </c>
      <c r="F155" t="str">
        <f t="shared" ca="1" si="36"/>
        <v>Other</v>
      </c>
      <c r="G155">
        <f t="shared" ca="1" si="50"/>
        <v>1</v>
      </c>
      <c r="H155">
        <f t="shared" ca="1" si="44"/>
        <v>2</v>
      </c>
      <c r="I155" s="1">
        <f t="shared" ca="1" si="51"/>
        <v>78391</v>
      </c>
      <c r="J155" t="str">
        <f t="shared" ca="1" si="37"/>
        <v>Telavi</v>
      </c>
      <c r="K155" s="1">
        <f t="shared" ca="1" si="38"/>
        <v>313564</v>
      </c>
      <c r="L155" s="1">
        <f t="shared" ca="1" si="52"/>
        <v>156862.50373316096</v>
      </c>
      <c r="M155" s="1">
        <f t="shared" ca="1" si="39"/>
        <v>123338.37019927645</v>
      </c>
      <c r="N155" s="1">
        <f t="shared" ca="1" si="53"/>
        <v>115501</v>
      </c>
      <c r="O155" s="1">
        <f t="shared" ca="1" si="40"/>
        <v>94428.730615707929</v>
      </c>
      <c r="P155" s="1">
        <f t="shared" ca="1" si="41"/>
        <v>7001.5141652042166</v>
      </c>
      <c r="Q155" s="1">
        <f t="shared" ca="1" si="42"/>
        <v>443903.88436448068</v>
      </c>
      <c r="R155" s="1">
        <f ca="1">Table1[[#This Row],[mortage left]]+Table1[[#This Row],[left to pay to cars]]+Table1[[#This Row],[debt]]</f>
        <v>366792.23434886889</v>
      </c>
      <c r="S155" s="1">
        <f t="shared" ca="1" si="43"/>
        <v>77111.650015611784</v>
      </c>
    </row>
    <row r="156" spans="1:19" x14ac:dyDescent="0.2">
      <c r="A156">
        <f t="shared" ca="1" si="45"/>
        <v>2</v>
      </c>
      <c r="B156" t="str">
        <f t="shared" ca="1" si="46"/>
        <v>women</v>
      </c>
      <c r="C156">
        <f t="shared" ca="1" si="47"/>
        <v>37</v>
      </c>
      <c r="D156">
        <f t="shared" ca="1" si="48"/>
        <v>1</v>
      </c>
      <c r="E156" t="str">
        <f t="shared" ca="1" si="49"/>
        <v>IT</v>
      </c>
      <c r="F156" t="str">
        <f t="shared" ca="1" si="36"/>
        <v>High school</v>
      </c>
      <c r="G156">
        <f t="shared" ca="1" si="50"/>
        <v>3</v>
      </c>
      <c r="H156">
        <f t="shared" ca="1" si="44"/>
        <v>3</v>
      </c>
      <c r="I156" s="1">
        <f t="shared" ca="1" si="51"/>
        <v>72076</v>
      </c>
      <c r="J156" t="str">
        <f t="shared" ca="1" si="37"/>
        <v>Tbilisi</v>
      </c>
      <c r="K156" s="1">
        <f t="shared" ca="1" si="38"/>
        <v>504532</v>
      </c>
      <c r="L156" s="1">
        <f t="shared" ca="1" si="52"/>
        <v>377394.47830320743</v>
      </c>
      <c r="M156" s="1">
        <f t="shared" ca="1" si="39"/>
        <v>142997.25635258609</v>
      </c>
      <c r="N156" s="1">
        <f t="shared" ca="1" si="53"/>
        <v>48328</v>
      </c>
      <c r="O156" s="1">
        <f t="shared" ca="1" si="40"/>
        <v>17003.811099062557</v>
      </c>
      <c r="P156" s="1">
        <f t="shared" ca="1" si="41"/>
        <v>65918.085648904031</v>
      </c>
      <c r="Q156" s="1">
        <f t="shared" ca="1" si="42"/>
        <v>713447.34200149006</v>
      </c>
      <c r="R156" s="1">
        <f ca="1">Table1[[#This Row],[mortage left]]+Table1[[#This Row],[left to pay to cars]]+Table1[[#This Row],[debt]]</f>
        <v>442726.28940226999</v>
      </c>
      <c r="S156" s="1">
        <f t="shared" ca="1" si="43"/>
        <v>270721.05259922007</v>
      </c>
    </row>
    <row r="157" spans="1:19" x14ac:dyDescent="0.2">
      <c r="A157">
        <f t="shared" ca="1" si="45"/>
        <v>1</v>
      </c>
      <c r="B157" t="str">
        <f t="shared" ca="1" si="46"/>
        <v>men</v>
      </c>
      <c r="C157">
        <f t="shared" ca="1" si="47"/>
        <v>19</v>
      </c>
      <c r="D157">
        <f t="shared" ca="1" si="48"/>
        <v>3</v>
      </c>
      <c r="E157" t="str">
        <f t="shared" ca="1" si="49"/>
        <v>Business</v>
      </c>
      <c r="F157" t="str">
        <f t="shared" ca="1" si="36"/>
        <v>College</v>
      </c>
      <c r="G157">
        <f t="shared" ca="1" si="50"/>
        <v>3</v>
      </c>
      <c r="H157">
        <f t="shared" ca="1" si="44"/>
        <v>1</v>
      </c>
      <c r="I157" s="1">
        <f t="shared" ca="1" si="51"/>
        <v>64585</v>
      </c>
      <c r="J157" t="str">
        <f t="shared" ca="1" si="37"/>
        <v>Kutaisi</v>
      </c>
      <c r="K157" s="1">
        <f t="shared" ca="1" si="38"/>
        <v>322925</v>
      </c>
      <c r="L157" s="1">
        <f t="shared" ca="1" si="52"/>
        <v>37865.890091452209</v>
      </c>
      <c r="M157" s="1">
        <f t="shared" ca="1" si="39"/>
        <v>42692.963623505115</v>
      </c>
      <c r="N157" s="1">
        <f t="shared" ca="1" si="53"/>
        <v>39157</v>
      </c>
      <c r="O157" s="1">
        <f t="shared" ca="1" si="40"/>
        <v>83288.846316242096</v>
      </c>
      <c r="P157" s="1">
        <f t="shared" ca="1" si="41"/>
        <v>52864.27164109626</v>
      </c>
      <c r="Q157" s="1">
        <f t="shared" ca="1" si="42"/>
        <v>418482.23526460136</v>
      </c>
      <c r="R157" s="1">
        <f ca="1">Table1[[#This Row],[mortage left]]+Table1[[#This Row],[left to pay to cars]]+Table1[[#This Row],[debt]]</f>
        <v>160311.73640769429</v>
      </c>
      <c r="S157" s="1">
        <f t="shared" ca="1" si="43"/>
        <v>258170.49885690707</v>
      </c>
    </row>
    <row r="158" spans="1:19" x14ac:dyDescent="0.2">
      <c r="A158">
        <f t="shared" ca="1" si="45"/>
        <v>2</v>
      </c>
      <c r="B158" t="str">
        <f t="shared" ca="1" si="46"/>
        <v>women</v>
      </c>
      <c r="C158">
        <f t="shared" ca="1" si="47"/>
        <v>21</v>
      </c>
      <c r="D158">
        <f t="shared" ca="1" si="48"/>
        <v>4</v>
      </c>
      <c r="E158" t="str">
        <f t="shared" ca="1" si="49"/>
        <v>Finance</v>
      </c>
      <c r="F158" t="str">
        <f t="shared" ca="1" si="36"/>
        <v>Technical</v>
      </c>
      <c r="G158">
        <f t="shared" ca="1" si="50"/>
        <v>0</v>
      </c>
      <c r="H158">
        <f t="shared" ca="1" si="44"/>
        <v>2</v>
      </c>
      <c r="I158" s="1">
        <f t="shared" ca="1" si="51"/>
        <v>72690</v>
      </c>
      <c r="J158" t="str">
        <f t="shared" ca="1" si="37"/>
        <v>Zugdidi</v>
      </c>
      <c r="K158" s="1">
        <f t="shared" ca="1" si="38"/>
        <v>436140</v>
      </c>
      <c r="L158" s="1">
        <f t="shared" ca="1" si="52"/>
        <v>163734.68369026668</v>
      </c>
      <c r="M158" s="1">
        <f t="shared" ca="1" si="39"/>
        <v>38764.380578625343</v>
      </c>
      <c r="N158" s="1">
        <f t="shared" ca="1" si="53"/>
        <v>23448</v>
      </c>
      <c r="O158" s="1">
        <f t="shared" ca="1" si="40"/>
        <v>27413.382898169493</v>
      </c>
      <c r="P158" s="1">
        <f t="shared" ca="1" si="41"/>
        <v>85387.085443454576</v>
      </c>
      <c r="Q158" s="1">
        <f t="shared" ca="1" si="42"/>
        <v>560291.46602207993</v>
      </c>
      <c r="R158" s="1">
        <f ca="1">Table1[[#This Row],[mortage left]]+Table1[[#This Row],[left to pay to cars]]+Table1[[#This Row],[debt]]</f>
        <v>214596.06658843617</v>
      </c>
      <c r="S158" s="1">
        <f t="shared" ca="1" si="43"/>
        <v>345695.39943364379</v>
      </c>
    </row>
    <row r="159" spans="1:19" x14ac:dyDescent="0.2">
      <c r="A159">
        <f t="shared" ca="1" si="45"/>
        <v>2</v>
      </c>
      <c r="B159" t="str">
        <f t="shared" ca="1" si="46"/>
        <v>women</v>
      </c>
      <c r="C159">
        <f t="shared" ca="1" si="47"/>
        <v>30</v>
      </c>
      <c r="D159">
        <f t="shared" ca="1" si="48"/>
        <v>1</v>
      </c>
      <c r="E159" t="str">
        <f t="shared" ca="1" si="49"/>
        <v>IT</v>
      </c>
      <c r="F159" t="str">
        <f t="shared" ca="1" si="36"/>
        <v>High school</v>
      </c>
      <c r="G159">
        <f t="shared" ca="1" si="50"/>
        <v>0</v>
      </c>
      <c r="H159">
        <f t="shared" ca="1" si="44"/>
        <v>4</v>
      </c>
      <c r="I159" s="1">
        <f t="shared" ca="1" si="51"/>
        <v>57250</v>
      </c>
      <c r="J159" t="str">
        <f t="shared" ca="1" si="37"/>
        <v>Tbilisi</v>
      </c>
      <c r="K159" s="1">
        <f t="shared" ca="1" si="38"/>
        <v>343500</v>
      </c>
      <c r="L159" s="1">
        <f t="shared" ca="1" si="52"/>
        <v>154262.28448870371</v>
      </c>
      <c r="M159" s="1">
        <f t="shared" ca="1" si="39"/>
        <v>11427.183838529287</v>
      </c>
      <c r="N159" s="1">
        <f t="shared" ca="1" si="53"/>
        <v>6145</v>
      </c>
      <c r="O159" s="1">
        <f t="shared" ca="1" si="40"/>
        <v>35492.869212428646</v>
      </c>
      <c r="P159" s="1">
        <f t="shared" ca="1" si="41"/>
        <v>18424.148206602105</v>
      </c>
      <c r="Q159" s="1">
        <f t="shared" ca="1" si="42"/>
        <v>373351.33204513136</v>
      </c>
      <c r="R159" s="1">
        <f ca="1">Table1[[#This Row],[mortage left]]+Table1[[#This Row],[left to pay to cars]]+Table1[[#This Row],[debt]]</f>
        <v>195900.15370113234</v>
      </c>
      <c r="S159" s="1">
        <f t="shared" ca="1" si="43"/>
        <v>177451.17834399902</v>
      </c>
    </row>
    <row r="160" spans="1:19" x14ac:dyDescent="0.2">
      <c r="A160">
        <f t="shared" ca="1" si="45"/>
        <v>1</v>
      </c>
      <c r="B160" t="str">
        <f t="shared" ca="1" si="46"/>
        <v>men</v>
      </c>
      <c r="C160">
        <f t="shared" ca="1" si="47"/>
        <v>45</v>
      </c>
      <c r="D160">
        <f t="shared" ca="1" si="48"/>
        <v>2</v>
      </c>
      <c r="E160" t="str">
        <f t="shared" ca="1" si="49"/>
        <v>Health</v>
      </c>
      <c r="F160" t="str">
        <f t="shared" ref="F160:F223" ca="1" si="54">VLOOKUP(D160,$Z$2:$AA$6,2,1)</f>
        <v>University</v>
      </c>
      <c r="G160">
        <f t="shared" ca="1" si="50"/>
        <v>0</v>
      </c>
      <c r="H160">
        <f t="shared" ca="1" si="44"/>
        <v>3</v>
      </c>
      <c r="I160" s="1">
        <f t="shared" ca="1" si="51"/>
        <v>43265</v>
      </c>
      <c r="J160" t="str">
        <f t="shared" ref="J160:J223" ca="1" si="55">VLOOKUP(D160,$AB$2:$AC$6,2,1)</f>
        <v>Batumi</v>
      </c>
      <c r="K160" s="1">
        <f t="shared" ref="K160:K223" ca="1" si="56">I160*RANDBETWEEN(4,7)</f>
        <v>216325</v>
      </c>
      <c r="L160" s="1">
        <f t="shared" ca="1" si="52"/>
        <v>133533.68631244922</v>
      </c>
      <c r="M160" s="1">
        <f t="shared" ref="M160:M223" ca="1" si="57">H160*RAND()*I160</f>
        <v>112954.56404782571</v>
      </c>
      <c r="N160" s="1">
        <f t="shared" ca="1" si="53"/>
        <v>48418</v>
      </c>
      <c r="O160" s="1">
        <f t="shared" ref="O160:O223" ca="1" si="58">RAND()*I160*2</f>
        <v>61238.690073344042</v>
      </c>
      <c r="P160" s="1">
        <f t="shared" ref="P160:P223" ca="1" si="59">RAND()*I160*1.5</f>
        <v>20702.408452791809</v>
      </c>
      <c r="Q160" s="1">
        <f t="shared" ref="Q160:Q223" ca="1" si="60">K160+M160+P160</f>
        <v>349981.9725006175</v>
      </c>
      <c r="R160" s="1">
        <f ca="1">Table1[[#This Row],[mortage left]]+Table1[[#This Row],[left to pay to cars]]+Table1[[#This Row],[debt]]</f>
        <v>243190.37638579326</v>
      </c>
      <c r="S160" s="1">
        <f t="shared" ref="S160:S223" ca="1" si="61">Q160-R160</f>
        <v>106791.59611482423</v>
      </c>
    </row>
    <row r="161" spans="1:19" x14ac:dyDescent="0.2">
      <c r="A161">
        <f t="shared" ca="1" si="45"/>
        <v>2</v>
      </c>
      <c r="B161" t="str">
        <f t="shared" ca="1" si="46"/>
        <v>women</v>
      </c>
      <c r="C161">
        <f t="shared" ca="1" si="47"/>
        <v>30</v>
      </c>
      <c r="D161">
        <f t="shared" ca="1" si="48"/>
        <v>2</v>
      </c>
      <c r="E161" t="str">
        <f t="shared" ca="1" si="49"/>
        <v>Health</v>
      </c>
      <c r="F161" t="str">
        <f t="shared" ca="1" si="54"/>
        <v>University</v>
      </c>
      <c r="G161">
        <f t="shared" ca="1" si="50"/>
        <v>5</v>
      </c>
      <c r="H161">
        <f t="shared" ca="1" si="44"/>
        <v>4</v>
      </c>
      <c r="I161" s="1">
        <f t="shared" ca="1" si="51"/>
        <v>36067</v>
      </c>
      <c r="J161" t="str">
        <f t="shared" ca="1" si="55"/>
        <v>Batumi</v>
      </c>
      <c r="K161" s="1">
        <f t="shared" ca="1" si="56"/>
        <v>252469</v>
      </c>
      <c r="L161" s="1">
        <f t="shared" ca="1" si="52"/>
        <v>90262.592789001705</v>
      </c>
      <c r="M161" s="1">
        <f t="shared" ca="1" si="57"/>
        <v>27983.36453467713</v>
      </c>
      <c r="N161" s="1">
        <f t="shared" ca="1" si="53"/>
        <v>3568</v>
      </c>
      <c r="O161" s="1">
        <f t="shared" ca="1" si="58"/>
        <v>49710.045177247848</v>
      </c>
      <c r="P161" s="1">
        <f t="shared" ca="1" si="59"/>
        <v>6488.6444084561554</v>
      </c>
      <c r="Q161" s="1">
        <f t="shared" ca="1" si="60"/>
        <v>286941.00894313329</v>
      </c>
      <c r="R161" s="1">
        <f ca="1">Table1[[#This Row],[mortage left]]+Table1[[#This Row],[left to pay to cars]]+Table1[[#This Row],[debt]]</f>
        <v>143540.63796624955</v>
      </c>
      <c r="S161" s="1">
        <f t="shared" ca="1" si="61"/>
        <v>143400.37097688374</v>
      </c>
    </row>
    <row r="162" spans="1:19" x14ac:dyDescent="0.2">
      <c r="A162">
        <f t="shared" ca="1" si="45"/>
        <v>2</v>
      </c>
      <c r="B162" t="str">
        <f t="shared" ca="1" si="46"/>
        <v>women</v>
      </c>
      <c r="C162">
        <f t="shared" ca="1" si="47"/>
        <v>19</v>
      </c>
      <c r="D162">
        <f t="shared" ca="1" si="48"/>
        <v>5</v>
      </c>
      <c r="E162" t="str">
        <f t="shared" ca="1" si="49"/>
        <v>Law</v>
      </c>
      <c r="F162" t="str">
        <f t="shared" ca="1" si="54"/>
        <v>Other</v>
      </c>
      <c r="G162">
        <f t="shared" ca="1" si="50"/>
        <v>5</v>
      </c>
      <c r="H162">
        <f t="shared" ca="1" si="44"/>
        <v>3</v>
      </c>
      <c r="I162" s="1">
        <f t="shared" ca="1" si="51"/>
        <v>30197</v>
      </c>
      <c r="J162" t="str">
        <f t="shared" ca="1" si="55"/>
        <v>Telavi</v>
      </c>
      <c r="K162" s="1">
        <f t="shared" ca="1" si="56"/>
        <v>211379</v>
      </c>
      <c r="L162" s="1">
        <f t="shared" ca="1" si="52"/>
        <v>163462.38493159402</v>
      </c>
      <c r="M162" s="1">
        <f t="shared" ca="1" si="57"/>
        <v>42718.188308668832</v>
      </c>
      <c r="N162" s="1">
        <f t="shared" ca="1" si="53"/>
        <v>42693</v>
      </c>
      <c r="O162" s="1">
        <f t="shared" ca="1" si="58"/>
        <v>53672.826203421006</v>
      </c>
      <c r="P162" s="1">
        <f t="shared" ca="1" si="59"/>
        <v>6708.3104940899293</v>
      </c>
      <c r="Q162" s="1">
        <f t="shared" ca="1" si="60"/>
        <v>260805.49880275878</v>
      </c>
      <c r="R162" s="1">
        <f ca="1">Table1[[#This Row],[mortage left]]+Table1[[#This Row],[left to pay to cars]]+Table1[[#This Row],[debt]]</f>
        <v>259828.21113501501</v>
      </c>
      <c r="S162" s="1">
        <f t="shared" ca="1" si="61"/>
        <v>977.28766774377436</v>
      </c>
    </row>
    <row r="163" spans="1:19" x14ac:dyDescent="0.2">
      <c r="A163">
        <f t="shared" ca="1" si="45"/>
        <v>1</v>
      </c>
      <c r="B163" t="str">
        <f t="shared" ca="1" si="46"/>
        <v>men</v>
      </c>
      <c r="C163">
        <f t="shared" ca="1" si="47"/>
        <v>28</v>
      </c>
      <c r="D163">
        <f t="shared" ca="1" si="48"/>
        <v>4</v>
      </c>
      <c r="E163" t="str">
        <f t="shared" ca="1" si="49"/>
        <v>Finance</v>
      </c>
      <c r="F163" t="str">
        <f t="shared" ca="1" si="54"/>
        <v>Technical</v>
      </c>
      <c r="G163">
        <f t="shared" ca="1" si="50"/>
        <v>3</v>
      </c>
      <c r="H163">
        <f t="shared" ca="1" si="44"/>
        <v>3</v>
      </c>
      <c r="I163" s="1">
        <f t="shared" ca="1" si="51"/>
        <v>41325</v>
      </c>
      <c r="J163" t="str">
        <f t="shared" ca="1" si="55"/>
        <v>Zugdidi</v>
      </c>
      <c r="K163" s="1">
        <f t="shared" ca="1" si="56"/>
        <v>206625</v>
      </c>
      <c r="L163" s="1">
        <f t="shared" ca="1" si="52"/>
        <v>65102.709059002584</v>
      </c>
      <c r="M163" s="1">
        <f t="shared" ca="1" si="57"/>
        <v>17118.376818214416</v>
      </c>
      <c r="N163" s="1">
        <f t="shared" ca="1" si="53"/>
        <v>15413</v>
      </c>
      <c r="O163" s="1">
        <f t="shared" ca="1" si="58"/>
        <v>23688.349047982167</v>
      </c>
      <c r="P163" s="1">
        <f t="shared" ca="1" si="59"/>
        <v>50761.324094787895</v>
      </c>
      <c r="Q163" s="1">
        <f t="shared" ca="1" si="60"/>
        <v>274504.70091300231</v>
      </c>
      <c r="R163" s="1">
        <f ca="1">Table1[[#This Row],[mortage left]]+Table1[[#This Row],[left to pay to cars]]+Table1[[#This Row],[debt]]</f>
        <v>104204.05810698474</v>
      </c>
      <c r="S163" s="1">
        <f t="shared" ca="1" si="61"/>
        <v>170300.64280601757</v>
      </c>
    </row>
    <row r="164" spans="1:19" x14ac:dyDescent="0.2">
      <c r="A164">
        <f t="shared" ca="1" si="45"/>
        <v>2</v>
      </c>
      <c r="B164" t="str">
        <f t="shared" ca="1" si="46"/>
        <v>women</v>
      </c>
      <c r="C164">
        <f t="shared" ca="1" si="47"/>
        <v>40</v>
      </c>
      <c r="D164">
        <f t="shared" ca="1" si="48"/>
        <v>1</v>
      </c>
      <c r="E164" t="str">
        <f t="shared" ca="1" si="49"/>
        <v>IT</v>
      </c>
      <c r="F164" t="str">
        <f t="shared" ca="1" si="54"/>
        <v>High school</v>
      </c>
      <c r="G164">
        <f t="shared" ca="1" si="50"/>
        <v>1</v>
      </c>
      <c r="H164">
        <f t="shared" ca="1" si="44"/>
        <v>1</v>
      </c>
      <c r="I164" s="1">
        <f t="shared" ca="1" si="51"/>
        <v>62937</v>
      </c>
      <c r="J164" t="str">
        <f t="shared" ca="1" si="55"/>
        <v>Tbilisi</v>
      </c>
      <c r="K164" s="1">
        <f t="shared" ca="1" si="56"/>
        <v>251748</v>
      </c>
      <c r="L164" s="1">
        <f t="shared" ca="1" si="52"/>
        <v>116972.72168112942</v>
      </c>
      <c r="M164" s="1">
        <f t="shared" ca="1" si="57"/>
        <v>52079.187453605897</v>
      </c>
      <c r="N164" s="1">
        <f t="shared" ca="1" si="53"/>
        <v>7127</v>
      </c>
      <c r="O164" s="1">
        <f t="shared" ca="1" si="58"/>
        <v>64004.453693170362</v>
      </c>
      <c r="P164" s="1">
        <f t="shared" ca="1" si="59"/>
        <v>63648.026263170861</v>
      </c>
      <c r="Q164" s="1">
        <f t="shared" ca="1" si="60"/>
        <v>367475.21371677675</v>
      </c>
      <c r="R164" s="1">
        <f ca="1">Table1[[#This Row],[mortage left]]+Table1[[#This Row],[left to pay to cars]]+Table1[[#This Row],[debt]]</f>
        <v>188104.17537429978</v>
      </c>
      <c r="S164" s="1">
        <f t="shared" ca="1" si="61"/>
        <v>179371.03834247697</v>
      </c>
    </row>
    <row r="165" spans="1:19" x14ac:dyDescent="0.2">
      <c r="A165">
        <f t="shared" ca="1" si="45"/>
        <v>2</v>
      </c>
      <c r="B165" t="str">
        <f t="shared" ca="1" si="46"/>
        <v>women</v>
      </c>
      <c r="C165">
        <f t="shared" ca="1" si="47"/>
        <v>42</v>
      </c>
      <c r="D165">
        <f t="shared" ca="1" si="48"/>
        <v>1</v>
      </c>
      <c r="E165" t="str">
        <f t="shared" ca="1" si="49"/>
        <v>IT</v>
      </c>
      <c r="F165" t="str">
        <f t="shared" ca="1" si="54"/>
        <v>High school</v>
      </c>
      <c r="G165">
        <f t="shared" ca="1" si="50"/>
        <v>2</v>
      </c>
      <c r="H165">
        <f t="shared" ca="1" si="44"/>
        <v>2</v>
      </c>
      <c r="I165" s="1">
        <f t="shared" ca="1" si="51"/>
        <v>71809</v>
      </c>
      <c r="J165" t="str">
        <f t="shared" ca="1" si="55"/>
        <v>Tbilisi</v>
      </c>
      <c r="K165" s="1">
        <f t="shared" ca="1" si="56"/>
        <v>502663</v>
      </c>
      <c r="L165" s="1">
        <f t="shared" ca="1" si="52"/>
        <v>348339.66746444226</v>
      </c>
      <c r="M165" s="1">
        <f t="shared" ca="1" si="57"/>
        <v>15878.585131872273</v>
      </c>
      <c r="N165" s="1">
        <f t="shared" ca="1" si="53"/>
        <v>1315</v>
      </c>
      <c r="O165" s="1">
        <f t="shared" ca="1" si="58"/>
        <v>48284.979555928985</v>
      </c>
      <c r="P165" s="1">
        <f t="shared" ca="1" si="59"/>
        <v>77497.793795343634</v>
      </c>
      <c r="Q165" s="1">
        <f t="shared" ca="1" si="60"/>
        <v>596039.37892721593</v>
      </c>
      <c r="R165" s="1">
        <f ca="1">Table1[[#This Row],[mortage left]]+Table1[[#This Row],[left to pay to cars]]+Table1[[#This Row],[debt]]</f>
        <v>397939.64702037122</v>
      </c>
      <c r="S165" s="1">
        <f t="shared" ca="1" si="61"/>
        <v>198099.73190684471</v>
      </c>
    </row>
    <row r="166" spans="1:19" x14ac:dyDescent="0.2">
      <c r="A166">
        <f t="shared" ca="1" si="45"/>
        <v>2</v>
      </c>
      <c r="B166" t="str">
        <f t="shared" ca="1" si="46"/>
        <v>women</v>
      </c>
      <c r="C166">
        <f t="shared" ca="1" si="47"/>
        <v>45</v>
      </c>
      <c r="D166">
        <f t="shared" ca="1" si="48"/>
        <v>5</v>
      </c>
      <c r="E166" t="str">
        <f t="shared" ca="1" si="49"/>
        <v>Law</v>
      </c>
      <c r="F166" t="str">
        <f t="shared" ca="1" si="54"/>
        <v>Other</v>
      </c>
      <c r="G166">
        <f t="shared" ca="1" si="50"/>
        <v>2</v>
      </c>
      <c r="H166">
        <f t="shared" ca="1" si="44"/>
        <v>2</v>
      </c>
      <c r="I166" s="1">
        <f t="shared" ca="1" si="51"/>
        <v>54989</v>
      </c>
      <c r="J166" t="str">
        <f t="shared" ca="1" si="55"/>
        <v>Telavi</v>
      </c>
      <c r="K166" s="1">
        <f t="shared" ca="1" si="56"/>
        <v>274945</v>
      </c>
      <c r="L166" s="1">
        <f t="shared" ca="1" si="52"/>
        <v>47663.038585291586</v>
      </c>
      <c r="M166" s="1">
        <f t="shared" ca="1" si="57"/>
        <v>8457.3446531186455</v>
      </c>
      <c r="N166" s="1">
        <f t="shared" ca="1" si="53"/>
        <v>6691</v>
      </c>
      <c r="O166" s="1">
        <f t="shared" ca="1" si="58"/>
        <v>55368.960351096786</v>
      </c>
      <c r="P166" s="1">
        <f t="shared" ca="1" si="59"/>
        <v>32202.843597752038</v>
      </c>
      <c r="Q166" s="1">
        <f t="shared" ca="1" si="60"/>
        <v>315605.18825087068</v>
      </c>
      <c r="R166" s="1">
        <f ca="1">Table1[[#This Row],[mortage left]]+Table1[[#This Row],[left to pay to cars]]+Table1[[#This Row],[debt]]</f>
        <v>109722.99893638838</v>
      </c>
      <c r="S166" s="1">
        <f t="shared" ca="1" si="61"/>
        <v>205882.1893144823</v>
      </c>
    </row>
    <row r="167" spans="1:19" x14ac:dyDescent="0.2">
      <c r="A167">
        <f t="shared" ca="1" si="45"/>
        <v>1</v>
      </c>
      <c r="B167" t="str">
        <f t="shared" ca="1" si="46"/>
        <v>men</v>
      </c>
      <c r="C167">
        <f t="shared" ca="1" si="47"/>
        <v>20</v>
      </c>
      <c r="D167">
        <f t="shared" ca="1" si="48"/>
        <v>3</v>
      </c>
      <c r="E167" t="str">
        <f t="shared" ca="1" si="49"/>
        <v>Business</v>
      </c>
      <c r="F167" t="str">
        <f t="shared" ca="1" si="54"/>
        <v>College</v>
      </c>
      <c r="G167">
        <f t="shared" ca="1" si="50"/>
        <v>0</v>
      </c>
      <c r="H167">
        <f t="shared" ca="1" si="44"/>
        <v>4</v>
      </c>
      <c r="I167" s="1">
        <f t="shared" ca="1" si="51"/>
        <v>38551</v>
      </c>
      <c r="J167" t="str">
        <f t="shared" ca="1" si="55"/>
        <v>Kutaisi</v>
      </c>
      <c r="K167" s="1">
        <f t="shared" ca="1" si="56"/>
        <v>231306</v>
      </c>
      <c r="L167" s="1">
        <f t="shared" ca="1" si="52"/>
        <v>139150.44240084811</v>
      </c>
      <c r="M167" s="1">
        <f t="shared" ca="1" si="57"/>
        <v>32793.403043330436</v>
      </c>
      <c r="N167" s="1">
        <f t="shared" ca="1" si="53"/>
        <v>19249</v>
      </c>
      <c r="O167" s="1">
        <f t="shared" ca="1" si="58"/>
        <v>52471.241323821167</v>
      </c>
      <c r="P167" s="1">
        <f t="shared" ca="1" si="59"/>
        <v>15761.520000383247</v>
      </c>
      <c r="Q167" s="1">
        <f t="shared" ca="1" si="60"/>
        <v>279860.92304371367</v>
      </c>
      <c r="R167" s="1">
        <f ca="1">Table1[[#This Row],[mortage left]]+Table1[[#This Row],[left to pay to cars]]+Table1[[#This Row],[debt]]</f>
        <v>210870.68372466927</v>
      </c>
      <c r="S167" s="1">
        <f t="shared" ca="1" si="61"/>
        <v>68990.239319044398</v>
      </c>
    </row>
    <row r="168" spans="1:19" x14ac:dyDescent="0.2">
      <c r="A168">
        <f t="shared" ca="1" si="45"/>
        <v>1</v>
      </c>
      <c r="B168" t="str">
        <f t="shared" ca="1" si="46"/>
        <v>men</v>
      </c>
      <c r="C168">
        <f t="shared" ca="1" si="47"/>
        <v>43</v>
      </c>
      <c r="D168">
        <f t="shared" ca="1" si="48"/>
        <v>3</v>
      </c>
      <c r="E168" t="str">
        <f t="shared" ca="1" si="49"/>
        <v>Business</v>
      </c>
      <c r="F168" t="str">
        <f t="shared" ca="1" si="54"/>
        <v>College</v>
      </c>
      <c r="G168">
        <f t="shared" ca="1" si="50"/>
        <v>1</v>
      </c>
      <c r="H168">
        <f t="shared" ca="1" si="44"/>
        <v>1</v>
      </c>
      <c r="I168" s="1">
        <f t="shared" ca="1" si="51"/>
        <v>45919</v>
      </c>
      <c r="J168" t="str">
        <f t="shared" ca="1" si="55"/>
        <v>Kutaisi</v>
      </c>
      <c r="K168" s="1">
        <f t="shared" ca="1" si="56"/>
        <v>275514</v>
      </c>
      <c r="L168" s="1">
        <f t="shared" ca="1" si="52"/>
        <v>154719.80206904054</v>
      </c>
      <c r="M168" s="1">
        <f t="shared" ca="1" si="57"/>
        <v>11764.083345569596</v>
      </c>
      <c r="N168" s="1">
        <f t="shared" ca="1" si="53"/>
        <v>6005</v>
      </c>
      <c r="O168" s="1">
        <f t="shared" ca="1" si="58"/>
        <v>16491.202420384638</v>
      </c>
      <c r="P168" s="1">
        <f t="shared" ca="1" si="59"/>
        <v>49071.779954797639</v>
      </c>
      <c r="Q168" s="1">
        <f t="shared" ca="1" si="60"/>
        <v>336349.86330036726</v>
      </c>
      <c r="R168" s="1">
        <f ca="1">Table1[[#This Row],[mortage left]]+Table1[[#This Row],[left to pay to cars]]+Table1[[#This Row],[debt]]</f>
        <v>177216.00448942516</v>
      </c>
      <c r="S168" s="1">
        <f t="shared" ca="1" si="61"/>
        <v>159133.8588109421</v>
      </c>
    </row>
    <row r="169" spans="1:19" x14ac:dyDescent="0.2">
      <c r="A169">
        <f t="shared" ca="1" si="45"/>
        <v>2</v>
      </c>
      <c r="B169" t="str">
        <f t="shared" ca="1" si="46"/>
        <v>women</v>
      </c>
      <c r="C169">
        <f t="shared" ca="1" si="47"/>
        <v>41</v>
      </c>
      <c r="D169">
        <f t="shared" ca="1" si="48"/>
        <v>2</v>
      </c>
      <c r="E169" t="str">
        <f t="shared" ca="1" si="49"/>
        <v>Health</v>
      </c>
      <c r="F169" t="str">
        <f t="shared" ca="1" si="54"/>
        <v>University</v>
      </c>
      <c r="G169">
        <f t="shared" ca="1" si="50"/>
        <v>2</v>
      </c>
      <c r="H169">
        <f t="shared" ca="1" si="44"/>
        <v>3</v>
      </c>
      <c r="I169" s="1">
        <f t="shared" ca="1" si="51"/>
        <v>53015</v>
      </c>
      <c r="J169" t="str">
        <f t="shared" ca="1" si="55"/>
        <v>Batumi</v>
      </c>
      <c r="K169" s="1">
        <f t="shared" ca="1" si="56"/>
        <v>212060</v>
      </c>
      <c r="L169" s="1">
        <f t="shared" ca="1" si="52"/>
        <v>6302.6098254179515</v>
      </c>
      <c r="M169" s="1">
        <f t="shared" ca="1" si="57"/>
        <v>12244.257733905779</v>
      </c>
      <c r="N169" s="1">
        <f t="shared" ca="1" si="53"/>
        <v>1396</v>
      </c>
      <c r="O169" s="1">
        <f t="shared" ca="1" si="58"/>
        <v>17454.756603393198</v>
      </c>
      <c r="P169" s="1">
        <f t="shared" ca="1" si="59"/>
        <v>19456.921213303984</v>
      </c>
      <c r="Q169" s="1">
        <f t="shared" ca="1" si="60"/>
        <v>243761.17894720976</v>
      </c>
      <c r="R169" s="1">
        <f ca="1">Table1[[#This Row],[mortage left]]+Table1[[#This Row],[left to pay to cars]]+Table1[[#This Row],[debt]]</f>
        <v>25153.36642881115</v>
      </c>
      <c r="S169" s="1">
        <f t="shared" ca="1" si="61"/>
        <v>218607.8125183986</v>
      </c>
    </row>
    <row r="170" spans="1:19" x14ac:dyDescent="0.2">
      <c r="A170">
        <f t="shared" ca="1" si="45"/>
        <v>1</v>
      </c>
      <c r="B170" t="str">
        <f t="shared" ca="1" si="46"/>
        <v>men</v>
      </c>
      <c r="C170">
        <f t="shared" ca="1" si="47"/>
        <v>22</v>
      </c>
      <c r="D170">
        <f t="shared" ca="1" si="48"/>
        <v>5</v>
      </c>
      <c r="E170" t="str">
        <f t="shared" ca="1" si="49"/>
        <v>Law</v>
      </c>
      <c r="F170" t="str">
        <f t="shared" ca="1" si="54"/>
        <v>Other</v>
      </c>
      <c r="G170">
        <f t="shared" ca="1" si="50"/>
        <v>2</v>
      </c>
      <c r="H170">
        <f t="shared" ca="1" si="44"/>
        <v>1</v>
      </c>
      <c r="I170" s="1">
        <f t="shared" ca="1" si="51"/>
        <v>65678</v>
      </c>
      <c r="J170" t="str">
        <f t="shared" ca="1" si="55"/>
        <v>Telavi</v>
      </c>
      <c r="K170" s="1">
        <f t="shared" ca="1" si="56"/>
        <v>394068</v>
      </c>
      <c r="L170" s="1">
        <f t="shared" ca="1" si="52"/>
        <v>150086.89631047638</v>
      </c>
      <c r="M170" s="1">
        <f t="shared" ca="1" si="57"/>
        <v>30571.760913382506</v>
      </c>
      <c r="N170" s="1">
        <f t="shared" ca="1" si="53"/>
        <v>12224</v>
      </c>
      <c r="O170" s="1">
        <f t="shared" ca="1" si="58"/>
        <v>35747.956516766295</v>
      </c>
      <c r="P170" s="1">
        <f t="shared" ca="1" si="59"/>
        <v>19554.247994129975</v>
      </c>
      <c r="Q170" s="1">
        <f t="shared" ca="1" si="60"/>
        <v>444194.00890751247</v>
      </c>
      <c r="R170" s="1">
        <f ca="1">Table1[[#This Row],[mortage left]]+Table1[[#This Row],[left to pay to cars]]+Table1[[#This Row],[debt]]</f>
        <v>198058.85282724269</v>
      </c>
      <c r="S170" s="1">
        <f t="shared" ca="1" si="61"/>
        <v>246135.15608026978</v>
      </c>
    </row>
    <row r="171" spans="1:19" x14ac:dyDescent="0.2">
      <c r="A171">
        <f t="shared" ca="1" si="45"/>
        <v>2</v>
      </c>
      <c r="B171" t="str">
        <f t="shared" ca="1" si="46"/>
        <v>women</v>
      </c>
      <c r="C171">
        <f t="shared" ca="1" si="47"/>
        <v>23</v>
      </c>
      <c r="D171">
        <f t="shared" ca="1" si="48"/>
        <v>2</v>
      </c>
      <c r="E171" t="str">
        <f t="shared" ca="1" si="49"/>
        <v>Health</v>
      </c>
      <c r="F171" t="str">
        <f t="shared" ca="1" si="54"/>
        <v>University</v>
      </c>
      <c r="G171">
        <f t="shared" ca="1" si="50"/>
        <v>5</v>
      </c>
      <c r="H171">
        <f t="shared" ca="1" si="44"/>
        <v>2</v>
      </c>
      <c r="I171" s="1">
        <f t="shared" ca="1" si="51"/>
        <v>65260</v>
      </c>
      <c r="J171" t="str">
        <f t="shared" ca="1" si="55"/>
        <v>Batumi</v>
      </c>
      <c r="K171" s="1">
        <f t="shared" ca="1" si="56"/>
        <v>456820</v>
      </c>
      <c r="L171" s="1">
        <f t="shared" ca="1" si="52"/>
        <v>17207.015039720074</v>
      </c>
      <c r="M171" s="1">
        <f t="shared" ca="1" si="57"/>
        <v>30352.686851277413</v>
      </c>
      <c r="N171" s="1">
        <f t="shared" ca="1" si="53"/>
        <v>9679</v>
      </c>
      <c r="O171" s="1">
        <f t="shared" ca="1" si="58"/>
        <v>54708.526501978798</v>
      </c>
      <c r="P171" s="1">
        <f t="shared" ca="1" si="59"/>
        <v>40086.615039777847</v>
      </c>
      <c r="Q171" s="1">
        <f t="shared" ca="1" si="60"/>
        <v>527259.30189105531</v>
      </c>
      <c r="R171" s="1">
        <f ca="1">Table1[[#This Row],[mortage left]]+Table1[[#This Row],[left to pay to cars]]+Table1[[#This Row],[debt]]</f>
        <v>81594.541541698869</v>
      </c>
      <c r="S171" s="1">
        <f t="shared" ca="1" si="61"/>
        <v>445664.76034935645</v>
      </c>
    </row>
    <row r="172" spans="1:19" x14ac:dyDescent="0.2">
      <c r="A172">
        <f t="shared" ca="1" si="45"/>
        <v>2</v>
      </c>
      <c r="B172" t="str">
        <f t="shared" ca="1" si="46"/>
        <v>women</v>
      </c>
      <c r="C172">
        <f t="shared" ca="1" si="47"/>
        <v>32</v>
      </c>
      <c r="D172">
        <f t="shared" ca="1" si="48"/>
        <v>2</v>
      </c>
      <c r="E172" t="str">
        <f t="shared" ca="1" si="49"/>
        <v>Health</v>
      </c>
      <c r="F172" t="str">
        <f t="shared" ca="1" si="54"/>
        <v>University</v>
      </c>
      <c r="G172">
        <f t="shared" ca="1" si="50"/>
        <v>5</v>
      </c>
      <c r="H172">
        <f t="shared" ca="1" si="44"/>
        <v>4</v>
      </c>
      <c r="I172" s="1">
        <f t="shared" ca="1" si="51"/>
        <v>35551</v>
      </c>
      <c r="J172" t="str">
        <f t="shared" ca="1" si="55"/>
        <v>Batumi</v>
      </c>
      <c r="K172" s="1">
        <f t="shared" ca="1" si="56"/>
        <v>177755</v>
      </c>
      <c r="L172" s="1">
        <f t="shared" ca="1" si="52"/>
        <v>48269.900592333121</v>
      </c>
      <c r="M172" s="1">
        <f t="shared" ca="1" si="57"/>
        <v>47178.846667947822</v>
      </c>
      <c r="N172" s="1">
        <f t="shared" ca="1" si="53"/>
        <v>9189</v>
      </c>
      <c r="O172" s="1">
        <f t="shared" ca="1" si="58"/>
        <v>50419.489234931527</v>
      </c>
      <c r="P172" s="1">
        <f t="shared" ca="1" si="59"/>
        <v>32144.642602720189</v>
      </c>
      <c r="Q172" s="1">
        <f t="shared" ca="1" si="60"/>
        <v>257078.48927066801</v>
      </c>
      <c r="R172" s="1">
        <f ca="1">Table1[[#This Row],[mortage left]]+Table1[[#This Row],[left to pay to cars]]+Table1[[#This Row],[debt]]</f>
        <v>107878.38982726465</v>
      </c>
      <c r="S172" s="1">
        <f t="shared" ca="1" si="61"/>
        <v>149200.09944340336</v>
      </c>
    </row>
    <row r="173" spans="1:19" x14ac:dyDescent="0.2">
      <c r="A173">
        <f t="shared" ca="1" si="45"/>
        <v>1</v>
      </c>
      <c r="B173" t="str">
        <f t="shared" ca="1" si="46"/>
        <v>men</v>
      </c>
      <c r="C173">
        <f t="shared" ca="1" si="47"/>
        <v>47</v>
      </c>
      <c r="D173">
        <f t="shared" ca="1" si="48"/>
        <v>2</v>
      </c>
      <c r="E173" t="str">
        <f t="shared" ca="1" si="49"/>
        <v>Health</v>
      </c>
      <c r="F173" t="str">
        <f t="shared" ca="1" si="54"/>
        <v>University</v>
      </c>
      <c r="G173">
        <f t="shared" ca="1" si="50"/>
        <v>2</v>
      </c>
      <c r="H173">
        <f t="shared" ca="1" si="44"/>
        <v>2</v>
      </c>
      <c r="I173" s="1">
        <f t="shared" ca="1" si="51"/>
        <v>49286</v>
      </c>
      <c r="J173" t="str">
        <f t="shared" ca="1" si="55"/>
        <v>Batumi</v>
      </c>
      <c r="K173" s="1">
        <f t="shared" ca="1" si="56"/>
        <v>295716</v>
      </c>
      <c r="L173" s="1">
        <f t="shared" ca="1" si="52"/>
        <v>21792.618320938793</v>
      </c>
      <c r="M173" s="1">
        <f t="shared" ca="1" si="57"/>
        <v>59307.273967811612</v>
      </c>
      <c r="N173" s="1">
        <f t="shared" ca="1" si="53"/>
        <v>49819</v>
      </c>
      <c r="O173" s="1">
        <f t="shared" ca="1" si="58"/>
        <v>83034.181564901053</v>
      </c>
      <c r="P173" s="1">
        <f t="shared" ca="1" si="59"/>
        <v>28023.125887842121</v>
      </c>
      <c r="Q173" s="1">
        <f t="shared" ca="1" si="60"/>
        <v>383046.39985565376</v>
      </c>
      <c r="R173" s="1">
        <f ca="1">Table1[[#This Row],[mortage left]]+Table1[[#This Row],[left to pay to cars]]+Table1[[#This Row],[debt]]</f>
        <v>154645.79988583986</v>
      </c>
      <c r="S173" s="1">
        <f t="shared" ca="1" si="61"/>
        <v>228400.59996981389</v>
      </c>
    </row>
    <row r="174" spans="1:19" x14ac:dyDescent="0.2">
      <c r="A174">
        <f t="shared" ca="1" si="45"/>
        <v>1</v>
      </c>
      <c r="B174" t="str">
        <f t="shared" ca="1" si="46"/>
        <v>men</v>
      </c>
      <c r="C174">
        <f t="shared" ca="1" si="47"/>
        <v>28</v>
      </c>
      <c r="D174">
        <f t="shared" ca="1" si="48"/>
        <v>2</v>
      </c>
      <c r="E174" t="str">
        <f t="shared" ca="1" si="49"/>
        <v>Health</v>
      </c>
      <c r="F174" t="str">
        <f t="shared" ca="1" si="54"/>
        <v>University</v>
      </c>
      <c r="G174">
        <f t="shared" ca="1" si="50"/>
        <v>0</v>
      </c>
      <c r="H174">
        <f t="shared" ca="1" si="44"/>
        <v>1</v>
      </c>
      <c r="I174" s="1">
        <f t="shared" ca="1" si="51"/>
        <v>32738</v>
      </c>
      <c r="J174" t="str">
        <f t="shared" ca="1" si="55"/>
        <v>Batumi</v>
      </c>
      <c r="K174" s="1">
        <f t="shared" ca="1" si="56"/>
        <v>196428</v>
      </c>
      <c r="L174" s="1">
        <f t="shared" ca="1" si="52"/>
        <v>154026.46625307217</v>
      </c>
      <c r="M174" s="1">
        <f t="shared" ca="1" si="57"/>
        <v>12973.527462098806</v>
      </c>
      <c r="N174" s="1">
        <f t="shared" ca="1" si="53"/>
        <v>1863</v>
      </c>
      <c r="O174" s="1">
        <f t="shared" ca="1" si="58"/>
        <v>56349.897348850369</v>
      </c>
      <c r="P174" s="1">
        <f t="shared" ca="1" si="59"/>
        <v>9097.9081739422254</v>
      </c>
      <c r="Q174" s="1">
        <f t="shared" ca="1" si="60"/>
        <v>218499.43563604105</v>
      </c>
      <c r="R174" s="1">
        <f ca="1">Table1[[#This Row],[mortage left]]+Table1[[#This Row],[left to pay to cars]]+Table1[[#This Row],[debt]]</f>
        <v>212239.36360192252</v>
      </c>
      <c r="S174" s="1">
        <f t="shared" ca="1" si="61"/>
        <v>6260.0720341185224</v>
      </c>
    </row>
    <row r="175" spans="1:19" x14ac:dyDescent="0.2">
      <c r="A175">
        <f t="shared" ca="1" si="45"/>
        <v>2</v>
      </c>
      <c r="B175" t="str">
        <f t="shared" ca="1" si="46"/>
        <v>women</v>
      </c>
      <c r="C175">
        <f t="shared" ca="1" si="47"/>
        <v>31</v>
      </c>
      <c r="D175">
        <f t="shared" ca="1" si="48"/>
        <v>1</v>
      </c>
      <c r="E175" t="str">
        <f t="shared" ca="1" si="49"/>
        <v>IT</v>
      </c>
      <c r="F175" t="str">
        <f t="shared" ca="1" si="54"/>
        <v>High school</v>
      </c>
      <c r="G175">
        <f t="shared" ca="1" si="50"/>
        <v>3</v>
      </c>
      <c r="H175">
        <f t="shared" ca="1" si="44"/>
        <v>2</v>
      </c>
      <c r="I175" s="1">
        <f t="shared" ca="1" si="51"/>
        <v>34509</v>
      </c>
      <c r="J175" t="str">
        <f t="shared" ca="1" si="55"/>
        <v>Tbilisi</v>
      </c>
      <c r="K175" s="1">
        <f t="shared" ca="1" si="56"/>
        <v>138036</v>
      </c>
      <c r="L175" s="1">
        <f t="shared" ca="1" si="52"/>
        <v>52284.336697666782</v>
      </c>
      <c r="M175" s="1">
        <f t="shared" ca="1" si="57"/>
        <v>39011.994310712733</v>
      </c>
      <c r="N175" s="1">
        <f t="shared" ca="1" si="53"/>
        <v>9676</v>
      </c>
      <c r="O175" s="1">
        <f t="shared" ca="1" si="58"/>
        <v>12543.501243839726</v>
      </c>
      <c r="P175" s="1">
        <f t="shared" ca="1" si="59"/>
        <v>50013.584979290019</v>
      </c>
      <c r="Q175" s="1">
        <f t="shared" ca="1" si="60"/>
        <v>227061.57929000276</v>
      </c>
      <c r="R175" s="1">
        <f ca="1">Table1[[#This Row],[mortage left]]+Table1[[#This Row],[left to pay to cars]]+Table1[[#This Row],[debt]]</f>
        <v>74503.837941506514</v>
      </c>
      <c r="S175" s="1">
        <f t="shared" ca="1" si="61"/>
        <v>152557.74134849623</v>
      </c>
    </row>
    <row r="176" spans="1:19" x14ac:dyDescent="0.2">
      <c r="A176">
        <f t="shared" ca="1" si="45"/>
        <v>1</v>
      </c>
      <c r="B176" t="str">
        <f t="shared" ca="1" si="46"/>
        <v>men</v>
      </c>
      <c r="C176">
        <f t="shared" ca="1" si="47"/>
        <v>31</v>
      </c>
      <c r="D176">
        <f t="shared" ca="1" si="48"/>
        <v>1</v>
      </c>
      <c r="E176" t="str">
        <f t="shared" ca="1" si="49"/>
        <v>IT</v>
      </c>
      <c r="F176" t="str">
        <f t="shared" ca="1" si="54"/>
        <v>High school</v>
      </c>
      <c r="G176">
        <f t="shared" ca="1" si="50"/>
        <v>1</v>
      </c>
      <c r="H176">
        <f t="shared" ca="1" si="44"/>
        <v>1</v>
      </c>
      <c r="I176" s="1">
        <f t="shared" ca="1" si="51"/>
        <v>76692</v>
      </c>
      <c r="J176" t="str">
        <f t="shared" ca="1" si="55"/>
        <v>Tbilisi</v>
      </c>
      <c r="K176" s="1">
        <f t="shared" ca="1" si="56"/>
        <v>383460</v>
      </c>
      <c r="L176" s="1">
        <f t="shared" ca="1" si="52"/>
        <v>320224.62329245341</v>
      </c>
      <c r="M176" s="1">
        <f t="shared" ca="1" si="57"/>
        <v>60749.59276526617</v>
      </c>
      <c r="N176" s="1">
        <f t="shared" ca="1" si="53"/>
        <v>2898</v>
      </c>
      <c r="O176" s="1">
        <f t="shared" ca="1" si="58"/>
        <v>105564.98865780166</v>
      </c>
      <c r="P176" s="1">
        <f t="shared" ca="1" si="59"/>
        <v>35947.171982862288</v>
      </c>
      <c r="Q176" s="1">
        <f t="shared" ca="1" si="60"/>
        <v>480156.76474812848</v>
      </c>
      <c r="R176" s="1">
        <f ca="1">Table1[[#This Row],[mortage left]]+Table1[[#This Row],[left to pay to cars]]+Table1[[#This Row],[debt]]</f>
        <v>428687.61195025506</v>
      </c>
      <c r="S176" s="1">
        <f t="shared" ca="1" si="61"/>
        <v>51469.152797873423</v>
      </c>
    </row>
    <row r="177" spans="1:19" x14ac:dyDescent="0.2">
      <c r="A177">
        <f t="shared" ca="1" si="45"/>
        <v>2</v>
      </c>
      <c r="B177" t="str">
        <f t="shared" ca="1" si="46"/>
        <v>women</v>
      </c>
      <c r="C177">
        <f t="shared" ca="1" si="47"/>
        <v>42</v>
      </c>
      <c r="D177">
        <f t="shared" ca="1" si="48"/>
        <v>4</v>
      </c>
      <c r="E177" t="str">
        <f t="shared" ca="1" si="49"/>
        <v>Finance</v>
      </c>
      <c r="F177" t="str">
        <f t="shared" ca="1" si="54"/>
        <v>Technical</v>
      </c>
      <c r="G177">
        <f t="shared" ca="1" si="50"/>
        <v>0</v>
      </c>
      <c r="H177">
        <f t="shared" ca="1" si="44"/>
        <v>1</v>
      </c>
      <c r="I177" s="1">
        <f t="shared" ca="1" si="51"/>
        <v>45447</v>
      </c>
      <c r="J177" t="str">
        <f t="shared" ca="1" si="55"/>
        <v>Zugdidi</v>
      </c>
      <c r="K177" s="1">
        <f t="shared" ca="1" si="56"/>
        <v>318129</v>
      </c>
      <c r="L177" s="1">
        <f t="shared" ca="1" si="52"/>
        <v>271296.78669227578</v>
      </c>
      <c r="M177" s="1">
        <f t="shared" ca="1" si="57"/>
        <v>29232.230595088062</v>
      </c>
      <c r="N177" s="1">
        <f t="shared" ca="1" si="53"/>
        <v>12858</v>
      </c>
      <c r="O177" s="1">
        <f t="shared" ca="1" si="58"/>
        <v>47421.775639379768</v>
      </c>
      <c r="P177" s="1">
        <f t="shared" ca="1" si="59"/>
        <v>60851.386911541835</v>
      </c>
      <c r="Q177" s="1">
        <f t="shared" ca="1" si="60"/>
        <v>408212.6175066299</v>
      </c>
      <c r="R177" s="1">
        <f ca="1">Table1[[#This Row],[mortage left]]+Table1[[#This Row],[left to pay to cars]]+Table1[[#This Row],[debt]]</f>
        <v>331576.56233165553</v>
      </c>
      <c r="S177" s="1">
        <f t="shared" ca="1" si="61"/>
        <v>76636.055174974375</v>
      </c>
    </row>
    <row r="178" spans="1:19" x14ac:dyDescent="0.2">
      <c r="A178">
        <f t="shared" ca="1" si="45"/>
        <v>1</v>
      </c>
      <c r="B178" t="str">
        <f t="shared" ca="1" si="46"/>
        <v>men</v>
      </c>
      <c r="C178">
        <f t="shared" ca="1" si="47"/>
        <v>42</v>
      </c>
      <c r="D178">
        <f t="shared" ca="1" si="48"/>
        <v>1</v>
      </c>
      <c r="E178" t="str">
        <f t="shared" ca="1" si="49"/>
        <v>IT</v>
      </c>
      <c r="F178" t="str">
        <f t="shared" ca="1" si="54"/>
        <v>High school</v>
      </c>
      <c r="G178">
        <f t="shared" ca="1" si="50"/>
        <v>3</v>
      </c>
      <c r="H178">
        <f t="shared" ca="1" si="44"/>
        <v>2</v>
      </c>
      <c r="I178" s="1">
        <f t="shared" ca="1" si="51"/>
        <v>41308</v>
      </c>
      <c r="J178" t="str">
        <f t="shared" ca="1" si="55"/>
        <v>Tbilisi</v>
      </c>
      <c r="K178" s="1">
        <f t="shared" ca="1" si="56"/>
        <v>206540</v>
      </c>
      <c r="L178" s="1">
        <f t="shared" ca="1" si="52"/>
        <v>158383.7800641545</v>
      </c>
      <c r="M178" s="1">
        <f t="shared" ca="1" si="57"/>
        <v>66432.720455005954</v>
      </c>
      <c r="N178" s="1">
        <f t="shared" ca="1" si="53"/>
        <v>62416</v>
      </c>
      <c r="O178" s="1">
        <f t="shared" ca="1" si="58"/>
        <v>77874.636758265391</v>
      </c>
      <c r="P178" s="1">
        <f t="shared" ca="1" si="59"/>
        <v>41367.155046689935</v>
      </c>
      <c r="Q178" s="1">
        <f t="shared" ca="1" si="60"/>
        <v>314339.8755016959</v>
      </c>
      <c r="R178" s="1">
        <f ca="1">Table1[[#This Row],[mortage left]]+Table1[[#This Row],[left to pay to cars]]+Table1[[#This Row],[debt]]</f>
        <v>298674.41682241991</v>
      </c>
      <c r="S178" s="1">
        <f t="shared" ca="1" si="61"/>
        <v>15665.458679275995</v>
      </c>
    </row>
    <row r="179" spans="1:19" x14ac:dyDescent="0.2">
      <c r="A179">
        <f t="shared" ca="1" si="45"/>
        <v>1</v>
      </c>
      <c r="B179" t="str">
        <f t="shared" ca="1" si="46"/>
        <v>men</v>
      </c>
      <c r="C179">
        <f t="shared" ca="1" si="47"/>
        <v>48</v>
      </c>
      <c r="D179">
        <f t="shared" ca="1" si="48"/>
        <v>4</v>
      </c>
      <c r="E179" t="str">
        <f t="shared" ca="1" si="49"/>
        <v>Finance</v>
      </c>
      <c r="F179" t="str">
        <f t="shared" ca="1" si="54"/>
        <v>Technical</v>
      </c>
      <c r="G179">
        <f t="shared" ca="1" si="50"/>
        <v>0</v>
      </c>
      <c r="H179">
        <f t="shared" ca="1" si="44"/>
        <v>1</v>
      </c>
      <c r="I179" s="1">
        <f t="shared" ca="1" si="51"/>
        <v>71799</v>
      </c>
      <c r="J179" t="str">
        <f t="shared" ca="1" si="55"/>
        <v>Zugdidi</v>
      </c>
      <c r="K179" s="1">
        <f t="shared" ca="1" si="56"/>
        <v>502593</v>
      </c>
      <c r="L179" s="1">
        <f t="shared" ca="1" si="52"/>
        <v>222989.3013635441</v>
      </c>
      <c r="M179" s="1">
        <f t="shared" ca="1" si="57"/>
        <v>30672.487466645864</v>
      </c>
      <c r="N179" s="1">
        <f t="shared" ca="1" si="53"/>
        <v>30254</v>
      </c>
      <c r="O179" s="1">
        <f t="shared" ca="1" si="58"/>
        <v>120957.66755304902</v>
      </c>
      <c r="P179" s="1">
        <f t="shared" ca="1" si="59"/>
        <v>4756.5973684747787</v>
      </c>
      <c r="Q179" s="1">
        <f t="shared" ca="1" si="60"/>
        <v>538022.08483512071</v>
      </c>
      <c r="R179" s="1">
        <f ca="1">Table1[[#This Row],[mortage left]]+Table1[[#This Row],[left to pay to cars]]+Table1[[#This Row],[debt]]</f>
        <v>374200.96891659312</v>
      </c>
      <c r="S179" s="1">
        <f t="shared" ca="1" si="61"/>
        <v>163821.11591852759</v>
      </c>
    </row>
    <row r="180" spans="1:19" x14ac:dyDescent="0.2">
      <c r="A180">
        <f t="shared" ca="1" si="45"/>
        <v>1</v>
      </c>
      <c r="B180" t="str">
        <f t="shared" ca="1" si="46"/>
        <v>men</v>
      </c>
      <c r="C180">
        <f t="shared" ca="1" si="47"/>
        <v>19</v>
      </c>
      <c r="D180">
        <f t="shared" ca="1" si="48"/>
        <v>2</v>
      </c>
      <c r="E180" t="str">
        <f t="shared" ca="1" si="49"/>
        <v>Health</v>
      </c>
      <c r="F180" t="str">
        <f t="shared" ca="1" si="54"/>
        <v>University</v>
      </c>
      <c r="G180">
        <f t="shared" ca="1" si="50"/>
        <v>3</v>
      </c>
      <c r="H180">
        <f t="shared" ca="1" si="44"/>
        <v>3</v>
      </c>
      <c r="I180" s="1">
        <f t="shared" ca="1" si="51"/>
        <v>55201</v>
      </c>
      <c r="J180" t="str">
        <f t="shared" ca="1" si="55"/>
        <v>Batumi</v>
      </c>
      <c r="K180" s="1">
        <f t="shared" ca="1" si="56"/>
        <v>331206</v>
      </c>
      <c r="L180" s="1">
        <f t="shared" ca="1" si="52"/>
        <v>173021.97074697725</v>
      </c>
      <c r="M180" s="1">
        <f t="shared" ca="1" si="57"/>
        <v>118649.14920151333</v>
      </c>
      <c r="N180" s="1">
        <f t="shared" ca="1" si="53"/>
        <v>45135</v>
      </c>
      <c r="O180" s="1">
        <f t="shared" ca="1" si="58"/>
        <v>91054.386068288266</v>
      </c>
      <c r="P180" s="1">
        <f t="shared" ca="1" si="59"/>
        <v>73274.356685570718</v>
      </c>
      <c r="Q180" s="1">
        <f t="shared" ca="1" si="60"/>
        <v>523129.50588708406</v>
      </c>
      <c r="R180" s="1">
        <f ca="1">Table1[[#This Row],[mortage left]]+Table1[[#This Row],[left to pay to cars]]+Table1[[#This Row],[debt]]</f>
        <v>309211.35681526549</v>
      </c>
      <c r="S180" s="1">
        <f t="shared" ca="1" si="61"/>
        <v>213918.14907181857</v>
      </c>
    </row>
    <row r="181" spans="1:19" x14ac:dyDescent="0.2">
      <c r="A181">
        <f t="shared" ca="1" si="45"/>
        <v>2</v>
      </c>
      <c r="B181" t="str">
        <f t="shared" ca="1" si="46"/>
        <v>women</v>
      </c>
      <c r="C181">
        <f t="shared" ca="1" si="47"/>
        <v>45</v>
      </c>
      <c r="D181">
        <f t="shared" ca="1" si="48"/>
        <v>2</v>
      </c>
      <c r="E181" t="str">
        <f t="shared" ca="1" si="49"/>
        <v>Health</v>
      </c>
      <c r="F181" t="str">
        <f t="shared" ca="1" si="54"/>
        <v>University</v>
      </c>
      <c r="G181">
        <f t="shared" ca="1" si="50"/>
        <v>0</v>
      </c>
      <c r="H181">
        <f t="shared" ca="1" si="44"/>
        <v>2</v>
      </c>
      <c r="I181" s="1">
        <f t="shared" ca="1" si="51"/>
        <v>50928</v>
      </c>
      <c r="J181" t="str">
        <f t="shared" ca="1" si="55"/>
        <v>Batumi</v>
      </c>
      <c r="K181" s="1">
        <f t="shared" ca="1" si="56"/>
        <v>254640</v>
      </c>
      <c r="L181" s="1">
        <f t="shared" ca="1" si="52"/>
        <v>100195.20385758186</v>
      </c>
      <c r="M181" s="1">
        <f t="shared" ca="1" si="57"/>
        <v>8600.581379283336</v>
      </c>
      <c r="N181" s="1">
        <f t="shared" ca="1" si="53"/>
        <v>1904</v>
      </c>
      <c r="O181" s="1">
        <f t="shared" ca="1" si="58"/>
        <v>52628.617061279772</v>
      </c>
      <c r="P181" s="1">
        <f t="shared" ca="1" si="59"/>
        <v>23236.185071785781</v>
      </c>
      <c r="Q181" s="1">
        <f t="shared" ca="1" si="60"/>
        <v>286476.7664510691</v>
      </c>
      <c r="R181" s="1">
        <f ca="1">Table1[[#This Row],[mortage left]]+Table1[[#This Row],[left to pay to cars]]+Table1[[#This Row],[debt]]</f>
        <v>154727.82091886163</v>
      </c>
      <c r="S181" s="1">
        <f t="shared" ca="1" si="61"/>
        <v>131748.94553220746</v>
      </c>
    </row>
    <row r="182" spans="1:19" x14ac:dyDescent="0.2">
      <c r="A182">
        <f t="shared" ca="1" si="45"/>
        <v>1</v>
      </c>
      <c r="B182" t="str">
        <f t="shared" ca="1" si="46"/>
        <v>men</v>
      </c>
      <c r="C182">
        <f t="shared" ca="1" si="47"/>
        <v>35</v>
      </c>
      <c r="D182">
        <f t="shared" ca="1" si="48"/>
        <v>4</v>
      </c>
      <c r="E182" t="str">
        <f t="shared" ca="1" si="49"/>
        <v>Finance</v>
      </c>
      <c r="F182" t="str">
        <f t="shared" ca="1" si="54"/>
        <v>Technical</v>
      </c>
      <c r="G182">
        <f t="shared" ca="1" si="50"/>
        <v>3</v>
      </c>
      <c r="H182">
        <f t="shared" ca="1" si="44"/>
        <v>3</v>
      </c>
      <c r="I182" s="1">
        <f t="shared" ca="1" si="51"/>
        <v>43189</v>
      </c>
      <c r="J182" t="str">
        <f t="shared" ca="1" si="55"/>
        <v>Zugdidi</v>
      </c>
      <c r="K182" s="1">
        <f t="shared" ca="1" si="56"/>
        <v>302323</v>
      </c>
      <c r="L182" s="1">
        <f t="shared" ca="1" si="52"/>
        <v>224007.02730008485</v>
      </c>
      <c r="M182" s="1">
        <f t="shared" ca="1" si="57"/>
        <v>105185.7795121994</v>
      </c>
      <c r="N182" s="1">
        <f t="shared" ca="1" si="53"/>
        <v>7789</v>
      </c>
      <c r="O182" s="1">
        <f t="shared" ca="1" si="58"/>
        <v>64129.436576429929</v>
      </c>
      <c r="P182" s="1">
        <f t="shared" ca="1" si="59"/>
        <v>34202.248791721751</v>
      </c>
      <c r="Q182" s="1">
        <f t="shared" ca="1" si="60"/>
        <v>441711.02830392116</v>
      </c>
      <c r="R182" s="1">
        <f ca="1">Table1[[#This Row],[mortage left]]+Table1[[#This Row],[left to pay to cars]]+Table1[[#This Row],[debt]]</f>
        <v>295925.46387651481</v>
      </c>
      <c r="S182" s="1">
        <f t="shared" ca="1" si="61"/>
        <v>145785.56442740635</v>
      </c>
    </row>
    <row r="183" spans="1:19" x14ac:dyDescent="0.2">
      <c r="A183">
        <f t="shared" ca="1" si="45"/>
        <v>1</v>
      </c>
      <c r="B183" t="str">
        <f t="shared" ca="1" si="46"/>
        <v>men</v>
      </c>
      <c r="C183">
        <f t="shared" ca="1" si="47"/>
        <v>29</v>
      </c>
      <c r="D183">
        <f t="shared" ca="1" si="48"/>
        <v>1</v>
      </c>
      <c r="E183" t="str">
        <f t="shared" ca="1" si="49"/>
        <v>IT</v>
      </c>
      <c r="F183" t="str">
        <f t="shared" ca="1" si="54"/>
        <v>High school</v>
      </c>
      <c r="G183">
        <f t="shared" ca="1" si="50"/>
        <v>5</v>
      </c>
      <c r="H183">
        <f t="shared" ca="1" si="44"/>
        <v>1</v>
      </c>
      <c r="I183" s="1">
        <f t="shared" ca="1" si="51"/>
        <v>78503</v>
      </c>
      <c r="J183" t="str">
        <f t="shared" ca="1" si="55"/>
        <v>Tbilisi</v>
      </c>
      <c r="K183" s="1">
        <f t="shared" ca="1" si="56"/>
        <v>549521</v>
      </c>
      <c r="L183" s="1">
        <f t="shared" ca="1" si="52"/>
        <v>32285.571219696176</v>
      </c>
      <c r="M183" s="1">
        <f t="shared" ca="1" si="57"/>
        <v>66888.422534130397</v>
      </c>
      <c r="N183" s="1">
        <f t="shared" ca="1" si="53"/>
        <v>24288</v>
      </c>
      <c r="O183" s="1">
        <f t="shared" ca="1" si="58"/>
        <v>30808.852097934749</v>
      </c>
      <c r="P183" s="1">
        <f t="shared" ca="1" si="59"/>
        <v>5560.400917998566</v>
      </c>
      <c r="Q183" s="1">
        <f t="shared" ca="1" si="60"/>
        <v>621969.82345212891</v>
      </c>
      <c r="R183" s="1">
        <f ca="1">Table1[[#This Row],[mortage left]]+Table1[[#This Row],[left to pay to cars]]+Table1[[#This Row],[debt]]</f>
        <v>87382.423317630921</v>
      </c>
      <c r="S183" s="1">
        <f t="shared" ca="1" si="61"/>
        <v>534587.40013449802</v>
      </c>
    </row>
    <row r="184" spans="1:19" x14ac:dyDescent="0.2">
      <c r="A184">
        <f t="shared" ca="1" si="45"/>
        <v>1</v>
      </c>
      <c r="B184" t="str">
        <f t="shared" ca="1" si="46"/>
        <v>men</v>
      </c>
      <c r="C184">
        <f t="shared" ca="1" si="47"/>
        <v>36</v>
      </c>
      <c r="D184">
        <f t="shared" ca="1" si="48"/>
        <v>5</v>
      </c>
      <c r="E184" t="str">
        <f t="shared" ca="1" si="49"/>
        <v>Law</v>
      </c>
      <c r="F184" t="str">
        <f t="shared" ca="1" si="54"/>
        <v>Other</v>
      </c>
      <c r="G184">
        <f t="shared" ca="1" si="50"/>
        <v>3</v>
      </c>
      <c r="H184">
        <f t="shared" ca="1" si="44"/>
        <v>2</v>
      </c>
      <c r="I184" s="1">
        <f t="shared" ca="1" si="51"/>
        <v>63515</v>
      </c>
      <c r="J184" t="str">
        <f t="shared" ca="1" si="55"/>
        <v>Telavi</v>
      </c>
      <c r="K184" s="1">
        <f t="shared" ca="1" si="56"/>
        <v>254060</v>
      </c>
      <c r="L184" s="1">
        <f t="shared" ca="1" si="52"/>
        <v>44281.392861168963</v>
      </c>
      <c r="M184" s="1">
        <f t="shared" ca="1" si="57"/>
        <v>30797.876912380128</v>
      </c>
      <c r="N184" s="1">
        <f t="shared" ca="1" si="53"/>
        <v>29388</v>
      </c>
      <c r="O184" s="1">
        <f t="shared" ca="1" si="58"/>
        <v>2442.1919846961669</v>
      </c>
      <c r="P184" s="1">
        <f t="shared" ca="1" si="59"/>
        <v>19689.407768094596</v>
      </c>
      <c r="Q184" s="1">
        <f t="shared" ca="1" si="60"/>
        <v>304547.28468047472</v>
      </c>
      <c r="R184" s="1">
        <f ca="1">Table1[[#This Row],[mortage left]]+Table1[[#This Row],[left to pay to cars]]+Table1[[#This Row],[debt]]</f>
        <v>76111.584845865131</v>
      </c>
      <c r="S184" s="1">
        <f t="shared" ca="1" si="61"/>
        <v>228435.69983460958</v>
      </c>
    </row>
    <row r="185" spans="1:19" x14ac:dyDescent="0.2">
      <c r="A185">
        <f t="shared" ca="1" si="45"/>
        <v>1</v>
      </c>
      <c r="B185" t="str">
        <f t="shared" ca="1" si="46"/>
        <v>men</v>
      </c>
      <c r="C185">
        <f t="shared" ca="1" si="47"/>
        <v>50</v>
      </c>
      <c r="D185">
        <f t="shared" ca="1" si="48"/>
        <v>1</v>
      </c>
      <c r="E185" t="str">
        <f t="shared" ca="1" si="49"/>
        <v>IT</v>
      </c>
      <c r="F185" t="str">
        <f t="shared" ca="1" si="54"/>
        <v>High school</v>
      </c>
      <c r="G185">
        <f t="shared" ca="1" si="50"/>
        <v>2</v>
      </c>
      <c r="H185">
        <f t="shared" ca="1" si="44"/>
        <v>3</v>
      </c>
      <c r="I185" s="1">
        <f t="shared" ca="1" si="51"/>
        <v>36972</v>
      </c>
      <c r="J185" t="str">
        <f t="shared" ca="1" si="55"/>
        <v>Tbilisi</v>
      </c>
      <c r="K185" s="1">
        <f t="shared" ca="1" si="56"/>
        <v>258804</v>
      </c>
      <c r="L185" s="1">
        <f t="shared" ca="1" si="52"/>
        <v>177844.27913683275</v>
      </c>
      <c r="M185" s="1">
        <f t="shared" ca="1" si="57"/>
        <v>17249.78231095666</v>
      </c>
      <c r="N185" s="1">
        <f t="shared" ca="1" si="53"/>
        <v>637</v>
      </c>
      <c r="O185" s="1">
        <f t="shared" ca="1" si="58"/>
        <v>58413.460446485624</v>
      </c>
      <c r="P185" s="1">
        <f t="shared" ca="1" si="59"/>
        <v>18361.508454140425</v>
      </c>
      <c r="Q185" s="1">
        <f t="shared" ca="1" si="60"/>
        <v>294415.29076509713</v>
      </c>
      <c r="R185" s="1">
        <f ca="1">Table1[[#This Row],[mortage left]]+Table1[[#This Row],[left to pay to cars]]+Table1[[#This Row],[debt]]</f>
        <v>236894.73958331835</v>
      </c>
      <c r="S185" s="1">
        <f t="shared" ca="1" si="61"/>
        <v>57520.551181778777</v>
      </c>
    </row>
    <row r="186" spans="1:19" x14ac:dyDescent="0.2">
      <c r="A186">
        <f t="shared" ca="1" si="45"/>
        <v>1</v>
      </c>
      <c r="B186" t="str">
        <f t="shared" ca="1" si="46"/>
        <v>men</v>
      </c>
      <c r="C186">
        <f t="shared" ca="1" si="47"/>
        <v>28</v>
      </c>
      <c r="D186">
        <f t="shared" ca="1" si="48"/>
        <v>5</v>
      </c>
      <c r="E186" t="str">
        <f t="shared" ca="1" si="49"/>
        <v>Law</v>
      </c>
      <c r="F186" t="str">
        <f t="shared" ca="1" si="54"/>
        <v>Other</v>
      </c>
      <c r="G186">
        <f t="shared" ca="1" si="50"/>
        <v>3</v>
      </c>
      <c r="H186">
        <f t="shared" ca="1" si="44"/>
        <v>2</v>
      </c>
      <c r="I186" s="1">
        <f t="shared" ca="1" si="51"/>
        <v>51669</v>
      </c>
      <c r="J186" t="str">
        <f t="shared" ca="1" si="55"/>
        <v>Telavi</v>
      </c>
      <c r="K186" s="1">
        <f t="shared" ca="1" si="56"/>
        <v>361683</v>
      </c>
      <c r="L186" s="1">
        <f t="shared" ca="1" si="52"/>
        <v>103215.41155744862</v>
      </c>
      <c r="M186" s="1">
        <f t="shared" ca="1" si="57"/>
        <v>68944.174228832009</v>
      </c>
      <c r="N186" s="1">
        <f t="shared" ca="1" si="53"/>
        <v>43509</v>
      </c>
      <c r="O186" s="1">
        <f t="shared" ca="1" si="58"/>
        <v>22504.271941440944</v>
      </c>
      <c r="P186" s="1">
        <f t="shared" ca="1" si="59"/>
        <v>58660.471449746736</v>
      </c>
      <c r="Q186" s="1">
        <f t="shared" ca="1" si="60"/>
        <v>489287.64567857876</v>
      </c>
      <c r="R186" s="1">
        <f ca="1">Table1[[#This Row],[mortage left]]+Table1[[#This Row],[left to pay to cars]]+Table1[[#This Row],[debt]]</f>
        <v>169228.68349888956</v>
      </c>
      <c r="S186" s="1">
        <f t="shared" ca="1" si="61"/>
        <v>320058.9621796892</v>
      </c>
    </row>
    <row r="187" spans="1:19" x14ac:dyDescent="0.2">
      <c r="A187">
        <f t="shared" ca="1" si="45"/>
        <v>1</v>
      </c>
      <c r="B187" t="str">
        <f t="shared" ca="1" si="46"/>
        <v>men</v>
      </c>
      <c r="C187">
        <f t="shared" ca="1" si="47"/>
        <v>48</v>
      </c>
      <c r="D187">
        <f t="shared" ca="1" si="48"/>
        <v>5</v>
      </c>
      <c r="E187" t="str">
        <f t="shared" ca="1" si="49"/>
        <v>Law</v>
      </c>
      <c r="F187" t="str">
        <f t="shared" ca="1" si="54"/>
        <v>Other</v>
      </c>
      <c r="G187">
        <f t="shared" ca="1" si="50"/>
        <v>2</v>
      </c>
      <c r="H187">
        <f t="shared" ca="1" si="44"/>
        <v>2</v>
      </c>
      <c r="I187" s="1">
        <f t="shared" ca="1" si="51"/>
        <v>44925</v>
      </c>
      <c r="J187" t="str">
        <f t="shared" ca="1" si="55"/>
        <v>Telavi</v>
      </c>
      <c r="K187" s="1">
        <f t="shared" ca="1" si="56"/>
        <v>269550</v>
      </c>
      <c r="L187" s="1">
        <f t="shared" ca="1" si="52"/>
        <v>182821.88833993321</v>
      </c>
      <c r="M187" s="1">
        <f t="shared" ca="1" si="57"/>
        <v>74499.436346480288</v>
      </c>
      <c r="N187" s="1">
        <f t="shared" ca="1" si="53"/>
        <v>22629</v>
      </c>
      <c r="O187" s="1">
        <f t="shared" ca="1" si="58"/>
        <v>38202.81472614724</v>
      </c>
      <c r="P187" s="1">
        <f t="shared" ca="1" si="59"/>
        <v>61086.797839171348</v>
      </c>
      <c r="Q187" s="1">
        <f t="shared" ca="1" si="60"/>
        <v>405136.23418565164</v>
      </c>
      <c r="R187" s="1">
        <f ca="1">Table1[[#This Row],[mortage left]]+Table1[[#This Row],[left to pay to cars]]+Table1[[#This Row],[debt]]</f>
        <v>243653.70306608046</v>
      </c>
      <c r="S187" s="1">
        <f t="shared" ca="1" si="61"/>
        <v>161482.53111957118</v>
      </c>
    </row>
    <row r="188" spans="1:19" x14ac:dyDescent="0.2">
      <c r="A188">
        <f t="shared" ca="1" si="45"/>
        <v>1</v>
      </c>
      <c r="B188" t="str">
        <f t="shared" ca="1" si="46"/>
        <v>men</v>
      </c>
      <c r="C188">
        <f t="shared" ca="1" si="47"/>
        <v>34</v>
      </c>
      <c r="D188">
        <f t="shared" ca="1" si="48"/>
        <v>4</v>
      </c>
      <c r="E188" t="str">
        <f t="shared" ca="1" si="49"/>
        <v>Finance</v>
      </c>
      <c r="F188" t="str">
        <f t="shared" ca="1" si="54"/>
        <v>Technical</v>
      </c>
      <c r="G188">
        <f t="shared" ca="1" si="50"/>
        <v>3</v>
      </c>
      <c r="H188">
        <f t="shared" ca="1" si="44"/>
        <v>1</v>
      </c>
      <c r="I188" s="1">
        <f t="shared" ca="1" si="51"/>
        <v>55137</v>
      </c>
      <c r="J188" t="str">
        <f t="shared" ca="1" si="55"/>
        <v>Zugdidi</v>
      </c>
      <c r="K188" s="1">
        <f t="shared" ca="1" si="56"/>
        <v>385959</v>
      </c>
      <c r="L188" s="1">
        <f t="shared" ca="1" si="52"/>
        <v>298816.29628924711</v>
      </c>
      <c r="M188" s="1">
        <f t="shared" ca="1" si="57"/>
        <v>52081.099905533032</v>
      </c>
      <c r="N188" s="1">
        <f t="shared" ca="1" si="53"/>
        <v>23325</v>
      </c>
      <c r="O188" s="1">
        <f t="shared" ca="1" si="58"/>
        <v>43391.914255886841</v>
      </c>
      <c r="P188" s="1">
        <f t="shared" ca="1" si="59"/>
        <v>67630.853743111526</v>
      </c>
      <c r="Q188" s="1">
        <f t="shared" ca="1" si="60"/>
        <v>505670.95364864456</v>
      </c>
      <c r="R188" s="1">
        <f ca="1">Table1[[#This Row],[mortage left]]+Table1[[#This Row],[left to pay to cars]]+Table1[[#This Row],[debt]]</f>
        <v>365533.21054513397</v>
      </c>
      <c r="S188" s="1">
        <f t="shared" ca="1" si="61"/>
        <v>140137.74310351058</v>
      </c>
    </row>
    <row r="189" spans="1:19" x14ac:dyDescent="0.2">
      <c r="A189">
        <f t="shared" ca="1" si="45"/>
        <v>1</v>
      </c>
      <c r="B189" t="str">
        <f t="shared" ca="1" si="46"/>
        <v>men</v>
      </c>
      <c r="C189">
        <f t="shared" ca="1" si="47"/>
        <v>29</v>
      </c>
      <c r="D189">
        <f t="shared" ca="1" si="48"/>
        <v>4</v>
      </c>
      <c r="E189" t="str">
        <f t="shared" ca="1" si="49"/>
        <v>Finance</v>
      </c>
      <c r="F189" t="str">
        <f t="shared" ca="1" si="54"/>
        <v>Technical</v>
      </c>
      <c r="G189">
        <f t="shared" ca="1" si="50"/>
        <v>1</v>
      </c>
      <c r="H189">
        <f t="shared" ca="1" si="44"/>
        <v>3</v>
      </c>
      <c r="I189" s="1">
        <f t="shared" ca="1" si="51"/>
        <v>43962</v>
      </c>
      <c r="J189" t="str">
        <f t="shared" ca="1" si="55"/>
        <v>Zugdidi</v>
      </c>
      <c r="K189" s="1">
        <f t="shared" ca="1" si="56"/>
        <v>219810</v>
      </c>
      <c r="L189" s="1">
        <f t="shared" ca="1" si="52"/>
        <v>110183.00785754107</v>
      </c>
      <c r="M189" s="1">
        <f t="shared" ca="1" si="57"/>
        <v>88575.340000820899</v>
      </c>
      <c r="N189" s="1">
        <f t="shared" ca="1" si="53"/>
        <v>84348</v>
      </c>
      <c r="O189" s="1">
        <f t="shared" ca="1" si="58"/>
        <v>56918.435892210735</v>
      </c>
      <c r="P189" s="1">
        <f t="shared" ca="1" si="59"/>
        <v>4298.6539176384194</v>
      </c>
      <c r="Q189" s="1">
        <f t="shared" ca="1" si="60"/>
        <v>312683.99391845934</v>
      </c>
      <c r="R189" s="1">
        <f ca="1">Table1[[#This Row],[mortage left]]+Table1[[#This Row],[left to pay to cars]]+Table1[[#This Row],[debt]]</f>
        <v>251449.44374975184</v>
      </c>
      <c r="S189" s="1">
        <f t="shared" ca="1" si="61"/>
        <v>61234.550168707501</v>
      </c>
    </row>
    <row r="190" spans="1:19" x14ac:dyDescent="0.2">
      <c r="A190">
        <f t="shared" ca="1" si="45"/>
        <v>1</v>
      </c>
      <c r="B190" t="str">
        <f t="shared" ca="1" si="46"/>
        <v>men</v>
      </c>
      <c r="C190">
        <f t="shared" ca="1" si="47"/>
        <v>29</v>
      </c>
      <c r="D190">
        <f t="shared" ca="1" si="48"/>
        <v>3</v>
      </c>
      <c r="E190" t="str">
        <f t="shared" ca="1" si="49"/>
        <v>Business</v>
      </c>
      <c r="F190" t="str">
        <f t="shared" ca="1" si="54"/>
        <v>College</v>
      </c>
      <c r="G190">
        <f t="shared" ca="1" si="50"/>
        <v>0</v>
      </c>
      <c r="H190">
        <f t="shared" ca="1" si="44"/>
        <v>4</v>
      </c>
      <c r="I190" s="1">
        <f t="shared" ca="1" si="51"/>
        <v>53264</v>
      </c>
      <c r="J190" t="str">
        <f t="shared" ca="1" si="55"/>
        <v>Kutaisi</v>
      </c>
      <c r="K190" s="1">
        <f t="shared" ca="1" si="56"/>
        <v>319584</v>
      </c>
      <c r="L190" s="1">
        <f t="shared" ca="1" si="52"/>
        <v>43220.654561867959</v>
      </c>
      <c r="M190" s="1">
        <f t="shared" ca="1" si="57"/>
        <v>83045.929981878187</v>
      </c>
      <c r="N190" s="1">
        <f t="shared" ca="1" si="53"/>
        <v>78736</v>
      </c>
      <c r="O190" s="1">
        <f t="shared" ca="1" si="58"/>
        <v>54295.816041919279</v>
      </c>
      <c r="P190" s="1">
        <f t="shared" ca="1" si="59"/>
        <v>76646.391678738844</v>
      </c>
      <c r="Q190" s="1">
        <f t="shared" ca="1" si="60"/>
        <v>479276.32166061702</v>
      </c>
      <c r="R190" s="1">
        <f ca="1">Table1[[#This Row],[mortage left]]+Table1[[#This Row],[left to pay to cars]]+Table1[[#This Row],[debt]]</f>
        <v>176252.47060378725</v>
      </c>
      <c r="S190" s="1">
        <f t="shared" ca="1" si="61"/>
        <v>303023.85105682979</v>
      </c>
    </row>
    <row r="191" spans="1:19" x14ac:dyDescent="0.2">
      <c r="A191">
        <f t="shared" ca="1" si="45"/>
        <v>2</v>
      </c>
      <c r="B191" t="str">
        <f t="shared" ca="1" si="46"/>
        <v>women</v>
      </c>
      <c r="C191">
        <f t="shared" ca="1" si="47"/>
        <v>39</v>
      </c>
      <c r="D191">
        <f t="shared" ca="1" si="48"/>
        <v>5</v>
      </c>
      <c r="E191" t="str">
        <f t="shared" ca="1" si="49"/>
        <v>Law</v>
      </c>
      <c r="F191" t="str">
        <f t="shared" ca="1" si="54"/>
        <v>Other</v>
      </c>
      <c r="G191">
        <f t="shared" ca="1" si="50"/>
        <v>2</v>
      </c>
      <c r="H191">
        <f t="shared" ca="1" si="44"/>
        <v>2</v>
      </c>
      <c r="I191" s="1">
        <f t="shared" ca="1" si="51"/>
        <v>38010</v>
      </c>
      <c r="J191" t="str">
        <f t="shared" ca="1" si="55"/>
        <v>Telavi</v>
      </c>
      <c r="K191" s="1">
        <f t="shared" ca="1" si="56"/>
        <v>228060</v>
      </c>
      <c r="L191" s="1">
        <f t="shared" ca="1" si="52"/>
        <v>201638.26980167397</v>
      </c>
      <c r="M191" s="1">
        <f t="shared" ca="1" si="57"/>
        <v>47564.631311211728</v>
      </c>
      <c r="N191" s="1">
        <f t="shared" ca="1" si="53"/>
        <v>20396</v>
      </c>
      <c r="O191" s="1">
        <f t="shared" ca="1" si="58"/>
        <v>4713.656860255137</v>
      </c>
      <c r="P191" s="1">
        <f t="shared" ca="1" si="59"/>
        <v>25992.142026994014</v>
      </c>
      <c r="Q191" s="1">
        <f t="shared" ca="1" si="60"/>
        <v>301616.77333820576</v>
      </c>
      <c r="R191" s="1">
        <f ca="1">Table1[[#This Row],[mortage left]]+Table1[[#This Row],[left to pay to cars]]+Table1[[#This Row],[debt]]</f>
        <v>226747.92666192912</v>
      </c>
      <c r="S191" s="1">
        <f t="shared" ca="1" si="61"/>
        <v>74868.846676276647</v>
      </c>
    </row>
    <row r="192" spans="1:19" x14ac:dyDescent="0.2">
      <c r="A192">
        <f t="shared" ca="1" si="45"/>
        <v>2</v>
      </c>
      <c r="B192" t="str">
        <f t="shared" ca="1" si="46"/>
        <v>women</v>
      </c>
      <c r="C192">
        <f t="shared" ca="1" si="47"/>
        <v>49</v>
      </c>
      <c r="D192">
        <f t="shared" ca="1" si="48"/>
        <v>5</v>
      </c>
      <c r="E192" t="str">
        <f t="shared" ca="1" si="49"/>
        <v>Law</v>
      </c>
      <c r="F192" t="str">
        <f t="shared" ca="1" si="54"/>
        <v>Other</v>
      </c>
      <c r="G192">
        <f t="shared" ca="1" si="50"/>
        <v>5</v>
      </c>
      <c r="H192">
        <f t="shared" ca="1" si="44"/>
        <v>3</v>
      </c>
      <c r="I192" s="1">
        <f t="shared" ca="1" si="51"/>
        <v>75154</v>
      </c>
      <c r="J192" t="str">
        <f t="shared" ca="1" si="55"/>
        <v>Telavi</v>
      </c>
      <c r="K192" s="1">
        <f t="shared" ca="1" si="56"/>
        <v>300616</v>
      </c>
      <c r="L192" s="1">
        <f t="shared" ca="1" si="52"/>
        <v>208264.39925296057</v>
      </c>
      <c r="M192" s="1">
        <f t="shared" ca="1" si="57"/>
        <v>22894.652249509145</v>
      </c>
      <c r="N192" s="1">
        <f t="shared" ca="1" si="53"/>
        <v>830</v>
      </c>
      <c r="O192" s="1">
        <f t="shared" ca="1" si="58"/>
        <v>118922.94707881419</v>
      </c>
      <c r="P192" s="1">
        <f t="shared" ca="1" si="59"/>
        <v>18288.950365724031</v>
      </c>
      <c r="Q192" s="1">
        <f t="shared" ca="1" si="60"/>
        <v>341799.60261523316</v>
      </c>
      <c r="R192" s="1">
        <f ca="1">Table1[[#This Row],[mortage left]]+Table1[[#This Row],[left to pay to cars]]+Table1[[#This Row],[debt]]</f>
        <v>328017.34633177478</v>
      </c>
      <c r="S192" s="1">
        <f t="shared" ca="1" si="61"/>
        <v>13782.25628345838</v>
      </c>
    </row>
    <row r="193" spans="1:19" x14ac:dyDescent="0.2">
      <c r="A193">
        <f t="shared" ca="1" si="45"/>
        <v>2</v>
      </c>
      <c r="B193" t="str">
        <f t="shared" ca="1" si="46"/>
        <v>women</v>
      </c>
      <c r="C193">
        <f t="shared" ca="1" si="47"/>
        <v>19</v>
      </c>
      <c r="D193">
        <f t="shared" ca="1" si="48"/>
        <v>3</v>
      </c>
      <c r="E193" t="str">
        <f t="shared" ca="1" si="49"/>
        <v>Business</v>
      </c>
      <c r="F193" t="str">
        <f t="shared" ca="1" si="54"/>
        <v>College</v>
      </c>
      <c r="G193">
        <f t="shared" ca="1" si="50"/>
        <v>5</v>
      </c>
      <c r="H193">
        <f t="shared" ca="1" si="44"/>
        <v>4</v>
      </c>
      <c r="I193" s="1">
        <f t="shared" ca="1" si="51"/>
        <v>76206</v>
      </c>
      <c r="J193" t="str">
        <f t="shared" ca="1" si="55"/>
        <v>Kutaisi</v>
      </c>
      <c r="K193" s="1">
        <f t="shared" ca="1" si="56"/>
        <v>533442</v>
      </c>
      <c r="L193" s="1">
        <f t="shared" ca="1" si="52"/>
        <v>398579.6654283001</v>
      </c>
      <c r="M193" s="1">
        <f t="shared" ca="1" si="57"/>
        <v>77472.852582558946</v>
      </c>
      <c r="N193" s="1">
        <f t="shared" ca="1" si="53"/>
        <v>44793</v>
      </c>
      <c r="O193" s="1">
        <f t="shared" ca="1" si="58"/>
        <v>112725.56756501507</v>
      </c>
      <c r="P193" s="1">
        <f t="shared" ca="1" si="59"/>
        <v>63470.65306735842</v>
      </c>
      <c r="Q193" s="1">
        <f t="shared" ca="1" si="60"/>
        <v>674385.50564991741</v>
      </c>
      <c r="R193" s="1">
        <f ca="1">Table1[[#This Row],[mortage left]]+Table1[[#This Row],[left to pay to cars]]+Table1[[#This Row],[debt]]</f>
        <v>556098.23299331521</v>
      </c>
      <c r="S193" s="1">
        <f t="shared" ca="1" si="61"/>
        <v>118287.2726566022</v>
      </c>
    </row>
    <row r="194" spans="1:19" x14ac:dyDescent="0.2">
      <c r="A194">
        <f t="shared" ca="1" si="45"/>
        <v>1</v>
      </c>
      <c r="B194" t="str">
        <f t="shared" ca="1" si="46"/>
        <v>men</v>
      </c>
      <c r="C194">
        <f t="shared" ca="1" si="47"/>
        <v>20</v>
      </c>
      <c r="D194">
        <f t="shared" ca="1" si="48"/>
        <v>1</v>
      </c>
      <c r="E194" t="str">
        <f t="shared" ca="1" si="49"/>
        <v>IT</v>
      </c>
      <c r="F194" t="str">
        <f t="shared" ca="1" si="54"/>
        <v>High school</v>
      </c>
      <c r="G194">
        <f t="shared" ca="1" si="50"/>
        <v>4</v>
      </c>
      <c r="H194">
        <f t="shared" ref="H194:H257" ca="1" si="62">RANDBETWEEN(1,4)</f>
        <v>1</v>
      </c>
      <c r="I194" s="1">
        <f t="shared" ca="1" si="51"/>
        <v>43557</v>
      </c>
      <c r="J194" t="str">
        <f t="shared" ca="1" si="55"/>
        <v>Tbilisi</v>
      </c>
      <c r="K194" s="1">
        <f t="shared" ca="1" si="56"/>
        <v>261342</v>
      </c>
      <c r="L194" s="1">
        <f t="shared" ca="1" si="52"/>
        <v>230296.57949520726</v>
      </c>
      <c r="M194" s="1">
        <f t="shared" ca="1" si="57"/>
        <v>2437.9985191894289</v>
      </c>
      <c r="N194" s="1">
        <f t="shared" ca="1" si="53"/>
        <v>61</v>
      </c>
      <c r="O194" s="1">
        <f t="shared" ca="1" si="58"/>
        <v>9643.9594997598124</v>
      </c>
      <c r="P194" s="1">
        <f t="shared" ca="1" si="59"/>
        <v>53849.913125551568</v>
      </c>
      <c r="Q194" s="1">
        <f t="shared" ca="1" si="60"/>
        <v>317629.91164474096</v>
      </c>
      <c r="R194" s="1">
        <f ca="1">Table1[[#This Row],[mortage left]]+Table1[[#This Row],[left to pay to cars]]+Table1[[#This Row],[debt]]</f>
        <v>240001.53899496706</v>
      </c>
      <c r="S194" s="1">
        <f t="shared" ca="1" si="61"/>
        <v>77628.372649773897</v>
      </c>
    </row>
    <row r="195" spans="1:19" x14ac:dyDescent="0.2">
      <c r="A195">
        <f t="shared" ref="A195:A258" ca="1" si="63">RANDBETWEEN(1,2)</f>
        <v>2</v>
      </c>
      <c r="B195" t="str">
        <f t="shared" ref="B195:B258" ca="1" si="64">IF(A195=1,"men","women")</f>
        <v>women</v>
      </c>
      <c r="C195">
        <f t="shared" ref="C195:C258" ca="1" si="65">RANDBETWEEN(18,50)</f>
        <v>19</v>
      </c>
      <c r="D195">
        <f t="shared" ref="D195:D258" ca="1" si="66">RANDBETWEEN(1,5)</f>
        <v>2</v>
      </c>
      <c r="E195" t="str">
        <f t="shared" ref="E195:E258" ca="1" si="67">VLOOKUP(D195,$X$2:$Y$6,2,1)</f>
        <v>Health</v>
      </c>
      <c r="F195" t="str">
        <f t="shared" ca="1" si="54"/>
        <v>University</v>
      </c>
      <c r="G195">
        <f t="shared" ref="G195:G258" ca="1" si="68">RANDBETWEEN(0,5)</f>
        <v>3</v>
      </c>
      <c r="H195">
        <f t="shared" ca="1" si="62"/>
        <v>2</v>
      </c>
      <c r="I195" s="1">
        <f t="shared" ref="I195:I258" ca="1" si="69">RANDBETWEEN(30000,80000)</f>
        <v>44743</v>
      </c>
      <c r="J195" t="str">
        <f t="shared" ca="1" si="55"/>
        <v>Batumi</v>
      </c>
      <c r="K195" s="1">
        <f t="shared" ca="1" si="56"/>
        <v>268458</v>
      </c>
      <c r="L195" s="1">
        <f t="shared" ref="L195:L258" ca="1" si="70">RAND()*K195</f>
        <v>186232.03250796057</v>
      </c>
      <c r="M195" s="1">
        <f t="shared" ca="1" si="57"/>
        <v>48994.940954211357</v>
      </c>
      <c r="N195" s="1">
        <f t="shared" ref="N195:N258" ca="1" si="71">RANDBETWEEN(0,M195)</f>
        <v>45781</v>
      </c>
      <c r="O195" s="1">
        <f t="shared" ca="1" si="58"/>
        <v>88213.492679277362</v>
      </c>
      <c r="P195" s="1">
        <f t="shared" ca="1" si="59"/>
        <v>19225.30097550647</v>
      </c>
      <c r="Q195" s="1">
        <f t="shared" ca="1" si="60"/>
        <v>336678.24192971783</v>
      </c>
      <c r="R195" s="1">
        <f ca="1">Table1[[#This Row],[mortage left]]+Table1[[#This Row],[left to pay to cars]]+Table1[[#This Row],[debt]]</f>
        <v>320226.52518723794</v>
      </c>
      <c r="S195" s="1">
        <f t="shared" ca="1" si="61"/>
        <v>16451.716742479883</v>
      </c>
    </row>
    <row r="196" spans="1:19" x14ac:dyDescent="0.2">
      <c r="A196">
        <f t="shared" ca="1" si="63"/>
        <v>2</v>
      </c>
      <c r="B196" t="str">
        <f t="shared" ca="1" si="64"/>
        <v>women</v>
      </c>
      <c r="C196">
        <f t="shared" ca="1" si="65"/>
        <v>37</v>
      </c>
      <c r="D196">
        <f t="shared" ca="1" si="66"/>
        <v>1</v>
      </c>
      <c r="E196" t="str">
        <f t="shared" ca="1" si="67"/>
        <v>IT</v>
      </c>
      <c r="F196" t="str">
        <f t="shared" ca="1" si="54"/>
        <v>High school</v>
      </c>
      <c r="G196">
        <f t="shared" ca="1" si="68"/>
        <v>2</v>
      </c>
      <c r="H196">
        <f t="shared" ca="1" si="62"/>
        <v>2</v>
      </c>
      <c r="I196" s="1">
        <f t="shared" ca="1" si="69"/>
        <v>32773</v>
      </c>
      <c r="J196" t="str">
        <f t="shared" ca="1" si="55"/>
        <v>Tbilisi</v>
      </c>
      <c r="K196" s="1">
        <f t="shared" ca="1" si="56"/>
        <v>163865</v>
      </c>
      <c r="L196" s="1">
        <f t="shared" ca="1" si="70"/>
        <v>2696.8240358588569</v>
      </c>
      <c r="M196" s="1">
        <f t="shared" ca="1" si="57"/>
        <v>22799.637482257873</v>
      </c>
      <c r="N196" s="1">
        <f t="shared" ca="1" si="71"/>
        <v>7100</v>
      </c>
      <c r="O196" s="1">
        <f t="shared" ca="1" si="58"/>
        <v>38344.123456684516</v>
      </c>
      <c r="P196" s="1">
        <f t="shared" ca="1" si="59"/>
        <v>33948.333549500458</v>
      </c>
      <c r="Q196" s="1">
        <f t="shared" ca="1" si="60"/>
        <v>220612.97103175835</v>
      </c>
      <c r="R196" s="1">
        <f ca="1">Table1[[#This Row],[mortage left]]+Table1[[#This Row],[left to pay to cars]]+Table1[[#This Row],[debt]]</f>
        <v>48140.947492543375</v>
      </c>
      <c r="S196" s="1">
        <f t="shared" ca="1" si="61"/>
        <v>172472.02353921498</v>
      </c>
    </row>
    <row r="197" spans="1:19" x14ac:dyDescent="0.2">
      <c r="A197">
        <f t="shared" ca="1" si="63"/>
        <v>2</v>
      </c>
      <c r="B197" t="str">
        <f t="shared" ca="1" si="64"/>
        <v>women</v>
      </c>
      <c r="C197">
        <f t="shared" ca="1" si="65"/>
        <v>25</v>
      </c>
      <c r="D197">
        <f t="shared" ca="1" si="66"/>
        <v>4</v>
      </c>
      <c r="E197" t="str">
        <f t="shared" ca="1" si="67"/>
        <v>Finance</v>
      </c>
      <c r="F197" t="str">
        <f t="shared" ca="1" si="54"/>
        <v>Technical</v>
      </c>
      <c r="G197">
        <f t="shared" ca="1" si="68"/>
        <v>4</v>
      </c>
      <c r="H197">
        <f t="shared" ca="1" si="62"/>
        <v>4</v>
      </c>
      <c r="I197" s="1">
        <f t="shared" ca="1" si="69"/>
        <v>30051</v>
      </c>
      <c r="J197" t="str">
        <f t="shared" ca="1" si="55"/>
        <v>Zugdidi</v>
      </c>
      <c r="K197" s="1">
        <f t="shared" ca="1" si="56"/>
        <v>210357</v>
      </c>
      <c r="L197" s="1">
        <f t="shared" ca="1" si="70"/>
        <v>20572.844539717651</v>
      </c>
      <c r="M197" s="1">
        <f t="shared" ca="1" si="57"/>
        <v>12320.184892227626</v>
      </c>
      <c r="N197" s="1">
        <f t="shared" ca="1" si="71"/>
        <v>9698</v>
      </c>
      <c r="O197" s="1">
        <f t="shared" ca="1" si="58"/>
        <v>9564.5833162240724</v>
      </c>
      <c r="P197" s="1">
        <f t="shared" ca="1" si="59"/>
        <v>12658.964825521161</v>
      </c>
      <c r="Q197" s="1">
        <f t="shared" ca="1" si="60"/>
        <v>235336.14971774881</v>
      </c>
      <c r="R197" s="1">
        <f ca="1">Table1[[#This Row],[mortage left]]+Table1[[#This Row],[left to pay to cars]]+Table1[[#This Row],[debt]]</f>
        <v>39835.427855941722</v>
      </c>
      <c r="S197" s="1">
        <f t="shared" ca="1" si="61"/>
        <v>195500.72186180708</v>
      </c>
    </row>
    <row r="198" spans="1:19" x14ac:dyDescent="0.2">
      <c r="A198">
        <f t="shared" ca="1" si="63"/>
        <v>2</v>
      </c>
      <c r="B198" t="str">
        <f t="shared" ca="1" si="64"/>
        <v>women</v>
      </c>
      <c r="C198">
        <f t="shared" ca="1" si="65"/>
        <v>34</v>
      </c>
      <c r="D198">
        <f t="shared" ca="1" si="66"/>
        <v>3</v>
      </c>
      <c r="E198" t="str">
        <f t="shared" ca="1" si="67"/>
        <v>Business</v>
      </c>
      <c r="F198" t="str">
        <f t="shared" ca="1" si="54"/>
        <v>College</v>
      </c>
      <c r="G198">
        <f t="shared" ca="1" si="68"/>
        <v>5</v>
      </c>
      <c r="H198">
        <f t="shared" ca="1" si="62"/>
        <v>4</v>
      </c>
      <c r="I198" s="1">
        <f t="shared" ca="1" si="69"/>
        <v>73996</v>
      </c>
      <c r="J198" t="str">
        <f t="shared" ca="1" si="55"/>
        <v>Kutaisi</v>
      </c>
      <c r="K198" s="1">
        <f t="shared" ca="1" si="56"/>
        <v>443976</v>
      </c>
      <c r="L198" s="1">
        <f t="shared" ca="1" si="70"/>
        <v>341589.42664555722</v>
      </c>
      <c r="M198" s="1">
        <f t="shared" ca="1" si="57"/>
        <v>214695.90302057849</v>
      </c>
      <c r="N198" s="1">
        <f t="shared" ca="1" si="71"/>
        <v>139010</v>
      </c>
      <c r="O198" s="1">
        <f t="shared" ca="1" si="58"/>
        <v>45779.864939792511</v>
      </c>
      <c r="P198" s="1">
        <f t="shared" ca="1" si="59"/>
        <v>7870.0795582826122</v>
      </c>
      <c r="Q198" s="1">
        <f t="shared" ca="1" si="60"/>
        <v>666541.98257886106</v>
      </c>
      <c r="R198" s="1">
        <f ca="1">Table1[[#This Row],[mortage left]]+Table1[[#This Row],[left to pay to cars]]+Table1[[#This Row],[debt]]</f>
        <v>526379.29158534971</v>
      </c>
      <c r="S198" s="1">
        <f t="shared" ca="1" si="61"/>
        <v>140162.69099351135</v>
      </c>
    </row>
    <row r="199" spans="1:19" x14ac:dyDescent="0.2">
      <c r="A199">
        <f t="shared" ca="1" si="63"/>
        <v>1</v>
      </c>
      <c r="B199" t="str">
        <f t="shared" ca="1" si="64"/>
        <v>men</v>
      </c>
      <c r="C199">
        <f t="shared" ca="1" si="65"/>
        <v>29</v>
      </c>
      <c r="D199">
        <f t="shared" ca="1" si="66"/>
        <v>5</v>
      </c>
      <c r="E199" t="str">
        <f t="shared" ca="1" si="67"/>
        <v>Law</v>
      </c>
      <c r="F199" t="str">
        <f t="shared" ca="1" si="54"/>
        <v>Other</v>
      </c>
      <c r="G199">
        <f t="shared" ca="1" si="68"/>
        <v>5</v>
      </c>
      <c r="H199">
        <f t="shared" ca="1" si="62"/>
        <v>3</v>
      </c>
      <c r="I199" s="1">
        <f t="shared" ca="1" si="69"/>
        <v>59911</v>
      </c>
      <c r="J199" t="str">
        <f t="shared" ca="1" si="55"/>
        <v>Telavi</v>
      </c>
      <c r="K199" s="1">
        <f t="shared" ca="1" si="56"/>
        <v>359466</v>
      </c>
      <c r="L199" s="1">
        <f t="shared" ca="1" si="70"/>
        <v>231399.79555592817</v>
      </c>
      <c r="M199" s="1">
        <f t="shared" ca="1" si="57"/>
        <v>157397.70889546312</v>
      </c>
      <c r="N199" s="1">
        <f t="shared" ca="1" si="71"/>
        <v>147864</v>
      </c>
      <c r="O199" s="1">
        <f t="shared" ca="1" si="58"/>
        <v>23553.122121891607</v>
      </c>
      <c r="P199" s="1">
        <f t="shared" ca="1" si="59"/>
        <v>51512.746434598681</v>
      </c>
      <c r="Q199" s="1">
        <f t="shared" ca="1" si="60"/>
        <v>568376.45533006184</v>
      </c>
      <c r="R199" s="1">
        <f ca="1">Table1[[#This Row],[mortage left]]+Table1[[#This Row],[left to pay to cars]]+Table1[[#This Row],[debt]]</f>
        <v>402816.91767781973</v>
      </c>
      <c r="S199" s="1">
        <f t="shared" ca="1" si="61"/>
        <v>165559.53765224211</v>
      </c>
    </row>
    <row r="200" spans="1:19" x14ac:dyDescent="0.2">
      <c r="A200">
        <f t="shared" ca="1" si="63"/>
        <v>1</v>
      </c>
      <c r="B200" t="str">
        <f t="shared" ca="1" si="64"/>
        <v>men</v>
      </c>
      <c r="C200">
        <f t="shared" ca="1" si="65"/>
        <v>20</v>
      </c>
      <c r="D200">
        <f t="shared" ca="1" si="66"/>
        <v>3</v>
      </c>
      <c r="E200" t="str">
        <f t="shared" ca="1" si="67"/>
        <v>Business</v>
      </c>
      <c r="F200" t="str">
        <f t="shared" ca="1" si="54"/>
        <v>College</v>
      </c>
      <c r="G200">
        <f t="shared" ca="1" si="68"/>
        <v>3</v>
      </c>
      <c r="H200">
        <f t="shared" ca="1" si="62"/>
        <v>2</v>
      </c>
      <c r="I200" s="1">
        <f t="shared" ca="1" si="69"/>
        <v>58785</v>
      </c>
      <c r="J200" t="str">
        <f t="shared" ca="1" si="55"/>
        <v>Kutaisi</v>
      </c>
      <c r="K200" s="1">
        <f t="shared" ca="1" si="56"/>
        <v>352710</v>
      </c>
      <c r="L200" s="1">
        <f t="shared" ca="1" si="70"/>
        <v>250996.91285286247</v>
      </c>
      <c r="M200" s="1">
        <f t="shared" ca="1" si="57"/>
        <v>19834.877054149965</v>
      </c>
      <c r="N200" s="1">
        <f t="shared" ca="1" si="71"/>
        <v>9717</v>
      </c>
      <c r="O200" s="1">
        <f t="shared" ca="1" si="58"/>
        <v>10144.5070554348</v>
      </c>
      <c r="P200" s="1">
        <f t="shared" ca="1" si="59"/>
        <v>23236.033359531244</v>
      </c>
      <c r="Q200" s="1">
        <f t="shared" ca="1" si="60"/>
        <v>395780.91041368124</v>
      </c>
      <c r="R200" s="1">
        <f ca="1">Table1[[#This Row],[mortage left]]+Table1[[#This Row],[left to pay to cars]]+Table1[[#This Row],[debt]]</f>
        <v>270858.41990829725</v>
      </c>
      <c r="S200" s="1">
        <f t="shared" ca="1" si="61"/>
        <v>124922.49050538399</v>
      </c>
    </row>
    <row r="201" spans="1:19" x14ac:dyDescent="0.2">
      <c r="A201">
        <f t="shared" ca="1" si="63"/>
        <v>1</v>
      </c>
      <c r="B201" t="str">
        <f t="shared" ca="1" si="64"/>
        <v>men</v>
      </c>
      <c r="C201">
        <f t="shared" ca="1" si="65"/>
        <v>40</v>
      </c>
      <c r="D201">
        <f t="shared" ca="1" si="66"/>
        <v>4</v>
      </c>
      <c r="E201" t="str">
        <f t="shared" ca="1" si="67"/>
        <v>Finance</v>
      </c>
      <c r="F201" t="str">
        <f t="shared" ca="1" si="54"/>
        <v>Technical</v>
      </c>
      <c r="G201">
        <f t="shared" ca="1" si="68"/>
        <v>0</v>
      </c>
      <c r="H201">
        <f t="shared" ca="1" si="62"/>
        <v>2</v>
      </c>
      <c r="I201" s="1">
        <f t="shared" ca="1" si="69"/>
        <v>60025</v>
      </c>
      <c r="J201" t="str">
        <f t="shared" ca="1" si="55"/>
        <v>Zugdidi</v>
      </c>
      <c r="K201" s="1">
        <f t="shared" ca="1" si="56"/>
        <v>420175</v>
      </c>
      <c r="L201" s="1">
        <f t="shared" ca="1" si="70"/>
        <v>244234.30266754795</v>
      </c>
      <c r="M201" s="1">
        <f t="shared" ca="1" si="57"/>
        <v>46248.839414032213</v>
      </c>
      <c r="N201" s="1">
        <f t="shared" ca="1" si="71"/>
        <v>32092</v>
      </c>
      <c r="O201" s="1">
        <f t="shared" ca="1" si="58"/>
        <v>82010.391937957247</v>
      </c>
      <c r="P201" s="1">
        <f t="shared" ca="1" si="59"/>
        <v>76489.007689860155</v>
      </c>
      <c r="Q201" s="1">
        <f t="shared" ca="1" si="60"/>
        <v>542912.84710389236</v>
      </c>
      <c r="R201" s="1">
        <f ca="1">Table1[[#This Row],[mortage left]]+Table1[[#This Row],[left to pay to cars]]+Table1[[#This Row],[debt]]</f>
        <v>358336.69460550521</v>
      </c>
      <c r="S201" s="1">
        <f t="shared" ca="1" si="61"/>
        <v>184576.15249838715</v>
      </c>
    </row>
    <row r="202" spans="1:19" x14ac:dyDescent="0.2">
      <c r="A202">
        <f t="shared" ca="1" si="63"/>
        <v>1</v>
      </c>
      <c r="B202" t="str">
        <f t="shared" ca="1" si="64"/>
        <v>men</v>
      </c>
      <c r="C202">
        <f t="shared" ca="1" si="65"/>
        <v>24</v>
      </c>
      <c r="D202">
        <f t="shared" ca="1" si="66"/>
        <v>2</v>
      </c>
      <c r="E202" t="str">
        <f t="shared" ca="1" si="67"/>
        <v>Health</v>
      </c>
      <c r="F202" t="str">
        <f t="shared" ca="1" si="54"/>
        <v>University</v>
      </c>
      <c r="G202">
        <f t="shared" ca="1" si="68"/>
        <v>3</v>
      </c>
      <c r="H202">
        <f t="shared" ca="1" si="62"/>
        <v>1</v>
      </c>
      <c r="I202" s="1">
        <f t="shared" ca="1" si="69"/>
        <v>41034</v>
      </c>
      <c r="J202" t="str">
        <f t="shared" ca="1" si="55"/>
        <v>Batumi</v>
      </c>
      <c r="K202" s="1">
        <f t="shared" ca="1" si="56"/>
        <v>164136</v>
      </c>
      <c r="L202" s="1">
        <f t="shared" ca="1" si="70"/>
        <v>149110.91399792093</v>
      </c>
      <c r="M202" s="1">
        <f t="shared" ca="1" si="57"/>
        <v>10798.951254778296</v>
      </c>
      <c r="N202" s="1">
        <f t="shared" ca="1" si="71"/>
        <v>239</v>
      </c>
      <c r="O202" s="1">
        <f t="shared" ca="1" si="58"/>
        <v>27681.045911369507</v>
      </c>
      <c r="P202" s="1">
        <f t="shared" ca="1" si="59"/>
        <v>44024.661979891956</v>
      </c>
      <c r="Q202" s="1">
        <f t="shared" ca="1" si="60"/>
        <v>218959.61323467025</v>
      </c>
      <c r="R202" s="1">
        <f ca="1">Table1[[#This Row],[mortage left]]+Table1[[#This Row],[left to pay to cars]]+Table1[[#This Row],[debt]]</f>
        <v>177030.95990929042</v>
      </c>
      <c r="S202" s="1">
        <f t="shared" ca="1" si="61"/>
        <v>41928.653325379826</v>
      </c>
    </row>
    <row r="203" spans="1:19" x14ac:dyDescent="0.2">
      <c r="A203">
        <f t="shared" ca="1" si="63"/>
        <v>2</v>
      </c>
      <c r="B203" t="str">
        <f t="shared" ca="1" si="64"/>
        <v>women</v>
      </c>
      <c r="C203">
        <f t="shared" ca="1" si="65"/>
        <v>37</v>
      </c>
      <c r="D203">
        <f t="shared" ca="1" si="66"/>
        <v>4</v>
      </c>
      <c r="E203" t="str">
        <f t="shared" ca="1" si="67"/>
        <v>Finance</v>
      </c>
      <c r="F203" t="str">
        <f t="shared" ca="1" si="54"/>
        <v>Technical</v>
      </c>
      <c r="G203">
        <f t="shared" ca="1" si="68"/>
        <v>3</v>
      </c>
      <c r="H203">
        <f t="shared" ca="1" si="62"/>
        <v>3</v>
      </c>
      <c r="I203" s="1">
        <f t="shared" ca="1" si="69"/>
        <v>59002</v>
      </c>
      <c r="J203" t="str">
        <f t="shared" ca="1" si="55"/>
        <v>Zugdidi</v>
      </c>
      <c r="K203" s="1">
        <f t="shared" ca="1" si="56"/>
        <v>236008</v>
      </c>
      <c r="L203" s="1">
        <f t="shared" ca="1" si="70"/>
        <v>119602.48260959734</v>
      </c>
      <c r="M203" s="1">
        <f t="shared" ca="1" si="57"/>
        <v>162069.39309402776</v>
      </c>
      <c r="N203" s="1">
        <f t="shared" ca="1" si="71"/>
        <v>11768</v>
      </c>
      <c r="O203" s="1">
        <f t="shared" ca="1" si="58"/>
        <v>61308.40948750481</v>
      </c>
      <c r="P203" s="1">
        <f t="shared" ca="1" si="59"/>
        <v>12720.537660306902</v>
      </c>
      <c r="Q203" s="1">
        <f t="shared" ca="1" si="60"/>
        <v>410797.93075433467</v>
      </c>
      <c r="R203" s="1">
        <f ca="1">Table1[[#This Row],[mortage left]]+Table1[[#This Row],[left to pay to cars]]+Table1[[#This Row],[debt]]</f>
        <v>192678.89209710213</v>
      </c>
      <c r="S203" s="1">
        <f t="shared" ca="1" si="61"/>
        <v>218119.03865723254</v>
      </c>
    </row>
    <row r="204" spans="1:19" x14ac:dyDescent="0.2">
      <c r="A204">
        <f t="shared" ca="1" si="63"/>
        <v>2</v>
      </c>
      <c r="B204" t="str">
        <f t="shared" ca="1" si="64"/>
        <v>women</v>
      </c>
      <c r="C204">
        <f t="shared" ca="1" si="65"/>
        <v>27</v>
      </c>
      <c r="D204">
        <f t="shared" ca="1" si="66"/>
        <v>5</v>
      </c>
      <c r="E204" t="str">
        <f t="shared" ca="1" si="67"/>
        <v>Law</v>
      </c>
      <c r="F204" t="str">
        <f t="shared" ca="1" si="54"/>
        <v>Other</v>
      </c>
      <c r="G204">
        <f t="shared" ca="1" si="68"/>
        <v>2</v>
      </c>
      <c r="H204">
        <f t="shared" ca="1" si="62"/>
        <v>1</v>
      </c>
      <c r="I204" s="1">
        <f t="shared" ca="1" si="69"/>
        <v>40077</v>
      </c>
      <c r="J204" t="str">
        <f t="shared" ca="1" si="55"/>
        <v>Telavi</v>
      </c>
      <c r="K204" s="1">
        <f t="shared" ca="1" si="56"/>
        <v>280539</v>
      </c>
      <c r="L204" s="1">
        <f t="shared" ca="1" si="70"/>
        <v>205957.52252074835</v>
      </c>
      <c r="M204" s="1">
        <f t="shared" ca="1" si="57"/>
        <v>33727.809708303175</v>
      </c>
      <c r="N204" s="1">
        <f t="shared" ca="1" si="71"/>
        <v>16585</v>
      </c>
      <c r="O204" s="1">
        <f t="shared" ca="1" si="58"/>
        <v>55742.295470209654</v>
      </c>
      <c r="P204" s="1">
        <f t="shared" ca="1" si="59"/>
        <v>15178.838180289065</v>
      </c>
      <c r="Q204" s="1">
        <f t="shared" ca="1" si="60"/>
        <v>329445.64788859227</v>
      </c>
      <c r="R204" s="1">
        <f ca="1">Table1[[#This Row],[mortage left]]+Table1[[#This Row],[left to pay to cars]]+Table1[[#This Row],[debt]]</f>
        <v>278284.81799095799</v>
      </c>
      <c r="S204" s="1">
        <f t="shared" ca="1" si="61"/>
        <v>51160.829897634278</v>
      </c>
    </row>
    <row r="205" spans="1:19" x14ac:dyDescent="0.2">
      <c r="A205">
        <f t="shared" ca="1" si="63"/>
        <v>1</v>
      </c>
      <c r="B205" t="str">
        <f t="shared" ca="1" si="64"/>
        <v>men</v>
      </c>
      <c r="C205">
        <f t="shared" ca="1" si="65"/>
        <v>21</v>
      </c>
      <c r="D205">
        <f t="shared" ca="1" si="66"/>
        <v>5</v>
      </c>
      <c r="E205" t="str">
        <f t="shared" ca="1" si="67"/>
        <v>Law</v>
      </c>
      <c r="F205" t="str">
        <f t="shared" ca="1" si="54"/>
        <v>Other</v>
      </c>
      <c r="G205">
        <f t="shared" ca="1" si="68"/>
        <v>1</v>
      </c>
      <c r="H205">
        <f t="shared" ca="1" si="62"/>
        <v>3</v>
      </c>
      <c r="I205" s="1">
        <f t="shared" ca="1" si="69"/>
        <v>60530</v>
      </c>
      <c r="J205" t="str">
        <f t="shared" ca="1" si="55"/>
        <v>Telavi</v>
      </c>
      <c r="K205" s="1">
        <f t="shared" ca="1" si="56"/>
        <v>363180</v>
      </c>
      <c r="L205" s="1">
        <f t="shared" ca="1" si="70"/>
        <v>93798.960862872453</v>
      </c>
      <c r="M205" s="1">
        <f t="shared" ca="1" si="57"/>
        <v>178745.37491736756</v>
      </c>
      <c r="N205" s="1">
        <f t="shared" ca="1" si="71"/>
        <v>80236</v>
      </c>
      <c r="O205" s="1">
        <f t="shared" ca="1" si="58"/>
        <v>72314.718120801088</v>
      </c>
      <c r="P205" s="1">
        <f t="shared" ca="1" si="59"/>
        <v>3382.4208465488973</v>
      </c>
      <c r="Q205" s="1">
        <f t="shared" ca="1" si="60"/>
        <v>545307.79576391645</v>
      </c>
      <c r="R205" s="1">
        <f ca="1">Table1[[#This Row],[mortage left]]+Table1[[#This Row],[left to pay to cars]]+Table1[[#This Row],[debt]]</f>
        <v>246349.67898367354</v>
      </c>
      <c r="S205" s="1">
        <f t="shared" ca="1" si="61"/>
        <v>298958.11678024288</v>
      </c>
    </row>
    <row r="206" spans="1:19" x14ac:dyDescent="0.2">
      <c r="A206">
        <f t="shared" ca="1" si="63"/>
        <v>2</v>
      </c>
      <c r="B206" t="str">
        <f t="shared" ca="1" si="64"/>
        <v>women</v>
      </c>
      <c r="C206">
        <f t="shared" ca="1" si="65"/>
        <v>27</v>
      </c>
      <c r="D206">
        <f t="shared" ca="1" si="66"/>
        <v>3</v>
      </c>
      <c r="E206" t="str">
        <f t="shared" ca="1" si="67"/>
        <v>Business</v>
      </c>
      <c r="F206" t="str">
        <f t="shared" ca="1" si="54"/>
        <v>College</v>
      </c>
      <c r="G206">
        <f t="shared" ca="1" si="68"/>
        <v>5</v>
      </c>
      <c r="H206">
        <f t="shared" ca="1" si="62"/>
        <v>3</v>
      </c>
      <c r="I206" s="1">
        <f t="shared" ca="1" si="69"/>
        <v>45232</v>
      </c>
      <c r="J206" t="str">
        <f t="shared" ca="1" si="55"/>
        <v>Kutaisi</v>
      </c>
      <c r="K206" s="1">
        <f t="shared" ca="1" si="56"/>
        <v>180928</v>
      </c>
      <c r="L206" s="1">
        <f t="shared" ca="1" si="70"/>
        <v>16191.259853509862</v>
      </c>
      <c r="M206" s="1">
        <f t="shared" ca="1" si="57"/>
        <v>73894.338513757059</v>
      </c>
      <c r="N206" s="1">
        <f t="shared" ca="1" si="71"/>
        <v>62833</v>
      </c>
      <c r="O206" s="1">
        <f t="shared" ca="1" si="58"/>
        <v>43392.958419771967</v>
      </c>
      <c r="P206" s="1">
        <f t="shared" ca="1" si="59"/>
        <v>55980.742520336687</v>
      </c>
      <c r="Q206" s="1">
        <f t="shared" ca="1" si="60"/>
        <v>310803.08103409375</v>
      </c>
      <c r="R206" s="1">
        <f ca="1">Table1[[#This Row],[mortage left]]+Table1[[#This Row],[left to pay to cars]]+Table1[[#This Row],[debt]]</f>
        <v>122417.21827328183</v>
      </c>
      <c r="S206" s="1">
        <f t="shared" ca="1" si="61"/>
        <v>188385.86276081193</v>
      </c>
    </row>
    <row r="207" spans="1:19" x14ac:dyDescent="0.2">
      <c r="A207">
        <f t="shared" ca="1" si="63"/>
        <v>1</v>
      </c>
      <c r="B207" t="str">
        <f t="shared" ca="1" si="64"/>
        <v>men</v>
      </c>
      <c r="C207">
        <f t="shared" ca="1" si="65"/>
        <v>48</v>
      </c>
      <c r="D207">
        <f t="shared" ca="1" si="66"/>
        <v>3</v>
      </c>
      <c r="E207" t="str">
        <f t="shared" ca="1" si="67"/>
        <v>Business</v>
      </c>
      <c r="F207" t="str">
        <f t="shared" ca="1" si="54"/>
        <v>College</v>
      </c>
      <c r="G207">
        <f t="shared" ca="1" si="68"/>
        <v>2</v>
      </c>
      <c r="H207">
        <f t="shared" ca="1" si="62"/>
        <v>2</v>
      </c>
      <c r="I207" s="1">
        <f t="shared" ca="1" si="69"/>
        <v>50387</v>
      </c>
      <c r="J207" t="str">
        <f t="shared" ca="1" si="55"/>
        <v>Kutaisi</v>
      </c>
      <c r="K207" s="1">
        <f t="shared" ca="1" si="56"/>
        <v>201548</v>
      </c>
      <c r="L207" s="1">
        <f t="shared" ca="1" si="70"/>
        <v>137877.77693292894</v>
      </c>
      <c r="M207" s="1">
        <f t="shared" ca="1" si="57"/>
        <v>21608.450772206565</v>
      </c>
      <c r="N207" s="1">
        <f t="shared" ca="1" si="71"/>
        <v>17677</v>
      </c>
      <c r="O207" s="1">
        <f t="shared" ca="1" si="58"/>
        <v>68590.396593187834</v>
      </c>
      <c r="P207" s="1">
        <f t="shared" ca="1" si="59"/>
        <v>37973.211907002493</v>
      </c>
      <c r="Q207" s="1">
        <f t="shared" ca="1" si="60"/>
        <v>261129.66267920905</v>
      </c>
      <c r="R207" s="1">
        <f ca="1">Table1[[#This Row],[mortage left]]+Table1[[#This Row],[left to pay to cars]]+Table1[[#This Row],[debt]]</f>
        <v>224145.17352611676</v>
      </c>
      <c r="S207" s="1">
        <f t="shared" ca="1" si="61"/>
        <v>36984.489153092291</v>
      </c>
    </row>
    <row r="208" spans="1:19" x14ac:dyDescent="0.2">
      <c r="A208">
        <f t="shared" ca="1" si="63"/>
        <v>1</v>
      </c>
      <c r="B208" t="str">
        <f t="shared" ca="1" si="64"/>
        <v>men</v>
      </c>
      <c r="C208">
        <f t="shared" ca="1" si="65"/>
        <v>47</v>
      </c>
      <c r="D208">
        <f t="shared" ca="1" si="66"/>
        <v>3</v>
      </c>
      <c r="E208" t="str">
        <f t="shared" ca="1" si="67"/>
        <v>Business</v>
      </c>
      <c r="F208" t="str">
        <f t="shared" ca="1" si="54"/>
        <v>College</v>
      </c>
      <c r="G208">
        <f t="shared" ca="1" si="68"/>
        <v>3</v>
      </c>
      <c r="H208">
        <f t="shared" ca="1" si="62"/>
        <v>3</v>
      </c>
      <c r="I208" s="1">
        <f t="shared" ca="1" si="69"/>
        <v>44886</v>
      </c>
      <c r="J208" t="str">
        <f t="shared" ca="1" si="55"/>
        <v>Kutaisi</v>
      </c>
      <c r="K208" s="1">
        <f t="shared" ca="1" si="56"/>
        <v>179544</v>
      </c>
      <c r="L208" s="1">
        <f t="shared" ca="1" si="70"/>
        <v>70253.292056577324</v>
      </c>
      <c r="M208" s="1">
        <f t="shared" ca="1" si="57"/>
        <v>50337.136661393008</v>
      </c>
      <c r="N208" s="1">
        <f t="shared" ca="1" si="71"/>
        <v>20784</v>
      </c>
      <c r="O208" s="1">
        <f t="shared" ca="1" si="58"/>
        <v>42344.838075253363</v>
      </c>
      <c r="P208" s="1">
        <f t="shared" ca="1" si="59"/>
        <v>47833.319310257546</v>
      </c>
      <c r="Q208" s="1">
        <f t="shared" ca="1" si="60"/>
        <v>277714.45597165055</v>
      </c>
      <c r="R208" s="1">
        <f ca="1">Table1[[#This Row],[mortage left]]+Table1[[#This Row],[left to pay to cars]]+Table1[[#This Row],[debt]]</f>
        <v>133382.13013183069</v>
      </c>
      <c r="S208" s="1">
        <f t="shared" ca="1" si="61"/>
        <v>144332.32583981985</v>
      </c>
    </row>
    <row r="209" spans="1:19" x14ac:dyDescent="0.2">
      <c r="A209">
        <f t="shared" ca="1" si="63"/>
        <v>1</v>
      </c>
      <c r="B209" t="str">
        <f t="shared" ca="1" si="64"/>
        <v>men</v>
      </c>
      <c r="C209">
        <f t="shared" ca="1" si="65"/>
        <v>19</v>
      </c>
      <c r="D209">
        <f t="shared" ca="1" si="66"/>
        <v>3</v>
      </c>
      <c r="E209" t="str">
        <f t="shared" ca="1" si="67"/>
        <v>Business</v>
      </c>
      <c r="F209" t="str">
        <f t="shared" ca="1" si="54"/>
        <v>College</v>
      </c>
      <c r="G209">
        <f t="shared" ca="1" si="68"/>
        <v>2</v>
      </c>
      <c r="H209">
        <f t="shared" ca="1" si="62"/>
        <v>3</v>
      </c>
      <c r="I209" s="1">
        <f t="shared" ca="1" si="69"/>
        <v>32680</v>
      </c>
      <c r="J209" t="str">
        <f t="shared" ca="1" si="55"/>
        <v>Kutaisi</v>
      </c>
      <c r="K209" s="1">
        <f t="shared" ca="1" si="56"/>
        <v>196080</v>
      </c>
      <c r="L209" s="1">
        <f t="shared" ca="1" si="70"/>
        <v>92525.669617428517</v>
      </c>
      <c r="M209" s="1">
        <f t="shared" ca="1" si="57"/>
        <v>34385.207461821446</v>
      </c>
      <c r="N209" s="1">
        <f t="shared" ca="1" si="71"/>
        <v>27000</v>
      </c>
      <c r="O209" s="1">
        <f t="shared" ca="1" si="58"/>
        <v>14978.895584626178</v>
      </c>
      <c r="P209" s="1">
        <f t="shared" ca="1" si="59"/>
        <v>30439.4956987353</v>
      </c>
      <c r="Q209" s="1">
        <f t="shared" ca="1" si="60"/>
        <v>260904.70316055673</v>
      </c>
      <c r="R209" s="1">
        <f ca="1">Table1[[#This Row],[mortage left]]+Table1[[#This Row],[left to pay to cars]]+Table1[[#This Row],[debt]]</f>
        <v>134504.56520205468</v>
      </c>
      <c r="S209" s="1">
        <f t="shared" ca="1" si="61"/>
        <v>126400.13795850205</v>
      </c>
    </row>
    <row r="210" spans="1:19" x14ac:dyDescent="0.2">
      <c r="A210">
        <f t="shared" ca="1" si="63"/>
        <v>1</v>
      </c>
      <c r="B210" t="str">
        <f t="shared" ca="1" si="64"/>
        <v>men</v>
      </c>
      <c r="C210">
        <f t="shared" ca="1" si="65"/>
        <v>39</v>
      </c>
      <c r="D210">
        <f t="shared" ca="1" si="66"/>
        <v>2</v>
      </c>
      <c r="E210" t="str">
        <f t="shared" ca="1" si="67"/>
        <v>Health</v>
      </c>
      <c r="F210" t="str">
        <f t="shared" ca="1" si="54"/>
        <v>University</v>
      </c>
      <c r="G210">
        <f t="shared" ca="1" si="68"/>
        <v>0</v>
      </c>
      <c r="H210">
        <f t="shared" ca="1" si="62"/>
        <v>2</v>
      </c>
      <c r="I210" s="1">
        <f t="shared" ca="1" si="69"/>
        <v>30382</v>
      </c>
      <c r="J210" t="str">
        <f t="shared" ca="1" si="55"/>
        <v>Batumi</v>
      </c>
      <c r="K210" s="1">
        <f t="shared" ca="1" si="56"/>
        <v>212674</v>
      </c>
      <c r="L210" s="1">
        <f t="shared" ca="1" si="70"/>
        <v>8860.3293838564405</v>
      </c>
      <c r="M210" s="1">
        <f t="shared" ca="1" si="57"/>
        <v>16749.470133430244</v>
      </c>
      <c r="N210" s="1">
        <f t="shared" ca="1" si="71"/>
        <v>16624</v>
      </c>
      <c r="O210" s="1">
        <f t="shared" ca="1" si="58"/>
        <v>5372.3889402777722</v>
      </c>
      <c r="P210" s="1">
        <f t="shared" ca="1" si="59"/>
        <v>11383.008655273741</v>
      </c>
      <c r="Q210" s="1">
        <f t="shared" ca="1" si="60"/>
        <v>240806.47878870397</v>
      </c>
      <c r="R210" s="1">
        <f ca="1">Table1[[#This Row],[mortage left]]+Table1[[#This Row],[left to pay to cars]]+Table1[[#This Row],[debt]]</f>
        <v>30856.718324134214</v>
      </c>
      <c r="S210" s="1">
        <f t="shared" ca="1" si="61"/>
        <v>209949.76046456976</v>
      </c>
    </row>
    <row r="211" spans="1:19" x14ac:dyDescent="0.2">
      <c r="A211">
        <f t="shared" ca="1" si="63"/>
        <v>2</v>
      </c>
      <c r="B211" t="str">
        <f t="shared" ca="1" si="64"/>
        <v>women</v>
      </c>
      <c r="C211">
        <f t="shared" ca="1" si="65"/>
        <v>33</v>
      </c>
      <c r="D211">
        <f t="shared" ca="1" si="66"/>
        <v>1</v>
      </c>
      <c r="E211" t="str">
        <f t="shared" ca="1" si="67"/>
        <v>IT</v>
      </c>
      <c r="F211" t="str">
        <f t="shared" ca="1" si="54"/>
        <v>High school</v>
      </c>
      <c r="G211">
        <f t="shared" ca="1" si="68"/>
        <v>3</v>
      </c>
      <c r="H211">
        <f t="shared" ca="1" si="62"/>
        <v>3</v>
      </c>
      <c r="I211" s="1">
        <f t="shared" ca="1" si="69"/>
        <v>47136</v>
      </c>
      <c r="J211" t="str">
        <f t="shared" ca="1" si="55"/>
        <v>Tbilisi</v>
      </c>
      <c r="K211" s="1">
        <f t="shared" ca="1" si="56"/>
        <v>188544</v>
      </c>
      <c r="L211" s="1">
        <f t="shared" ca="1" si="70"/>
        <v>38172.489830661354</v>
      </c>
      <c r="M211" s="1">
        <f t="shared" ca="1" si="57"/>
        <v>127336.13982247288</v>
      </c>
      <c r="N211" s="1">
        <f t="shared" ca="1" si="71"/>
        <v>1258</v>
      </c>
      <c r="O211" s="1">
        <f t="shared" ca="1" si="58"/>
        <v>26626.506052762637</v>
      </c>
      <c r="P211" s="1">
        <f t="shared" ca="1" si="59"/>
        <v>57450.659070550624</v>
      </c>
      <c r="Q211" s="1">
        <f t="shared" ca="1" si="60"/>
        <v>373330.79889302352</v>
      </c>
      <c r="R211" s="1">
        <f ca="1">Table1[[#This Row],[mortage left]]+Table1[[#This Row],[left to pay to cars]]+Table1[[#This Row],[debt]]</f>
        <v>66056.995883423995</v>
      </c>
      <c r="S211" s="1">
        <f t="shared" ca="1" si="61"/>
        <v>307273.80300959951</v>
      </c>
    </row>
    <row r="212" spans="1:19" x14ac:dyDescent="0.2">
      <c r="A212">
        <f t="shared" ca="1" si="63"/>
        <v>2</v>
      </c>
      <c r="B212" t="str">
        <f t="shared" ca="1" si="64"/>
        <v>women</v>
      </c>
      <c r="C212">
        <f t="shared" ca="1" si="65"/>
        <v>36</v>
      </c>
      <c r="D212">
        <f t="shared" ca="1" si="66"/>
        <v>4</v>
      </c>
      <c r="E212" t="str">
        <f t="shared" ca="1" si="67"/>
        <v>Finance</v>
      </c>
      <c r="F212" t="str">
        <f t="shared" ca="1" si="54"/>
        <v>Technical</v>
      </c>
      <c r="G212">
        <f t="shared" ca="1" si="68"/>
        <v>5</v>
      </c>
      <c r="H212">
        <f t="shared" ca="1" si="62"/>
        <v>3</v>
      </c>
      <c r="I212" s="1">
        <f t="shared" ca="1" si="69"/>
        <v>79933</v>
      </c>
      <c r="J212" t="str">
        <f t="shared" ca="1" si="55"/>
        <v>Zugdidi</v>
      </c>
      <c r="K212" s="1">
        <f t="shared" ca="1" si="56"/>
        <v>559531</v>
      </c>
      <c r="L212" s="1">
        <f t="shared" ca="1" si="70"/>
        <v>219239.46285044469</v>
      </c>
      <c r="M212" s="1">
        <f t="shared" ca="1" si="57"/>
        <v>223730.95763234608</v>
      </c>
      <c r="N212" s="1">
        <f t="shared" ca="1" si="71"/>
        <v>96083</v>
      </c>
      <c r="O212" s="1">
        <f t="shared" ca="1" si="58"/>
        <v>106326.57036405068</v>
      </c>
      <c r="P212" s="1">
        <f t="shared" ca="1" si="59"/>
        <v>94767.324388077512</v>
      </c>
      <c r="Q212" s="1">
        <f t="shared" ca="1" si="60"/>
        <v>878029.28202042356</v>
      </c>
      <c r="R212" s="1">
        <f ca="1">Table1[[#This Row],[mortage left]]+Table1[[#This Row],[left to pay to cars]]+Table1[[#This Row],[debt]]</f>
        <v>421649.0332144954</v>
      </c>
      <c r="S212" s="1">
        <f t="shared" ca="1" si="61"/>
        <v>456380.24880592816</v>
      </c>
    </row>
    <row r="213" spans="1:19" x14ac:dyDescent="0.2">
      <c r="A213">
        <f t="shared" ca="1" si="63"/>
        <v>2</v>
      </c>
      <c r="B213" t="str">
        <f t="shared" ca="1" si="64"/>
        <v>women</v>
      </c>
      <c r="C213">
        <f t="shared" ca="1" si="65"/>
        <v>50</v>
      </c>
      <c r="D213">
        <f t="shared" ca="1" si="66"/>
        <v>4</v>
      </c>
      <c r="E213" t="str">
        <f t="shared" ca="1" si="67"/>
        <v>Finance</v>
      </c>
      <c r="F213" t="str">
        <f t="shared" ca="1" si="54"/>
        <v>Technical</v>
      </c>
      <c r="G213">
        <f t="shared" ca="1" si="68"/>
        <v>2</v>
      </c>
      <c r="H213">
        <f t="shared" ca="1" si="62"/>
        <v>1</v>
      </c>
      <c r="I213" s="1">
        <f t="shared" ca="1" si="69"/>
        <v>70052</v>
      </c>
      <c r="J213" t="str">
        <f t="shared" ca="1" si="55"/>
        <v>Zugdidi</v>
      </c>
      <c r="K213" s="1">
        <f t="shared" ca="1" si="56"/>
        <v>280208</v>
      </c>
      <c r="L213" s="1">
        <f t="shared" ca="1" si="70"/>
        <v>106251.93708810069</v>
      </c>
      <c r="M213" s="1">
        <f t="shared" ca="1" si="57"/>
        <v>16978.337108378822</v>
      </c>
      <c r="N213" s="1">
        <f t="shared" ca="1" si="71"/>
        <v>13863</v>
      </c>
      <c r="O213" s="1">
        <f t="shared" ca="1" si="58"/>
        <v>70078.317974613063</v>
      </c>
      <c r="P213" s="1">
        <f t="shared" ca="1" si="59"/>
        <v>71538.956772922713</v>
      </c>
      <c r="Q213" s="1">
        <f t="shared" ca="1" si="60"/>
        <v>368725.29388130154</v>
      </c>
      <c r="R213" s="1">
        <f ca="1">Table1[[#This Row],[mortage left]]+Table1[[#This Row],[left to pay to cars]]+Table1[[#This Row],[debt]]</f>
        <v>190193.25506271375</v>
      </c>
      <c r="S213" s="1">
        <f t="shared" ca="1" si="61"/>
        <v>178532.03881858778</v>
      </c>
    </row>
    <row r="214" spans="1:19" x14ac:dyDescent="0.2">
      <c r="A214">
        <f t="shared" ca="1" si="63"/>
        <v>2</v>
      </c>
      <c r="B214" t="str">
        <f t="shared" ca="1" si="64"/>
        <v>women</v>
      </c>
      <c r="C214">
        <f t="shared" ca="1" si="65"/>
        <v>22</v>
      </c>
      <c r="D214">
        <f t="shared" ca="1" si="66"/>
        <v>2</v>
      </c>
      <c r="E214" t="str">
        <f t="shared" ca="1" si="67"/>
        <v>Health</v>
      </c>
      <c r="F214" t="str">
        <f t="shared" ca="1" si="54"/>
        <v>University</v>
      </c>
      <c r="G214">
        <f t="shared" ca="1" si="68"/>
        <v>4</v>
      </c>
      <c r="H214">
        <f t="shared" ca="1" si="62"/>
        <v>1</v>
      </c>
      <c r="I214" s="1">
        <f t="shared" ca="1" si="69"/>
        <v>53650</v>
      </c>
      <c r="J214" t="str">
        <f t="shared" ca="1" si="55"/>
        <v>Batumi</v>
      </c>
      <c r="K214" s="1">
        <f t="shared" ca="1" si="56"/>
        <v>375550</v>
      </c>
      <c r="L214" s="1">
        <f t="shared" ca="1" si="70"/>
        <v>88395.340288166946</v>
      </c>
      <c r="M214" s="1">
        <f t="shared" ca="1" si="57"/>
        <v>12646.846234663199</v>
      </c>
      <c r="N214" s="1">
        <f t="shared" ca="1" si="71"/>
        <v>4374</v>
      </c>
      <c r="O214" s="1">
        <f t="shared" ca="1" si="58"/>
        <v>52827.565257516551</v>
      </c>
      <c r="P214" s="1">
        <f t="shared" ca="1" si="59"/>
        <v>68092.545821213644</v>
      </c>
      <c r="Q214" s="1">
        <f t="shared" ca="1" si="60"/>
        <v>456289.39205587684</v>
      </c>
      <c r="R214" s="1">
        <f ca="1">Table1[[#This Row],[mortage left]]+Table1[[#This Row],[left to pay to cars]]+Table1[[#This Row],[debt]]</f>
        <v>145596.90554568349</v>
      </c>
      <c r="S214" s="1">
        <f t="shared" ca="1" si="61"/>
        <v>310692.48651019332</v>
      </c>
    </row>
    <row r="215" spans="1:19" x14ac:dyDescent="0.2">
      <c r="A215">
        <f t="shared" ca="1" si="63"/>
        <v>1</v>
      </c>
      <c r="B215" t="str">
        <f t="shared" ca="1" si="64"/>
        <v>men</v>
      </c>
      <c r="C215">
        <f t="shared" ca="1" si="65"/>
        <v>41</v>
      </c>
      <c r="D215">
        <f t="shared" ca="1" si="66"/>
        <v>2</v>
      </c>
      <c r="E215" t="str">
        <f t="shared" ca="1" si="67"/>
        <v>Health</v>
      </c>
      <c r="F215" t="str">
        <f t="shared" ca="1" si="54"/>
        <v>University</v>
      </c>
      <c r="G215">
        <f t="shared" ca="1" si="68"/>
        <v>3</v>
      </c>
      <c r="H215">
        <f t="shared" ca="1" si="62"/>
        <v>1</v>
      </c>
      <c r="I215" s="1">
        <f t="shared" ca="1" si="69"/>
        <v>71170</v>
      </c>
      <c r="J215" t="str">
        <f t="shared" ca="1" si="55"/>
        <v>Batumi</v>
      </c>
      <c r="K215" s="1">
        <f t="shared" ca="1" si="56"/>
        <v>284680</v>
      </c>
      <c r="L215" s="1">
        <f t="shared" ca="1" si="70"/>
        <v>223966.52830325181</v>
      </c>
      <c r="M215" s="1">
        <f t="shared" ca="1" si="57"/>
        <v>23937.457262259966</v>
      </c>
      <c r="N215" s="1">
        <f t="shared" ca="1" si="71"/>
        <v>23711</v>
      </c>
      <c r="O215" s="1">
        <f t="shared" ca="1" si="58"/>
        <v>29059.284476824021</v>
      </c>
      <c r="P215" s="1">
        <f t="shared" ca="1" si="59"/>
        <v>40370.137290845894</v>
      </c>
      <c r="Q215" s="1">
        <f t="shared" ca="1" si="60"/>
        <v>348987.59455310588</v>
      </c>
      <c r="R215" s="1">
        <f ca="1">Table1[[#This Row],[mortage left]]+Table1[[#This Row],[left to pay to cars]]+Table1[[#This Row],[debt]]</f>
        <v>276736.81278007582</v>
      </c>
      <c r="S215" s="1">
        <f t="shared" ca="1" si="61"/>
        <v>72250.781773030059</v>
      </c>
    </row>
    <row r="216" spans="1:19" x14ac:dyDescent="0.2">
      <c r="A216">
        <f t="shared" ca="1" si="63"/>
        <v>2</v>
      </c>
      <c r="B216" t="str">
        <f t="shared" ca="1" si="64"/>
        <v>women</v>
      </c>
      <c r="C216">
        <f t="shared" ca="1" si="65"/>
        <v>23</v>
      </c>
      <c r="D216">
        <f t="shared" ca="1" si="66"/>
        <v>3</v>
      </c>
      <c r="E216" t="str">
        <f t="shared" ca="1" si="67"/>
        <v>Business</v>
      </c>
      <c r="F216" t="str">
        <f t="shared" ca="1" si="54"/>
        <v>College</v>
      </c>
      <c r="G216">
        <f t="shared" ca="1" si="68"/>
        <v>4</v>
      </c>
      <c r="H216">
        <f t="shared" ca="1" si="62"/>
        <v>1</v>
      </c>
      <c r="I216" s="1">
        <f t="shared" ca="1" si="69"/>
        <v>36797</v>
      </c>
      <c r="J216" t="str">
        <f t="shared" ca="1" si="55"/>
        <v>Kutaisi</v>
      </c>
      <c r="K216" s="1">
        <f t="shared" ca="1" si="56"/>
        <v>147188</v>
      </c>
      <c r="L216" s="1">
        <f t="shared" ca="1" si="70"/>
        <v>20492.255748151074</v>
      </c>
      <c r="M216" s="1">
        <f t="shared" ca="1" si="57"/>
        <v>25840.718633192559</v>
      </c>
      <c r="N216" s="1">
        <f t="shared" ca="1" si="71"/>
        <v>9661</v>
      </c>
      <c r="O216" s="1">
        <f t="shared" ca="1" si="58"/>
        <v>42992.005407418874</v>
      </c>
      <c r="P216" s="1">
        <f t="shared" ca="1" si="59"/>
        <v>34032.229870724928</v>
      </c>
      <c r="Q216" s="1">
        <f t="shared" ca="1" si="60"/>
        <v>207060.94850391749</v>
      </c>
      <c r="R216" s="1">
        <f ca="1">Table1[[#This Row],[mortage left]]+Table1[[#This Row],[left to pay to cars]]+Table1[[#This Row],[debt]]</f>
        <v>73145.261155569955</v>
      </c>
      <c r="S216" s="1">
        <f t="shared" ca="1" si="61"/>
        <v>133915.68734834754</v>
      </c>
    </row>
    <row r="217" spans="1:19" x14ac:dyDescent="0.2">
      <c r="A217">
        <f t="shared" ca="1" si="63"/>
        <v>1</v>
      </c>
      <c r="B217" t="str">
        <f t="shared" ca="1" si="64"/>
        <v>men</v>
      </c>
      <c r="C217">
        <f t="shared" ca="1" si="65"/>
        <v>21</v>
      </c>
      <c r="D217">
        <f t="shared" ca="1" si="66"/>
        <v>3</v>
      </c>
      <c r="E217" t="str">
        <f t="shared" ca="1" si="67"/>
        <v>Business</v>
      </c>
      <c r="F217" t="str">
        <f t="shared" ca="1" si="54"/>
        <v>College</v>
      </c>
      <c r="G217">
        <f t="shared" ca="1" si="68"/>
        <v>2</v>
      </c>
      <c r="H217">
        <f t="shared" ca="1" si="62"/>
        <v>1</v>
      </c>
      <c r="I217" s="1">
        <f t="shared" ca="1" si="69"/>
        <v>71336</v>
      </c>
      <c r="J217" t="str">
        <f t="shared" ca="1" si="55"/>
        <v>Kutaisi</v>
      </c>
      <c r="K217" s="1">
        <f t="shared" ca="1" si="56"/>
        <v>356680</v>
      </c>
      <c r="L217" s="1">
        <f t="shared" ca="1" si="70"/>
        <v>69585.556568443571</v>
      </c>
      <c r="M217" s="1">
        <f t="shared" ca="1" si="57"/>
        <v>5587.1339688143435</v>
      </c>
      <c r="N217" s="1">
        <f t="shared" ca="1" si="71"/>
        <v>2049</v>
      </c>
      <c r="O217" s="1">
        <f t="shared" ca="1" si="58"/>
        <v>47019.916557889854</v>
      </c>
      <c r="P217" s="1">
        <f t="shared" ca="1" si="59"/>
        <v>64042.486495267556</v>
      </c>
      <c r="Q217" s="1">
        <f t="shared" ca="1" si="60"/>
        <v>426309.62046408188</v>
      </c>
      <c r="R217" s="1">
        <f ca="1">Table1[[#This Row],[mortage left]]+Table1[[#This Row],[left to pay to cars]]+Table1[[#This Row],[debt]]</f>
        <v>118654.47312633343</v>
      </c>
      <c r="S217" s="1">
        <f t="shared" ca="1" si="61"/>
        <v>307655.14733774844</v>
      </c>
    </row>
    <row r="218" spans="1:19" x14ac:dyDescent="0.2">
      <c r="A218">
        <f t="shared" ca="1" si="63"/>
        <v>1</v>
      </c>
      <c r="B218" t="str">
        <f t="shared" ca="1" si="64"/>
        <v>men</v>
      </c>
      <c r="C218">
        <f t="shared" ca="1" si="65"/>
        <v>37</v>
      </c>
      <c r="D218">
        <f t="shared" ca="1" si="66"/>
        <v>2</v>
      </c>
      <c r="E218" t="str">
        <f t="shared" ca="1" si="67"/>
        <v>Health</v>
      </c>
      <c r="F218" t="str">
        <f t="shared" ca="1" si="54"/>
        <v>University</v>
      </c>
      <c r="G218">
        <f t="shared" ca="1" si="68"/>
        <v>0</v>
      </c>
      <c r="H218">
        <f t="shared" ca="1" si="62"/>
        <v>2</v>
      </c>
      <c r="I218" s="1">
        <f t="shared" ca="1" si="69"/>
        <v>72512</v>
      </c>
      <c r="J218" t="str">
        <f t="shared" ca="1" si="55"/>
        <v>Batumi</v>
      </c>
      <c r="K218" s="1">
        <f t="shared" ca="1" si="56"/>
        <v>290048</v>
      </c>
      <c r="L218" s="1">
        <f t="shared" ca="1" si="70"/>
        <v>63785.26416511635</v>
      </c>
      <c r="M218" s="1">
        <f t="shared" ca="1" si="57"/>
        <v>46917.319879683542</v>
      </c>
      <c r="N218" s="1">
        <f t="shared" ca="1" si="71"/>
        <v>1303</v>
      </c>
      <c r="O218" s="1">
        <f t="shared" ca="1" si="58"/>
        <v>72287.374377786211</v>
      </c>
      <c r="P218" s="1">
        <f t="shared" ca="1" si="59"/>
        <v>79043.593463339988</v>
      </c>
      <c r="Q218" s="1">
        <f t="shared" ca="1" si="60"/>
        <v>416008.91334302351</v>
      </c>
      <c r="R218" s="1">
        <f ca="1">Table1[[#This Row],[mortage left]]+Table1[[#This Row],[left to pay to cars]]+Table1[[#This Row],[debt]]</f>
        <v>137375.63854290257</v>
      </c>
      <c r="S218" s="1">
        <f t="shared" ca="1" si="61"/>
        <v>278633.27480012097</v>
      </c>
    </row>
    <row r="219" spans="1:19" x14ac:dyDescent="0.2">
      <c r="A219">
        <f t="shared" ca="1" si="63"/>
        <v>1</v>
      </c>
      <c r="B219" t="str">
        <f t="shared" ca="1" si="64"/>
        <v>men</v>
      </c>
      <c r="C219">
        <f t="shared" ca="1" si="65"/>
        <v>32</v>
      </c>
      <c r="D219">
        <f t="shared" ca="1" si="66"/>
        <v>2</v>
      </c>
      <c r="E219" t="str">
        <f t="shared" ca="1" si="67"/>
        <v>Health</v>
      </c>
      <c r="F219" t="str">
        <f t="shared" ca="1" si="54"/>
        <v>University</v>
      </c>
      <c r="G219">
        <f t="shared" ca="1" si="68"/>
        <v>3</v>
      </c>
      <c r="H219">
        <f t="shared" ca="1" si="62"/>
        <v>4</v>
      </c>
      <c r="I219" s="1">
        <f t="shared" ca="1" si="69"/>
        <v>66792</v>
      </c>
      <c r="J219" t="str">
        <f t="shared" ca="1" si="55"/>
        <v>Batumi</v>
      </c>
      <c r="K219" s="1">
        <f t="shared" ca="1" si="56"/>
        <v>467544</v>
      </c>
      <c r="L219" s="1">
        <f t="shared" ca="1" si="70"/>
        <v>232931.1433932712</v>
      </c>
      <c r="M219" s="1">
        <f t="shared" ca="1" si="57"/>
        <v>60745.01814730576</v>
      </c>
      <c r="N219" s="1">
        <f t="shared" ca="1" si="71"/>
        <v>39324</v>
      </c>
      <c r="O219" s="1">
        <f t="shared" ca="1" si="58"/>
        <v>57360.76178523845</v>
      </c>
      <c r="P219" s="1">
        <f t="shared" ca="1" si="59"/>
        <v>44671.286515308973</v>
      </c>
      <c r="Q219" s="1">
        <f t="shared" ca="1" si="60"/>
        <v>572960.30466261483</v>
      </c>
      <c r="R219" s="1">
        <f ca="1">Table1[[#This Row],[mortage left]]+Table1[[#This Row],[left to pay to cars]]+Table1[[#This Row],[debt]]</f>
        <v>329615.90517850965</v>
      </c>
      <c r="S219" s="1">
        <f t="shared" ca="1" si="61"/>
        <v>243344.39948410518</v>
      </c>
    </row>
    <row r="220" spans="1:19" x14ac:dyDescent="0.2">
      <c r="A220">
        <f t="shared" ca="1" si="63"/>
        <v>2</v>
      </c>
      <c r="B220" t="str">
        <f t="shared" ca="1" si="64"/>
        <v>women</v>
      </c>
      <c r="C220">
        <f t="shared" ca="1" si="65"/>
        <v>19</v>
      </c>
      <c r="D220">
        <f t="shared" ca="1" si="66"/>
        <v>1</v>
      </c>
      <c r="E220" t="str">
        <f t="shared" ca="1" si="67"/>
        <v>IT</v>
      </c>
      <c r="F220" t="str">
        <f t="shared" ca="1" si="54"/>
        <v>High school</v>
      </c>
      <c r="G220">
        <f t="shared" ca="1" si="68"/>
        <v>2</v>
      </c>
      <c r="H220">
        <f t="shared" ca="1" si="62"/>
        <v>4</v>
      </c>
      <c r="I220" s="1">
        <f t="shared" ca="1" si="69"/>
        <v>65062</v>
      </c>
      <c r="J220" t="str">
        <f t="shared" ca="1" si="55"/>
        <v>Tbilisi</v>
      </c>
      <c r="K220" s="1">
        <f t="shared" ca="1" si="56"/>
        <v>455434</v>
      </c>
      <c r="L220" s="1">
        <f t="shared" ca="1" si="70"/>
        <v>143944.44472377573</v>
      </c>
      <c r="M220" s="1">
        <f t="shared" ca="1" si="57"/>
        <v>198389.74731408912</v>
      </c>
      <c r="N220" s="1">
        <f t="shared" ca="1" si="71"/>
        <v>18544</v>
      </c>
      <c r="O220" s="1">
        <f t="shared" ca="1" si="58"/>
        <v>121177.25679429613</v>
      </c>
      <c r="P220" s="1">
        <f t="shared" ca="1" si="59"/>
        <v>92590.186162453087</v>
      </c>
      <c r="Q220" s="1">
        <f t="shared" ca="1" si="60"/>
        <v>746413.93347654212</v>
      </c>
      <c r="R220" s="1">
        <f ca="1">Table1[[#This Row],[mortage left]]+Table1[[#This Row],[left to pay to cars]]+Table1[[#This Row],[debt]]</f>
        <v>283665.70151807187</v>
      </c>
      <c r="S220" s="1">
        <f t="shared" ca="1" si="61"/>
        <v>462748.23195847025</v>
      </c>
    </row>
    <row r="221" spans="1:19" x14ac:dyDescent="0.2">
      <c r="A221">
        <f t="shared" ca="1" si="63"/>
        <v>1</v>
      </c>
      <c r="B221" t="str">
        <f t="shared" ca="1" si="64"/>
        <v>men</v>
      </c>
      <c r="C221">
        <f t="shared" ca="1" si="65"/>
        <v>39</v>
      </c>
      <c r="D221">
        <f t="shared" ca="1" si="66"/>
        <v>1</v>
      </c>
      <c r="E221" t="str">
        <f t="shared" ca="1" si="67"/>
        <v>IT</v>
      </c>
      <c r="F221" t="str">
        <f t="shared" ca="1" si="54"/>
        <v>High school</v>
      </c>
      <c r="G221">
        <f t="shared" ca="1" si="68"/>
        <v>2</v>
      </c>
      <c r="H221">
        <f t="shared" ca="1" si="62"/>
        <v>3</v>
      </c>
      <c r="I221" s="1">
        <f t="shared" ca="1" si="69"/>
        <v>61445</v>
      </c>
      <c r="J221" t="str">
        <f t="shared" ca="1" si="55"/>
        <v>Tbilisi</v>
      </c>
      <c r="K221" s="1">
        <f t="shared" ca="1" si="56"/>
        <v>307225</v>
      </c>
      <c r="L221" s="1">
        <f t="shared" ca="1" si="70"/>
        <v>291054.29240187776</v>
      </c>
      <c r="M221" s="1">
        <f t="shared" ca="1" si="57"/>
        <v>95901.247198331941</v>
      </c>
      <c r="N221" s="1">
        <f t="shared" ca="1" si="71"/>
        <v>52672</v>
      </c>
      <c r="O221" s="1">
        <f t="shared" ca="1" si="58"/>
        <v>108026.8327530887</v>
      </c>
      <c r="P221" s="1">
        <f t="shared" ca="1" si="59"/>
        <v>18884.841425887411</v>
      </c>
      <c r="Q221" s="1">
        <f t="shared" ca="1" si="60"/>
        <v>422011.08862421935</v>
      </c>
      <c r="R221" s="1">
        <f ca="1">Table1[[#This Row],[mortage left]]+Table1[[#This Row],[left to pay to cars]]+Table1[[#This Row],[debt]]</f>
        <v>451753.12515496649</v>
      </c>
      <c r="S221" s="1">
        <f t="shared" ca="1" si="61"/>
        <v>-29742.036530747137</v>
      </c>
    </row>
    <row r="222" spans="1:19" x14ac:dyDescent="0.2">
      <c r="A222">
        <f t="shared" ca="1" si="63"/>
        <v>2</v>
      </c>
      <c r="B222" t="str">
        <f t="shared" ca="1" si="64"/>
        <v>women</v>
      </c>
      <c r="C222">
        <f t="shared" ca="1" si="65"/>
        <v>26</v>
      </c>
      <c r="D222">
        <f t="shared" ca="1" si="66"/>
        <v>3</v>
      </c>
      <c r="E222" t="str">
        <f t="shared" ca="1" si="67"/>
        <v>Business</v>
      </c>
      <c r="F222" t="str">
        <f t="shared" ca="1" si="54"/>
        <v>College</v>
      </c>
      <c r="G222">
        <f t="shared" ca="1" si="68"/>
        <v>5</v>
      </c>
      <c r="H222">
        <f t="shared" ca="1" si="62"/>
        <v>3</v>
      </c>
      <c r="I222" s="1">
        <f t="shared" ca="1" si="69"/>
        <v>63035</v>
      </c>
      <c r="J222" t="str">
        <f t="shared" ca="1" si="55"/>
        <v>Kutaisi</v>
      </c>
      <c r="K222" s="1">
        <f t="shared" ca="1" si="56"/>
        <v>378210</v>
      </c>
      <c r="L222" s="1">
        <f t="shared" ca="1" si="70"/>
        <v>21478.868098321822</v>
      </c>
      <c r="M222" s="1">
        <f t="shared" ca="1" si="57"/>
        <v>72423.894757705377</v>
      </c>
      <c r="N222" s="1">
        <f t="shared" ca="1" si="71"/>
        <v>5225</v>
      </c>
      <c r="O222" s="1">
        <f t="shared" ca="1" si="58"/>
        <v>54841.922483433838</v>
      </c>
      <c r="P222" s="1">
        <f t="shared" ca="1" si="59"/>
        <v>90288.278868156311</v>
      </c>
      <c r="Q222" s="1">
        <f t="shared" ca="1" si="60"/>
        <v>540922.17362586176</v>
      </c>
      <c r="R222" s="1">
        <f ca="1">Table1[[#This Row],[mortage left]]+Table1[[#This Row],[left to pay to cars]]+Table1[[#This Row],[debt]]</f>
        <v>81545.79058175566</v>
      </c>
      <c r="S222" s="1">
        <f t="shared" ca="1" si="61"/>
        <v>459376.38304410607</v>
      </c>
    </row>
    <row r="223" spans="1:19" x14ac:dyDescent="0.2">
      <c r="A223">
        <f t="shared" ca="1" si="63"/>
        <v>1</v>
      </c>
      <c r="B223" t="str">
        <f t="shared" ca="1" si="64"/>
        <v>men</v>
      </c>
      <c r="C223">
        <f t="shared" ca="1" si="65"/>
        <v>45</v>
      </c>
      <c r="D223">
        <f t="shared" ca="1" si="66"/>
        <v>3</v>
      </c>
      <c r="E223" t="str">
        <f t="shared" ca="1" si="67"/>
        <v>Business</v>
      </c>
      <c r="F223" t="str">
        <f t="shared" ca="1" si="54"/>
        <v>College</v>
      </c>
      <c r="G223">
        <f t="shared" ca="1" si="68"/>
        <v>5</v>
      </c>
      <c r="H223">
        <f t="shared" ca="1" si="62"/>
        <v>4</v>
      </c>
      <c r="I223" s="1">
        <f t="shared" ca="1" si="69"/>
        <v>74216</v>
      </c>
      <c r="J223" t="str">
        <f t="shared" ca="1" si="55"/>
        <v>Kutaisi</v>
      </c>
      <c r="K223" s="1">
        <f t="shared" ca="1" si="56"/>
        <v>371080</v>
      </c>
      <c r="L223" s="1">
        <f t="shared" ca="1" si="70"/>
        <v>327121.88143849152</v>
      </c>
      <c r="M223" s="1">
        <f t="shared" ca="1" si="57"/>
        <v>281595.56092723116</v>
      </c>
      <c r="N223" s="1">
        <f t="shared" ca="1" si="71"/>
        <v>131042</v>
      </c>
      <c r="O223" s="1">
        <f t="shared" ca="1" si="58"/>
        <v>99247.662453408746</v>
      </c>
      <c r="P223" s="1">
        <f t="shared" ca="1" si="59"/>
        <v>17101.158582045959</v>
      </c>
      <c r="Q223" s="1">
        <f t="shared" ca="1" si="60"/>
        <v>669776.71950927703</v>
      </c>
      <c r="R223" s="1">
        <f ca="1">Table1[[#This Row],[mortage left]]+Table1[[#This Row],[left to pay to cars]]+Table1[[#This Row],[debt]]</f>
        <v>557411.54389190022</v>
      </c>
      <c r="S223" s="1">
        <f t="shared" ca="1" si="61"/>
        <v>112365.17561737681</v>
      </c>
    </row>
    <row r="224" spans="1:19" x14ac:dyDescent="0.2">
      <c r="A224">
        <f t="shared" ca="1" si="63"/>
        <v>1</v>
      </c>
      <c r="B224" t="str">
        <f t="shared" ca="1" si="64"/>
        <v>men</v>
      </c>
      <c r="C224">
        <f t="shared" ca="1" si="65"/>
        <v>40</v>
      </c>
      <c r="D224">
        <f t="shared" ca="1" si="66"/>
        <v>2</v>
      </c>
      <c r="E224" t="str">
        <f t="shared" ca="1" si="67"/>
        <v>Health</v>
      </c>
      <c r="F224" t="str">
        <f t="shared" ref="F224:F287" ca="1" si="72">VLOOKUP(D224,$Z$2:$AA$6,2,1)</f>
        <v>University</v>
      </c>
      <c r="G224">
        <f t="shared" ca="1" si="68"/>
        <v>1</v>
      </c>
      <c r="H224">
        <f t="shared" ca="1" si="62"/>
        <v>2</v>
      </c>
      <c r="I224" s="1">
        <f t="shared" ca="1" si="69"/>
        <v>44955</v>
      </c>
      <c r="J224" t="str">
        <f t="shared" ref="J224:J287" ca="1" si="73">VLOOKUP(D224,$AB$2:$AC$6,2,1)</f>
        <v>Batumi</v>
      </c>
      <c r="K224" s="1">
        <f t="shared" ref="K224:K287" ca="1" si="74">I224*RANDBETWEEN(4,7)</f>
        <v>224775</v>
      </c>
      <c r="L224" s="1">
        <f t="shared" ca="1" si="70"/>
        <v>45970.322573461017</v>
      </c>
      <c r="M224" s="1">
        <f t="shared" ref="M224:M287" ca="1" si="75">H224*RAND()*I224</f>
        <v>63933.192515872608</v>
      </c>
      <c r="N224" s="1">
        <f t="shared" ca="1" si="71"/>
        <v>13686</v>
      </c>
      <c r="O224" s="1">
        <f t="shared" ref="O224:O287" ca="1" si="76">RAND()*I224*2</f>
        <v>20293.666262194965</v>
      </c>
      <c r="P224" s="1">
        <f t="shared" ref="P224:P287" ca="1" si="77">RAND()*I224*1.5</f>
        <v>33457.705500485448</v>
      </c>
      <c r="Q224" s="1">
        <f t="shared" ref="Q224:Q287" ca="1" si="78">K224+M224+P224</f>
        <v>322165.89801635803</v>
      </c>
      <c r="R224" s="1">
        <f ca="1">Table1[[#This Row],[mortage left]]+Table1[[#This Row],[left to pay to cars]]+Table1[[#This Row],[debt]]</f>
        <v>79949.988835655982</v>
      </c>
      <c r="S224" s="1">
        <f t="shared" ref="S224:S287" ca="1" si="79">Q224-R224</f>
        <v>242215.90918070206</v>
      </c>
    </row>
    <row r="225" spans="1:19" x14ac:dyDescent="0.2">
      <c r="A225">
        <f t="shared" ca="1" si="63"/>
        <v>2</v>
      </c>
      <c r="B225" t="str">
        <f t="shared" ca="1" si="64"/>
        <v>women</v>
      </c>
      <c r="C225">
        <f t="shared" ca="1" si="65"/>
        <v>36</v>
      </c>
      <c r="D225">
        <f t="shared" ca="1" si="66"/>
        <v>1</v>
      </c>
      <c r="E225" t="str">
        <f t="shared" ca="1" si="67"/>
        <v>IT</v>
      </c>
      <c r="F225" t="str">
        <f t="shared" ca="1" si="72"/>
        <v>High school</v>
      </c>
      <c r="G225">
        <f t="shared" ca="1" si="68"/>
        <v>4</v>
      </c>
      <c r="H225">
        <f t="shared" ca="1" si="62"/>
        <v>1</v>
      </c>
      <c r="I225" s="1">
        <f t="shared" ca="1" si="69"/>
        <v>44864</v>
      </c>
      <c r="J225" t="str">
        <f t="shared" ca="1" si="73"/>
        <v>Tbilisi</v>
      </c>
      <c r="K225" s="1">
        <f t="shared" ca="1" si="74"/>
        <v>224320</v>
      </c>
      <c r="L225" s="1">
        <f t="shared" ca="1" si="70"/>
        <v>212392.96026989497</v>
      </c>
      <c r="M225" s="1">
        <f t="shared" ca="1" si="75"/>
        <v>11752.790887800782</v>
      </c>
      <c r="N225" s="1">
        <f t="shared" ca="1" si="71"/>
        <v>986</v>
      </c>
      <c r="O225" s="1">
        <f t="shared" ca="1" si="76"/>
        <v>67148.000946797853</v>
      </c>
      <c r="P225" s="1">
        <f t="shared" ca="1" si="77"/>
        <v>57403.452264960855</v>
      </c>
      <c r="Q225" s="1">
        <f t="shared" ca="1" si="78"/>
        <v>293476.2431527616</v>
      </c>
      <c r="R225" s="1">
        <f ca="1">Table1[[#This Row],[mortage left]]+Table1[[#This Row],[left to pay to cars]]+Table1[[#This Row],[debt]]</f>
        <v>280526.96121669281</v>
      </c>
      <c r="S225" s="1">
        <f t="shared" ca="1" si="79"/>
        <v>12949.281936068786</v>
      </c>
    </row>
    <row r="226" spans="1:19" x14ac:dyDescent="0.2">
      <c r="A226">
        <f t="shared" ca="1" si="63"/>
        <v>1</v>
      </c>
      <c r="B226" t="str">
        <f t="shared" ca="1" si="64"/>
        <v>men</v>
      </c>
      <c r="C226">
        <f t="shared" ca="1" si="65"/>
        <v>46</v>
      </c>
      <c r="D226">
        <f t="shared" ca="1" si="66"/>
        <v>3</v>
      </c>
      <c r="E226" t="str">
        <f t="shared" ca="1" si="67"/>
        <v>Business</v>
      </c>
      <c r="F226" t="str">
        <f t="shared" ca="1" si="72"/>
        <v>College</v>
      </c>
      <c r="G226">
        <f t="shared" ca="1" si="68"/>
        <v>2</v>
      </c>
      <c r="H226">
        <f t="shared" ca="1" si="62"/>
        <v>3</v>
      </c>
      <c r="I226" s="1">
        <f t="shared" ca="1" si="69"/>
        <v>54137</v>
      </c>
      <c r="J226" t="str">
        <f t="shared" ca="1" si="73"/>
        <v>Kutaisi</v>
      </c>
      <c r="K226" s="1">
        <f t="shared" ca="1" si="74"/>
        <v>324822</v>
      </c>
      <c r="L226" s="1">
        <f t="shared" ca="1" si="70"/>
        <v>70414.090114767518</v>
      </c>
      <c r="M226" s="1">
        <f t="shared" ca="1" si="75"/>
        <v>92247.045540716586</v>
      </c>
      <c r="N226" s="1">
        <f t="shared" ca="1" si="71"/>
        <v>48748</v>
      </c>
      <c r="O226" s="1">
        <f t="shared" ca="1" si="76"/>
        <v>7544.1091846039917</v>
      </c>
      <c r="P226" s="1">
        <f t="shared" ca="1" si="77"/>
        <v>47367.943757827888</v>
      </c>
      <c r="Q226" s="1">
        <f t="shared" ca="1" si="78"/>
        <v>464436.98929854447</v>
      </c>
      <c r="R226" s="1">
        <f ca="1">Table1[[#This Row],[mortage left]]+Table1[[#This Row],[left to pay to cars]]+Table1[[#This Row],[debt]]</f>
        <v>126706.19929937151</v>
      </c>
      <c r="S226" s="1">
        <f t="shared" ca="1" si="79"/>
        <v>337730.78999917296</v>
      </c>
    </row>
    <row r="227" spans="1:19" x14ac:dyDescent="0.2">
      <c r="A227">
        <f t="shared" ca="1" si="63"/>
        <v>2</v>
      </c>
      <c r="B227" t="str">
        <f t="shared" ca="1" si="64"/>
        <v>women</v>
      </c>
      <c r="C227">
        <f t="shared" ca="1" si="65"/>
        <v>19</v>
      </c>
      <c r="D227">
        <f t="shared" ca="1" si="66"/>
        <v>5</v>
      </c>
      <c r="E227" t="str">
        <f t="shared" ca="1" si="67"/>
        <v>Law</v>
      </c>
      <c r="F227" t="str">
        <f t="shared" ca="1" si="72"/>
        <v>Other</v>
      </c>
      <c r="G227">
        <f t="shared" ca="1" si="68"/>
        <v>4</v>
      </c>
      <c r="H227">
        <f t="shared" ca="1" si="62"/>
        <v>2</v>
      </c>
      <c r="I227" s="1">
        <f t="shared" ca="1" si="69"/>
        <v>31080</v>
      </c>
      <c r="J227" t="str">
        <f t="shared" ca="1" si="73"/>
        <v>Telavi</v>
      </c>
      <c r="K227" s="1">
        <f t="shared" ca="1" si="74"/>
        <v>186480</v>
      </c>
      <c r="L227" s="1">
        <f t="shared" ca="1" si="70"/>
        <v>46852.211645330324</v>
      </c>
      <c r="M227" s="1">
        <f t="shared" ca="1" si="75"/>
        <v>56544.839804469935</v>
      </c>
      <c r="N227" s="1">
        <f t="shared" ca="1" si="71"/>
        <v>52716</v>
      </c>
      <c r="O227" s="1">
        <f t="shared" ca="1" si="76"/>
        <v>18907.379305888368</v>
      </c>
      <c r="P227" s="1">
        <f t="shared" ca="1" si="77"/>
        <v>19869.92584864048</v>
      </c>
      <c r="Q227" s="1">
        <f t="shared" ca="1" si="78"/>
        <v>262894.7656531104</v>
      </c>
      <c r="R227" s="1">
        <f ca="1">Table1[[#This Row],[mortage left]]+Table1[[#This Row],[left to pay to cars]]+Table1[[#This Row],[debt]]</f>
        <v>118475.59095121871</v>
      </c>
      <c r="S227" s="1">
        <f t="shared" ca="1" si="79"/>
        <v>144419.17470189169</v>
      </c>
    </row>
    <row r="228" spans="1:19" x14ac:dyDescent="0.2">
      <c r="A228">
        <f t="shared" ca="1" si="63"/>
        <v>2</v>
      </c>
      <c r="B228" t="str">
        <f t="shared" ca="1" si="64"/>
        <v>women</v>
      </c>
      <c r="C228">
        <f t="shared" ca="1" si="65"/>
        <v>37</v>
      </c>
      <c r="D228">
        <f t="shared" ca="1" si="66"/>
        <v>1</v>
      </c>
      <c r="E228" t="str">
        <f t="shared" ca="1" si="67"/>
        <v>IT</v>
      </c>
      <c r="F228" t="str">
        <f t="shared" ca="1" si="72"/>
        <v>High school</v>
      </c>
      <c r="G228">
        <f t="shared" ca="1" si="68"/>
        <v>3</v>
      </c>
      <c r="H228">
        <f t="shared" ca="1" si="62"/>
        <v>3</v>
      </c>
      <c r="I228" s="1">
        <f t="shared" ca="1" si="69"/>
        <v>67079</v>
      </c>
      <c r="J228" t="str">
        <f t="shared" ca="1" si="73"/>
        <v>Tbilisi</v>
      </c>
      <c r="K228" s="1">
        <f t="shared" ca="1" si="74"/>
        <v>335395</v>
      </c>
      <c r="L228" s="1">
        <f t="shared" ca="1" si="70"/>
        <v>87796.289577712174</v>
      </c>
      <c r="M228" s="1">
        <f t="shared" ca="1" si="75"/>
        <v>41326.245449240429</v>
      </c>
      <c r="N228" s="1">
        <f t="shared" ca="1" si="71"/>
        <v>16114</v>
      </c>
      <c r="O228" s="1">
        <f t="shared" ca="1" si="76"/>
        <v>128097.00674621406</v>
      </c>
      <c r="P228" s="1">
        <f t="shared" ca="1" si="77"/>
        <v>14808.900374875418</v>
      </c>
      <c r="Q228" s="1">
        <f t="shared" ca="1" si="78"/>
        <v>391530.14582411584</v>
      </c>
      <c r="R228" s="1">
        <f ca="1">Table1[[#This Row],[mortage left]]+Table1[[#This Row],[left to pay to cars]]+Table1[[#This Row],[debt]]</f>
        <v>232007.29632392625</v>
      </c>
      <c r="S228" s="1">
        <f t="shared" ca="1" si="79"/>
        <v>159522.84950018959</v>
      </c>
    </row>
    <row r="229" spans="1:19" x14ac:dyDescent="0.2">
      <c r="A229">
        <f t="shared" ca="1" si="63"/>
        <v>1</v>
      </c>
      <c r="B229" t="str">
        <f t="shared" ca="1" si="64"/>
        <v>men</v>
      </c>
      <c r="C229">
        <f t="shared" ca="1" si="65"/>
        <v>37</v>
      </c>
      <c r="D229">
        <f t="shared" ca="1" si="66"/>
        <v>3</v>
      </c>
      <c r="E229" t="str">
        <f t="shared" ca="1" si="67"/>
        <v>Business</v>
      </c>
      <c r="F229" t="str">
        <f t="shared" ca="1" si="72"/>
        <v>College</v>
      </c>
      <c r="G229">
        <f t="shared" ca="1" si="68"/>
        <v>5</v>
      </c>
      <c r="H229">
        <f t="shared" ca="1" si="62"/>
        <v>4</v>
      </c>
      <c r="I229" s="1">
        <f t="shared" ca="1" si="69"/>
        <v>30882</v>
      </c>
      <c r="J229" t="str">
        <f t="shared" ca="1" si="73"/>
        <v>Kutaisi</v>
      </c>
      <c r="K229" s="1">
        <f t="shared" ca="1" si="74"/>
        <v>216174</v>
      </c>
      <c r="L229" s="1">
        <f t="shared" ca="1" si="70"/>
        <v>91530.430738695344</v>
      </c>
      <c r="M229" s="1">
        <f t="shared" ca="1" si="75"/>
        <v>63304.192827393897</v>
      </c>
      <c r="N229" s="1">
        <f t="shared" ca="1" si="71"/>
        <v>27475</v>
      </c>
      <c r="O229" s="1">
        <f t="shared" ca="1" si="76"/>
        <v>8449.9121660557721</v>
      </c>
      <c r="P229" s="1">
        <f t="shared" ca="1" si="77"/>
        <v>38689.229533678037</v>
      </c>
      <c r="Q229" s="1">
        <f t="shared" ca="1" si="78"/>
        <v>318167.42236107192</v>
      </c>
      <c r="R229" s="1">
        <f ca="1">Table1[[#This Row],[mortage left]]+Table1[[#This Row],[left to pay to cars]]+Table1[[#This Row],[debt]]</f>
        <v>127455.34290475112</v>
      </c>
      <c r="S229" s="1">
        <f t="shared" ca="1" si="79"/>
        <v>190712.07945632079</v>
      </c>
    </row>
    <row r="230" spans="1:19" x14ac:dyDescent="0.2">
      <c r="A230">
        <f t="shared" ca="1" si="63"/>
        <v>1</v>
      </c>
      <c r="B230" t="str">
        <f t="shared" ca="1" si="64"/>
        <v>men</v>
      </c>
      <c r="C230">
        <f t="shared" ca="1" si="65"/>
        <v>41</v>
      </c>
      <c r="D230">
        <f t="shared" ca="1" si="66"/>
        <v>3</v>
      </c>
      <c r="E230" t="str">
        <f t="shared" ca="1" si="67"/>
        <v>Business</v>
      </c>
      <c r="F230" t="str">
        <f t="shared" ca="1" si="72"/>
        <v>College</v>
      </c>
      <c r="G230">
        <f t="shared" ca="1" si="68"/>
        <v>5</v>
      </c>
      <c r="H230">
        <f t="shared" ca="1" si="62"/>
        <v>4</v>
      </c>
      <c r="I230" s="1">
        <f t="shared" ca="1" si="69"/>
        <v>50599</v>
      </c>
      <c r="J230" t="str">
        <f t="shared" ca="1" si="73"/>
        <v>Kutaisi</v>
      </c>
      <c r="K230" s="1">
        <f t="shared" ca="1" si="74"/>
        <v>252995</v>
      </c>
      <c r="L230" s="1">
        <f t="shared" ca="1" si="70"/>
        <v>30513.69255393733</v>
      </c>
      <c r="M230" s="1">
        <f t="shared" ca="1" si="75"/>
        <v>16532.016373430954</v>
      </c>
      <c r="N230" s="1">
        <f t="shared" ca="1" si="71"/>
        <v>218</v>
      </c>
      <c r="O230" s="1">
        <f t="shared" ca="1" si="76"/>
        <v>52797.631113168369</v>
      </c>
      <c r="P230" s="1">
        <f t="shared" ca="1" si="77"/>
        <v>32307.085253827056</v>
      </c>
      <c r="Q230" s="1">
        <f t="shared" ca="1" si="78"/>
        <v>301834.101627258</v>
      </c>
      <c r="R230" s="1">
        <f ca="1">Table1[[#This Row],[mortage left]]+Table1[[#This Row],[left to pay to cars]]+Table1[[#This Row],[debt]]</f>
        <v>83529.323667105695</v>
      </c>
      <c r="S230" s="1">
        <f t="shared" ca="1" si="79"/>
        <v>218304.77796015231</v>
      </c>
    </row>
    <row r="231" spans="1:19" x14ac:dyDescent="0.2">
      <c r="A231">
        <f t="shared" ca="1" si="63"/>
        <v>1</v>
      </c>
      <c r="B231" t="str">
        <f t="shared" ca="1" si="64"/>
        <v>men</v>
      </c>
      <c r="C231">
        <f t="shared" ca="1" si="65"/>
        <v>40</v>
      </c>
      <c r="D231">
        <f t="shared" ca="1" si="66"/>
        <v>3</v>
      </c>
      <c r="E231" t="str">
        <f t="shared" ca="1" si="67"/>
        <v>Business</v>
      </c>
      <c r="F231" t="str">
        <f t="shared" ca="1" si="72"/>
        <v>College</v>
      </c>
      <c r="G231">
        <f t="shared" ca="1" si="68"/>
        <v>1</v>
      </c>
      <c r="H231">
        <f t="shared" ca="1" si="62"/>
        <v>2</v>
      </c>
      <c r="I231" s="1">
        <f t="shared" ca="1" si="69"/>
        <v>56815</v>
      </c>
      <c r="J231" t="str">
        <f t="shared" ca="1" si="73"/>
        <v>Kutaisi</v>
      </c>
      <c r="K231" s="1">
        <f t="shared" ca="1" si="74"/>
        <v>340890</v>
      </c>
      <c r="L231" s="1">
        <f t="shared" ca="1" si="70"/>
        <v>115058.65007091015</v>
      </c>
      <c r="M231" s="1">
        <f t="shared" ca="1" si="75"/>
        <v>28367.738550166749</v>
      </c>
      <c r="N231" s="1">
        <f t="shared" ca="1" si="71"/>
        <v>1471</v>
      </c>
      <c r="O231" s="1">
        <f t="shared" ca="1" si="76"/>
        <v>32846.731169930041</v>
      </c>
      <c r="P231" s="1">
        <f t="shared" ca="1" si="77"/>
        <v>84708.913638173748</v>
      </c>
      <c r="Q231" s="1">
        <f t="shared" ca="1" si="78"/>
        <v>453966.65218834055</v>
      </c>
      <c r="R231" s="1">
        <f ca="1">Table1[[#This Row],[mortage left]]+Table1[[#This Row],[left to pay to cars]]+Table1[[#This Row],[debt]]</f>
        <v>149376.38124084019</v>
      </c>
      <c r="S231" s="1">
        <f t="shared" ca="1" si="79"/>
        <v>304590.27094750036</v>
      </c>
    </row>
    <row r="232" spans="1:19" x14ac:dyDescent="0.2">
      <c r="A232">
        <f t="shared" ca="1" si="63"/>
        <v>1</v>
      </c>
      <c r="B232" t="str">
        <f t="shared" ca="1" si="64"/>
        <v>men</v>
      </c>
      <c r="C232">
        <f t="shared" ca="1" si="65"/>
        <v>28</v>
      </c>
      <c r="D232">
        <f t="shared" ca="1" si="66"/>
        <v>3</v>
      </c>
      <c r="E232" t="str">
        <f t="shared" ca="1" si="67"/>
        <v>Business</v>
      </c>
      <c r="F232" t="str">
        <f t="shared" ca="1" si="72"/>
        <v>College</v>
      </c>
      <c r="G232">
        <f t="shared" ca="1" si="68"/>
        <v>1</v>
      </c>
      <c r="H232">
        <f t="shared" ca="1" si="62"/>
        <v>4</v>
      </c>
      <c r="I232" s="1">
        <f t="shared" ca="1" si="69"/>
        <v>49446</v>
      </c>
      <c r="J232" t="str">
        <f t="shared" ca="1" si="73"/>
        <v>Kutaisi</v>
      </c>
      <c r="K232" s="1">
        <f t="shared" ca="1" si="74"/>
        <v>247230</v>
      </c>
      <c r="L232" s="1">
        <f t="shared" ca="1" si="70"/>
        <v>31614.857236811669</v>
      </c>
      <c r="M232" s="1">
        <f t="shared" ca="1" si="75"/>
        <v>95923.754201015894</v>
      </c>
      <c r="N232" s="1">
        <f t="shared" ca="1" si="71"/>
        <v>90309</v>
      </c>
      <c r="O232" s="1">
        <f t="shared" ca="1" si="76"/>
        <v>72150.517906082794</v>
      </c>
      <c r="P232" s="1">
        <f t="shared" ca="1" si="77"/>
        <v>46123.678544585855</v>
      </c>
      <c r="Q232" s="1">
        <f t="shared" ca="1" si="78"/>
        <v>389277.43274560175</v>
      </c>
      <c r="R232" s="1">
        <f ca="1">Table1[[#This Row],[mortage left]]+Table1[[#This Row],[left to pay to cars]]+Table1[[#This Row],[debt]]</f>
        <v>194074.37514289445</v>
      </c>
      <c r="S232" s="1">
        <f t="shared" ca="1" si="79"/>
        <v>195203.0576027073</v>
      </c>
    </row>
    <row r="233" spans="1:19" x14ac:dyDescent="0.2">
      <c r="A233">
        <f t="shared" ca="1" si="63"/>
        <v>1</v>
      </c>
      <c r="B233" t="str">
        <f t="shared" ca="1" si="64"/>
        <v>men</v>
      </c>
      <c r="C233">
        <f t="shared" ca="1" si="65"/>
        <v>40</v>
      </c>
      <c r="D233">
        <f t="shared" ca="1" si="66"/>
        <v>5</v>
      </c>
      <c r="E233" t="str">
        <f t="shared" ca="1" si="67"/>
        <v>Law</v>
      </c>
      <c r="F233" t="str">
        <f t="shared" ca="1" si="72"/>
        <v>Other</v>
      </c>
      <c r="G233">
        <f t="shared" ca="1" si="68"/>
        <v>5</v>
      </c>
      <c r="H233">
        <f t="shared" ca="1" si="62"/>
        <v>3</v>
      </c>
      <c r="I233" s="1">
        <f t="shared" ca="1" si="69"/>
        <v>50588</v>
      </c>
      <c r="J233" t="str">
        <f t="shared" ca="1" si="73"/>
        <v>Telavi</v>
      </c>
      <c r="K233" s="1">
        <f t="shared" ca="1" si="74"/>
        <v>303528</v>
      </c>
      <c r="L233" s="1">
        <f t="shared" ca="1" si="70"/>
        <v>262560.79684398905</v>
      </c>
      <c r="M233" s="1">
        <f t="shared" ca="1" si="75"/>
        <v>87457.489733744384</v>
      </c>
      <c r="N233" s="1">
        <f t="shared" ca="1" si="71"/>
        <v>67718</v>
      </c>
      <c r="O233" s="1">
        <f t="shared" ca="1" si="76"/>
        <v>25757.363036840863</v>
      </c>
      <c r="P233" s="1">
        <f t="shared" ca="1" si="77"/>
        <v>2318.5304224648744</v>
      </c>
      <c r="Q233" s="1">
        <f t="shared" ca="1" si="78"/>
        <v>393304.0201562093</v>
      </c>
      <c r="R233" s="1">
        <f ca="1">Table1[[#This Row],[mortage left]]+Table1[[#This Row],[left to pay to cars]]+Table1[[#This Row],[debt]]</f>
        <v>356036.15988082992</v>
      </c>
      <c r="S233" s="1">
        <f t="shared" ca="1" si="79"/>
        <v>37267.860275379382</v>
      </c>
    </row>
    <row r="234" spans="1:19" x14ac:dyDescent="0.2">
      <c r="A234">
        <f t="shared" ca="1" si="63"/>
        <v>2</v>
      </c>
      <c r="B234" t="str">
        <f t="shared" ca="1" si="64"/>
        <v>women</v>
      </c>
      <c r="C234">
        <f t="shared" ca="1" si="65"/>
        <v>22</v>
      </c>
      <c r="D234">
        <f t="shared" ca="1" si="66"/>
        <v>3</v>
      </c>
      <c r="E234" t="str">
        <f t="shared" ca="1" si="67"/>
        <v>Business</v>
      </c>
      <c r="F234" t="str">
        <f t="shared" ca="1" si="72"/>
        <v>College</v>
      </c>
      <c r="G234">
        <f t="shared" ca="1" si="68"/>
        <v>4</v>
      </c>
      <c r="H234">
        <f t="shared" ca="1" si="62"/>
        <v>2</v>
      </c>
      <c r="I234" s="1">
        <f t="shared" ca="1" si="69"/>
        <v>56066</v>
      </c>
      <c r="J234" t="str">
        <f t="shared" ca="1" si="73"/>
        <v>Kutaisi</v>
      </c>
      <c r="K234" s="1">
        <f t="shared" ca="1" si="74"/>
        <v>224264</v>
      </c>
      <c r="L234" s="1">
        <f t="shared" ca="1" si="70"/>
        <v>176521.18704542503</v>
      </c>
      <c r="M234" s="1">
        <f t="shared" ca="1" si="75"/>
        <v>30435.938575901575</v>
      </c>
      <c r="N234" s="1">
        <f t="shared" ca="1" si="71"/>
        <v>21173</v>
      </c>
      <c r="O234" s="1">
        <f t="shared" ca="1" si="76"/>
        <v>23131.604038137531</v>
      </c>
      <c r="P234" s="1">
        <f t="shared" ca="1" si="77"/>
        <v>80074.090945725067</v>
      </c>
      <c r="Q234" s="1">
        <f t="shared" ca="1" si="78"/>
        <v>334774.02952162665</v>
      </c>
      <c r="R234" s="1">
        <f ca="1">Table1[[#This Row],[mortage left]]+Table1[[#This Row],[left to pay to cars]]+Table1[[#This Row],[debt]]</f>
        <v>220825.79108356257</v>
      </c>
      <c r="S234" s="1">
        <f t="shared" ca="1" si="79"/>
        <v>113948.23843806409</v>
      </c>
    </row>
    <row r="235" spans="1:19" x14ac:dyDescent="0.2">
      <c r="A235">
        <f t="shared" ca="1" si="63"/>
        <v>2</v>
      </c>
      <c r="B235" t="str">
        <f t="shared" ca="1" si="64"/>
        <v>women</v>
      </c>
      <c r="C235">
        <f t="shared" ca="1" si="65"/>
        <v>19</v>
      </c>
      <c r="D235">
        <f t="shared" ca="1" si="66"/>
        <v>1</v>
      </c>
      <c r="E235" t="str">
        <f t="shared" ca="1" si="67"/>
        <v>IT</v>
      </c>
      <c r="F235" t="str">
        <f t="shared" ca="1" si="72"/>
        <v>High school</v>
      </c>
      <c r="G235">
        <f t="shared" ca="1" si="68"/>
        <v>1</v>
      </c>
      <c r="H235">
        <f t="shared" ca="1" si="62"/>
        <v>2</v>
      </c>
      <c r="I235" s="1">
        <f t="shared" ca="1" si="69"/>
        <v>58569</v>
      </c>
      <c r="J235" t="str">
        <f t="shared" ca="1" si="73"/>
        <v>Tbilisi</v>
      </c>
      <c r="K235" s="1">
        <f t="shared" ca="1" si="74"/>
        <v>351414</v>
      </c>
      <c r="L235" s="1">
        <f t="shared" ca="1" si="70"/>
        <v>136839.84149669964</v>
      </c>
      <c r="M235" s="1">
        <f t="shared" ca="1" si="75"/>
        <v>87698.360125406223</v>
      </c>
      <c r="N235" s="1">
        <f t="shared" ca="1" si="71"/>
        <v>13744</v>
      </c>
      <c r="O235" s="1">
        <f t="shared" ca="1" si="76"/>
        <v>115552.04236968938</v>
      </c>
      <c r="P235" s="1">
        <f t="shared" ca="1" si="77"/>
        <v>45435.019909486247</v>
      </c>
      <c r="Q235" s="1">
        <f t="shared" ca="1" si="78"/>
        <v>484547.38003489247</v>
      </c>
      <c r="R235" s="1">
        <f ca="1">Table1[[#This Row],[mortage left]]+Table1[[#This Row],[left to pay to cars]]+Table1[[#This Row],[debt]]</f>
        <v>266135.88386638905</v>
      </c>
      <c r="S235" s="1">
        <f t="shared" ca="1" si="79"/>
        <v>218411.49616850342</v>
      </c>
    </row>
    <row r="236" spans="1:19" x14ac:dyDescent="0.2">
      <c r="A236">
        <f t="shared" ca="1" si="63"/>
        <v>1</v>
      </c>
      <c r="B236" t="str">
        <f t="shared" ca="1" si="64"/>
        <v>men</v>
      </c>
      <c r="C236">
        <f t="shared" ca="1" si="65"/>
        <v>18</v>
      </c>
      <c r="D236">
        <f t="shared" ca="1" si="66"/>
        <v>1</v>
      </c>
      <c r="E236" t="str">
        <f t="shared" ca="1" si="67"/>
        <v>IT</v>
      </c>
      <c r="F236" t="str">
        <f t="shared" ca="1" si="72"/>
        <v>High school</v>
      </c>
      <c r="G236">
        <f t="shared" ca="1" si="68"/>
        <v>4</v>
      </c>
      <c r="H236">
        <f t="shared" ca="1" si="62"/>
        <v>3</v>
      </c>
      <c r="I236" s="1">
        <f t="shared" ca="1" si="69"/>
        <v>35954</v>
      </c>
      <c r="J236" t="str">
        <f t="shared" ca="1" si="73"/>
        <v>Tbilisi</v>
      </c>
      <c r="K236" s="1">
        <f t="shared" ca="1" si="74"/>
        <v>251678</v>
      </c>
      <c r="L236" s="1">
        <f t="shared" ca="1" si="70"/>
        <v>114855.51698459669</v>
      </c>
      <c r="M236" s="1">
        <f t="shared" ca="1" si="75"/>
        <v>25020.403993871714</v>
      </c>
      <c r="N236" s="1">
        <f t="shared" ca="1" si="71"/>
        <v>17357</v>
      </c>
      <c r="O236" s="1">
        <f t="shared" ca="1" si="76"/>
        <v>47894.22643637631</v>
      </c>
      <c r="P236" s="1">
        <f t="shared" ca="1" si="77"/>
        <v>49617.867202814203</v>
      </c>
      <c r="Q236" s="1">
        <f t="shared" ca="1" si="78"/>
        <v>326316.27119668591</v>
      </c>
      <c r="R236" s="1">
        <f ca="1">Table1[[#This Row],[mortage left]]+Table1[[#This Row],[left to pay to cars]]+Table1[[#This Row],[debt]]</f>
        <v>180106.74342097298</v>
      </c>
      <c r="S236" s="1">
        <f t="shared" ca="1" si="79"/>
        <v>146209.52777571292</v>
      </c>
    </row>
    <row r="237" spans="1:19" x14ac:dyDescent="0.2">
      <c r="A237">
        <f t="shared" ca="1" si="63"/>
        <v>1</v>
      </c>
      <c r="B237" t="str">
        <f t="shared" ca="1" si="64"/>
        <v>men</v>
      </c>
      <c r="C237">
        <f t="shared" ca="1" si="65"/>
        <v>50</v>
      </c>
      <c r="D237">
        <f t="shared" ca="1" si="66"/>
        <v>1</v>
      </c>
      <c r="E237" t="str">
        <f t="shared" ca="1" si="67"/>
        <v>IT</v>
      </c>
      <c r="F237" t="str">
        <f t="shared" ca="1" si="72"/>
        <v>High school</v>
      </c>
      <c r="G237">
        <f t="shared" ca="1" si="68"/>
        <v>5</v>
      </c>
      <c r="H237">
        <f t="shared" ca="1" si="62"/>
        <v>4</v>
      </c>
      <c r="I237" s="1">
        <f t="shared" ca="1" si="69"/>
        <v>55014</v>
      </c>
      <c r="J237" t="str">
        <f t="shared" ca="1" si="73"/>
        <v>Tbilisi</v>
      </c>
      <c r="K237" s="1">
        <f t="shared" ca="1" si="74"/>
        <v>330084</v>
      </c>
      <c r="L237" s="1">
        <f t="shared" ca="1" si="70"/>
        <v>277568.01298220293</v>
      </c>
      <c r="M237" s="1">
        <f t="shared" ca="1" si="75"/>
        <v>171962.97188810477</v>
      </c>
      <c r="N237" s="1">
        <f t="shared" ca="1" si="71"/>
        <v>92446</v>
      </c>
      <c r="O237" s="1">
        <f t="shared" ca="1" si="76"/>
        <v>88219.375272022342</v>
      </c>
      <c r="P237" s="1">
        <f t="shared" ca="1" si="77"/>
        <v>69923.617828941497</v>
      </c>
      <c r="Q237" s="1">
        <f t="shared" ca="1" si="78"/>
        <v>571970.58971704636</v>
      </c>
      <c r="R237" s="1">
        <f ca="1">Table1[[#This Row],[mortage left]]+Table1[[#This Row],[left to pay to cars]]+Table1[[#This Row],[debt]]</f>
        <v>458233.38825422525</v>
      </c>
      <c r="S237" s="1">
        <f t="shared" ca="1" si="79"/>
        <v>113737.2014628211</v>
      </c>
    </row>
    <row r="238" spans="1:19" x14ac:dyDescent="0.2">
      <c r="A238">
        <f t="shared" ca="1" si="63"/>
        <v>2</v>
      </c>
      <c r="B238" t="str">
        <f t="shared" ca="1" si="64"/>
        <v>women</v>
      </c>
      <c r="C238">
        <f t="shared" ca="1" si="65"/>
        <v>31</v>
      </c>
      <c r="D238">
        <f t="shared" ca="1" si="66"/>
        <v>3</v>
      </c>
      <c r="E238" t="str">
        <f t="shared" ca="1" si="67"/>
        <v>Business</v>
      </c>
      <c r="F238" t="str">
        <f t="shared" ca="1" si="72"/>
        <v>College</v>
      </c>
      <c r="G238">
        <f t="shared" ca="1" si="68"/>
        <v>4</v>
      </c>
      <c r="H238">
        <f t="shared" ca="1" si="62"/>
        <v>2</v>
      </c>
      <c r="I238" s="1">
        <f t="shared" ca="1" si="69"/>
        <v>62780</v>
      </c>
      <c r="J238" t="str">
        <f t="shared" ca="1" si="73"/>
        <v>Kutaisi</v>
      </c>
      <c r="K238" s="1">
        <f t="shared" ca="1" si="74"/>
        <v>313900</v>
      </c>
      <c r="L238" s="1">
        <f t="shared" ca="1" si="70"/>
        <v>244673.04579214906</v>
      </c>
      <c r="M238" s="1">
        <f t="shared" ca="1" si="75"/>
        <v>77131.171695478042</v>
      </c>
      <c r="N238" s="1">
        <f t="shared" ca="1" si="71"/>
        <v>30667</v>
      </c>
      <c r="O238" s="1">
        <f t="shared" ca="1" si="76"/>
        <v>29900.938028959001</v>
      </c>
      <c r="P238" s="1">
        <f t="shared" ca="1" si="77"/>
        <v>49663.515736940593</v>
      </c>
      <c r="Q238" s="1">
        <f t="shared" ca="1" si="78"/>
        <v>440694.68743241864</v>
      </c>
      <c r="R238" s="1">
        <f ca="1">Table1[[#This Row],[mortage left]]+Table1[[#This Row],[left to pay to cars]]+Table1[[#This Row],[debt]]</f>
        <v>305240.98382110801</v>
      </c>
      <c r="S238" s="1">
        <f t="shared" ca="1" si="79"/>
        <v>135453.70361131063</v>
      </c>
    </row>
    <row r="239" spans="1:19" x14ac:dyDescent="0.2">
      <c r="A239">
        <f t="shared" ca="1" si="63"/>
        <v>1</v>
      </c>
      <c r="B239" t="str">
        <f t="shared" ca="1" si="64"/>
        <v>men</v>
      </c>
      <c r="C239">
        <f t="shared" ca="1" si="65"/>
        <v>50</v>
      </c>
      <c r="D239">
        <f t="shared" ca="1" si="66"/>
        <v>5</v>
      </c>
      <c r="E239" t="str">
        <f t="shared" ca="1" si="67"/>
        <v>Law</v>
      </c>
      <c r="F239" t="str">
        <f t="shared" ca="1" si="72"/>
        <v>Other</v>
      </c>
      <c r="G239">
        <f t="shared" ca="1" si="68"/>
        <v>3</v>
      </c>
      <c r="H239">
        <f t="shared" ca="1" si="62"/>
        <v>3</v>
      </c>
      <c r="I239" s="1">
        <f t="shared" ca="1" si="69"/>
        <v>46977</v>
      </c>
      <c r="J239" t="str">
        <f t="shared" ca="1" si="73"/>
        <v>Telavi</v>
      </c>
      <c r="K239" s="1">
        <f t="shared" ca="1" si="74"/>
        <v>187908</v>
      </c>
      <c r="L239" s="1">
        <f t="shared" ca="1" si="70"/>
        <v>28595.748662049667</v>
      </c>
      <c r="M239" s="1">
        <f t="shared" ca="1" si="75"/>
        <v>20673.383515802088</v>
      </c>
      <c r="N239" s="1">
        <f t="shared" ca="1" si="71"/>
        <v>20308</v>
      </c>
      <c r="O239" s="1">
        <f t="shared" ca="1" si="76"/>
        <v>12643.70919549017</v>
      </c>
      <c r="P239" s="1">
        <f t="shared" ca="1" si="77"/>
        <v>68905.581652170164</v>
      </c>
      <c r="Q239" s="1">
        <f t="shared" ca="1" si="78"/>
        <v>277486.96516797226</v>
      </c>
      <c r="R239" s="1">
        <f ca="1">Table1[[#This Row],[mortage left]]+Table1[[#This Row],[left to pay to cars]]+Table1[[#This Row],[debt]]</f>
        <v>61547.457857539834</v>
      </c>
      <c r="S239" s="1">
        <f t="shared" ca="1" si="79"/>
        <v>215939.50731043244</v>
      </c>
    </row>
    <row r="240" spans="1:19" x14ac:dyDescent="0.2">
      <c r="A240">
        <f t="shared" ca="1" si="63"/>
        <v>1</v>
      </c>
      <c r="B240" t="str">
        <f t="shared" ca="1" si="64"/>
        <v>men</v>
      </c>
      <c r="C240">
        <f t="shared" ca="1" si="65"/>
        <v>32</v>
      </c>
      <c r="D240">
        <f t="shared" ca="1" si="66"/>
        <v>4</v>
      </c>
      <c r="E240" t="str">
        <f t="shared" ca="1" si="67"/>
        <v>Finance</v>
      </c>
      <c r="F240" t="str">
        <f t="shared" ca="1" si="72"/>
        <v>Technical</v>
      </c>
      <c r="G240">
        <f t="shared" ca="1" si="68"/>
        <v>0</v>
      </c>
      <c r="H240">
        <f t="shared" ca="1" si="62"/>
        <v>1</v>
      </c>
      <c r="I240" s="1">
        <f t="shared" ca="1" si="69"/>
        <v>56229</v>
      </c>
      <c r="J240" t="str">
        <f t="shared" ca="1" si="73"/>
        <v>Zugdidi</v>
      </c>
      <c r="K240" s="1">
        <f t="shared" ca="1" si="74"/>
        <v>337374</v>
      </c>
      <c r="L240" s="1">
        <f t="shared" ca="1" si="70"/>
        <v>262544.95632901532</v>
      </c>
      <c r="M240" s="1">
        <f t="shared" ca="1" si="75"/>
        <v>35231.022169320364</v>
      </c>
      <c r="N240" s="1">
        <f t="shared" ca="1" si="71"/>
        <v>15089</v>
      </c>
      <c r="O240" s="1">
        <f t="shared" ca="1" si="76"/>
        <v>73134.890309961367</v>
      </c>
      <c r="P240" s="1">
        <f t="shared" ca="1" si="77"/>
        <v>43235.047358471187</v>
      </c>
      <c r="Q240" s="1">
        <f t="shared" ca="1" si="78"/>
        <v>415840.06952779158</v>
      </c>
      <c r="R240" s="1">
        <f ca="1">Table1[[#This Row],[mortage left]]+Table1[[#This Row],[left to pay to cars]]+Table1[[#This Row],[debt]]</f>
        <v>350768.84663897671</v>
      </c>
      <c r="S240" s="1">
        <f t="shared" ca="1" si="79"/>
        <v>65071.222888814867</v>
      </c>
    </row>
    <row r="241" spans="1:19" x14ac:dyDescent="0.2">
      <c r="A241">
        <f t="shared" ca="1" si="63"/>
        <v>1</v>
      </c>
      <c r="B241" t="str">
        <f t="shared" ca="1" si="64"/>
        <v>men</v>
      </c>
      <c r="C241">
        <f t="shared" ca="1" si="65"/>
        <v>42</v>
      </c>
      <c r="D241">
        <f t="shared" ca="1" si="66"/>
        <v>4</v>
      </c>
      <c r="E241" t="str">
        <f t="shared" ca="1" si="67"/>
        <v>Finance</v>
      </c>
      <c r="F241" t="str">
        <f t="shared" ca="1" si="72"/>
        <v>Technical</v>
      </c>
      <c r="G241">
        <f t="shared" ca="1" si="68"/>
        <v>2</v>
      </c>
      <c r="H241">
        <f t="shared" ca="1" si="62"/>
        <v>2</v>
      </c>
      <c r="I241" s="1">
        <f t="shared" ca="1" si="69"/>
        <v>58912</v>
      </c>
      <c r="J241" t="str">
        <f t="shared" ca="1" si="73"/>
        <v>Zugdidi</v>
      </c>
      <c r="K241" s="1">
        <f t="shared" ca="1" si="74"/>
        <v>294560</v>
      </c>
      <c r="L241" s="1">
        <f t="shared" ca="1" si="70"/>
        <v>51304.594060793279</v>
      </c>
      <c r="M241" s="1">
        <f t="shared" ca="1" si="75"/>
        <v>8656.3410321129086</v>
      </c>
      <c r="N241" s="1">
        <f t="shared" ca="1" si="71"/>
        <v>846</v>
      </c>
      <c r="O241" s="1">
        <f t="shared" ca="1" si="76"/>
        <v>85707.214183572665</v>
      </c>
      <c r="P241" s="1">
        <f t="shared" ca="1" si="77"/>
        <v>33472.947673975614</v>
      </c>
      <c r="Q241" s="1">
        <f t="shared" ca="1" si="78"/>
        <v>336689.2887060885</v>
      </c>
      <c r="R241" s="1">
        <f ca="1">Table1[[#This Row],[mortage left]]+Table1[[#This Row],[left to pay to cars]]+Table1[[#This Row],[debt]]</f>
        <v>137857.80824436594</v>
      </c>
      <c r="S241" s="1">
        <f t="shared" ca="1" si="79"/>
        <v>198831.48046172256</v>
      </c>
    </row>
    <row r="242" spans="1:19" x14ac:dyDescent="0.2">
      <c r="A242">
        <f t="shared" ca="1" si="63"/>
        <v>1</v>
      </c>
      <c r="B242" t="str">
        <f t="shared" ca="1" si="64"/>
        <v>men</v>
      </c>
      <c r="C242">
        <f t="shared" ca="1" si="65"/>
        <v>26</v>
      </c>
      <c r="D242">
        <f t="shared" ca="1" si="66"/>
        <v>4</v>
      </c>
      <c r="E242" t="str">
        <f t="shared" ca="1" si="67"/>
        <v>Finance</v>
      </c>
      <c r="F242" t="str">
        <f t="shared" ca="1" si="72"/>
        <v>Technical</v>
      </c>
      <c r="G242">
        <f t="shared" ca="1" si="68"/>
        <v>2</v>
      </c>
      <c r="H242">
        <f t="shared" ca="1" si="62"/>
        <v>2</v>
      </c>
      <c r="I242" s="1">
        <f t="shared" ca="1" si="69"/>
        <v>35370</v>
      </c>
      <c r="J242" t="str">
        <f t="shared" ca="1" si="73"/>
        <v>Zugdidi</v>
      </c>
      <c r="K242" s="1">
        <f t="shared" ca="1" si="74"/>
        <v>247590</v>
      </c>
      <c r="L242" s="1">
        <f t="shared" ca="1" si="70"/>
        <v>197711.96735158566</v>
      </c>
      <c r="M242" s="1">
        <f t="shared" ca="1" si="75"/>
        <v>2101.4469080241515</v>
      </c>
      <c r="N242" s="1">
        <f t="shared" ca="1" si="71"/>
        <v>74</v>
      </c>
      <c r="O242" s="1">
        <f t="shared" ca="1" si="76"/>
        <v>20139.903379095726</v>
      </c>
      <c r="P242" s="1">
        <f t="shared" ca="1" si="77"/>
        <v>13415.728106467199</v>
      </c>
      <c r="Q242" s="1">
        <f t="shared" ca="1" si="78"/>
        <v>263107.17501449131</v>
      </c>
      <c r="R242" s="1">
        <f ca="1">Table1[[#This Row],[mortage left]]+Table1[[#This Row],[left to pay to cars]]+Table1[[#This Row],[debt]]</f>
        <v>217925.87073068137</v>
      </c>
      <c r="S242" s="1">
        <f t="shared" ca="1" si="79"/>
        <v>45181.304283809935</v>
      </c>
    </row>
    <row r="243" spans="1:19" x14ac:dyDescent="0.2">
      <c r="A243">
        <f t="shared" ca="1" si="63"/>
        <v>1</v>
      </c>
      <c r="B243" t="str">
        <f t="shared" ca="1" si="64"/>
        <v>men</v>
      </c>
      <c r="C243">
        <f t="shared" ca="1" si="65"/>
        <v>48</v>
      </c>
      <c r="D243">
        <f t="shared" ca="1" si="66"/>
        <v>1</v>
      </c>
      <c r="E243" t="str">
        <f t="shared" ca="1" si="67"/>
        <v>IT</v>
      </c>
      <c r="F243" t="str">
        <f t="shared" ca="1" si="72"/>
        <v>High school</v>
      </c>
      <c r="G243">
        <f t="shared" ca="1" si="68"/>
        <v>3</v>
      </c>
      <c r="H243">
        <f t="shared" ca="1" si="62"/>
        <v>2</v>
      </c>
      <c r="I243" s="1">
        <f t="shared" ca="1" si="69"/>
        <v>41129</v>
      </c>
      <c r="J243" t="str">
        <f t="shared" ca="1" si="73"/>
        <v>Tbilisi</v>
      </c>
      <c r="K243" s="1">
        <f t="shared" ca="1" si="74"/>
        <v>246774</v>
      </c>
      <c r="L243" s="1">
        <f t="shared" ca="1" si="70"/>
        <v>154329.87587552913</v>
      </c>
      <c r="M243" s="1">
        <f t="shared" ca="1" si="75"/>
        <v>35835.909881211424</v>
      </c>
      <c r="N243" s="1">
        <f t="shared" ca="1" si="71"/>
        <v>2353</v>
      </c>
      <c r="O243" s="1">
        <f t="shared" ca="1" si="76"/>
        <v>79687.113069665822</v>
      </c>
      <c r="P243" s="1">
        <f t="shared" ca="1" si="77"/>
        <v>60737.751315571717</v>
      </c>
      <c r="Q243" s="1">
        <f t="shared" ca="1" si="78"/>
        <v>343347.66119678313</v>
      </c>
      <c r="R243" s="1">
        <f ca="1">Table1[[#This Row],[mortage left]]+Table1[[#This Row],[left to pay to cars]]+Table1[[#This Row],[debt]]</f>
        <v>236369.98894519496</v>
      </c>
      <c r="S243" s="1">
        <f t="shared" ca="1" si="79"/>
        <v>106977.67225158817</v>
      </c>
    </row>
    <row r="244" spans="1:19" x14ac:dyDescent="0.2">
      <c r="A244">
        <f t="shared" ca="1" si="63"/>
        <v>2</v>
      </c>
      <c r="B244" t="str">
        <f t="shared" ca="1" si="64"/>
        <v>women</v>
      </c>
      <c r="C244">
        <f t="shared" ca="1" si="65"/>
        <v>46</v>
      </c>
      <c r="D244">
        <f t="shared" ca="1" si="66"/>
        <v>4</v>
      </c>
      <c r="E244" t="str">
        <f t="shared" ca="1" si="67"/>
        <v>Finance</v>
      </c>
      <c r="F244" t="str">
        <f t="shared" ca="1" si="72"/>
        <v>Technical</v>
      </c>
      <c r="G244">
        <f t="shared" ca="1" si="68"/>
        <v>1</v>
      </c>
      <c r="H244">
        <f t="shared" ca="1" si="62"/>
        <v>2</v>
      </c>
      <c r="I244" s="1">
        <f t="shared" ca="1" si="69"/>
        <v>50179</v>
      </c>
      <c r="J244" t="str">
        <f t="shared" ca="1" si="73"/>
        <v>Zugdidi</v>
      </c>
      <c r="K244" s="1">
        <f t="shared" ca="1" si="74"/>
        <v>351253</v>
      </c>
      <c r="L244" s="1">
        <f t="shared" ca="1" si="70"/>
        <v>349916.44281784556</v>
      </c>
      <c r="M244" s="1">
        <f t="shared" ca="1" si="75"/>
        <v>50380.467487811271</v>
      </c>
      <c r="N244" s="1">
        <f t="shared" ca="1" si="71"/>
        <v>20278</v>
      </c>
      <c r="O244" s="1">
        <f t="shared" ca="1" si="76"/>
        <v>44008.492315731295</v>
      </c>
      <c r="P244" s="1">
        <f t="shared" ca="1" si="77"/>
        <v>14954.539605096306</v>
      </c>
      <c r="Q244" s="1">
        <f t="shared" ca="1" si="78"/>
        <v>416588.00709290762</v>
      </c>
      <c r="R244" s="1">
        <f ca="1">Table1[[#This Row],[mortage left]]+Table1[[#This Row],[left to pay to cars]]+Table1[[#This Row],[debt]]</f>
        <v>414202.93513357686</v>
      </c>
      <c r="S244" s="1">
        <f t="shared" ca="1" si="79"/>
        <v>2385.0719593307585</v>
      </c>
    </row>
    <row r="245" spans="1:19" x14ac:dyDescent="0.2">
      <c r="A245">
        <f t="shared" ca="1" si="63"/>
        <v>1</v>
      </c>
      <c r="B245" t="str">
        <f t="shared" ca="1" si="64"/>
        <v>men</v>
      </c>
      <c r="C245">
        <f t="shared" ca="1" si="65"/>
        <v>35</v>
      </c>
      <c r="D245">
        <f t="shared" ca="1" si="66"/>
        <v>4</v>
      </c>
      <c r="E245" t="str">
        <f t="shared" ca="1" si="67"/>
        <v>Finance</v>
      </c>
      <c r="F245" t="str">
        <f t="shared" ca="1" si="72"/>
        <v>Technical</v>
      </c>
      <c r="G245">
        <f t="shared" ca="1" si="68"/>
        <v>4</v>
      </c>
      <c r="H245">
        <f t="shared" ca="1" si="62"/>
        <v>2</v>
      </c>
      <c r="I245" s="1">
        <f t="shared" ca="1" si="69"/>
        <v>43182</v>
      </c>
      <c r="J245" t="str">
        <f t="shared" ca="1" si="73"/>
        <v>Zugdidi</v>
      </c>
      <c r="K245" s="1">
        <f t="shared" ca="1" si="74"/>
        <v>259092</v>
      </c>
      <c r="L245" s="1">
        <f t="shared" ca="1" si="70"/>
        <v>107324.30471226538</v>
      </c>
      <c r="M245" s="1">
        <f t="shared" ca="1" si="75"/>
        <v>75145.755335756592</v>
      </c>
      <c r="N245" s="1">
        <f t="shared" ca="1" si="71"/>
        <v>47215</v>
      </c>
      <c r="O245" s="1">
        <f t="shared" ca="1" si="76"/>
        <v>44223.206727184297</v>
      </c>
      <c r="P245" s="1">
        <f t="shared" ca="1" si="77"/>
        <v>11352.172146006331</v>
      </c>
      <c r="Q245" s="1">
        <f t="shared" ca="1" si="78"/>
        <v>345589.92748176289</v>
      </c>
      <c r="R245" s="1">
        <f ca="1">Table1[[#This Row],[mortage left]]+Table1[[#This Row],[left to pay to cars]]+Table1[[#This Row],[debt]]</f>
        <v>198762.51143944968</v>
      </c>
      <c r="S245" s="1">
        <f t="shared" ca="1" si="79"/>
        <v>146827.41604231321</v>
      </c>
    </row>
    <row r="246" spans="1:19" x14ac:dyDescent="0.2">
      <c r="A246">
        <f t="shared" ca="1" si="63"/>
        <v>1</v>
      </c>
      <c r="B246" t="str">
        <f t="shared" ca="1" si="64"/>
        <v>men</v>
      </c>
      <c r="C246">
        <f t="shared" ca="1" si="65"/>
        <v>23</v>
      </c>
      <c r="D246">
        <f t="shared" ca="1" si="66"/>
        <v>5</v>
      </c>
      <c r="E246" t="str">
        <f t="shared" ca="1" si="67"/>
        <v>Law</v>
      </c>
      <c r="F246" t="str">
        <f t="shared" ca="1" si="72"/>
        <v>Other</v>
      </c>
      <c r="G246">
        <f t="shared" ca="1" si="68"/>
        <v>5</v>
      </c>
      <c r="H246">
        <f t="shared" ca="1" si="62"/>
        <v>2</v>
      </c>
      <c r="I246" s="1">
        <f t="shared" ca="1" si="69"/>
        <v>49129</v>
      </c>
      <c r="J246" t="str">
        <f t="shared" ca="1" si="73"/>
        <v>Telavi</v>
      </c>
      <c r="K246" s="1">
        <f t="shared" ca="1" si="74"/>
        <v>294774</v>
      </c>
      <c r="L246" s="1">
        <f t="shared" ca="1" si="70"/>
        <v>108132.1020948244</v>
      </c>
      <c r="M246" s="1">
        <f t="shared" ca="1" si="75"/>
        <v>57896.967738915468</v>
      </c>
      <c r="N246" s="1">
        <f t="shared" ca="1" si="71"/>
        <v>41680</v>
      </c>
      <c r="O246" s="1">
        <f t="shared" ca="1" si="76"/>
        <v>19326.233092565551</v>
      </c>
      <c r="P246" s="1">
        <f t="shared" ca="1" si="77"/>
        <v>70823.423150787654</v>
      </c>
      <c r="Q246" s="1">
        <f t="shared" ca="1" si="78"/>
        <v>423494.39088970312</v>
      </c>
      <c r="R246" s="1">
        <f ca="1">Table1[[#This Row],[mortage left]]+Table1[[#This Row],[left to pay to cars]]+Table1[[#This Row],[debt]]</f>
        <v>169138.33518738995</v>
      </c>
      <c r="S246" s="1">
        <f t="shared" ca="1" si="79"/>
        <v>254356.05570231317</v>
      </c>
    </row>
    <row r="247" spans="1:19" x14ac:dyDescent="0.2">
      <c r="A247">
        <f t="shared" ca="1" si="63"/>
        <v>2</v>
      </c>
      <c r="B247" t="str">
        <f t="shared" ca="1" si="64"/>
        <v>women</v>
      </c>
      <c r="C247">
        <f t="shared" ca="1" si="65"/>
        <v>48</v>
      </c>
      <c r="D247">
        <f t="shared" ca="1" si="66"/>
        <v>1</v>
      </c>
      <c r="E247" t="str">
        <f t="shared" ca="1" si="67"/>
        <v>IT</v>
      </c>
      <c r="F247" t="str">
        <f t="shared" ca="1" si="72"/>
        <v>High school</v>
      </c>
      <c r="G247">
        <f t="shared" ca="1" si="68"/>
        <v>2</v>
      </c>
      <c r="H247">
        <f t="shared" ca="1" si="62"/>
        <v>3</v>
      </c>
      <c r="I247" s="1">
        <f t="shared" ca="1" si="69"/>
        <v>77461</v>
      </c>
      <c r="J247" t="str">
        <f t="shared" ca="1" si="73"/>
        <v>Tbilisi</v>
      </c>
      <c r="K247" s="1">
        <f t="shared" ca="1" si="74"/>
        <v>542227</v>
      </c>
      <c r="L247" s="1">
        <f t="shared" ca="1" si="70"/>
        <v>28963.565485680327</v>
      </c>
      <c r="M247" s="1">
        <f t="shared" ca="1" si="75"/>
        <v>43074.693429939616</v>
      </c>
      <c r="N247" s="1">
        <f t="shared" ca="1" si="71"/>
        <v>39740</v>
      </c>
      <c r="O247" s="1">
        <f t="shared" ca="1" si="76"/>
        <v>41739.542329374563</v>
      </c>
      <c r="P247" s="1">
        <f t="shared" ca="1" si="77"/>
        <v>50505.745942031266</v>
      </c>
      <c r="Q247" s="1">
        <f t="shared" ca="1" si="78"/>
        <v>635807.43937197083</v>
      </c>
      <c r="R247" s="1">
        <f ca="1">Table1[[#This Row],[mortage left]]+Table1[[#This Row],[left to pay to cars]]+Table1[[#This Row],[debt]]</f>
        <v>110443.10781505489</v>
      </c>
      <c r="S247" s="1">
        <f t="shared" ca="1" si="79"/>
        <v>525364.331556916</v>
      </c>
    </row>
    <row r="248" spans="1:19" x14ac:dyDescent="0.2">
      <c r="A248">
        <f t="shared" ca="1" si="63"/>
        <v>1</v>
      </c>
      <c r="B248" t="str">
        <f t="shared" ca="1" si="64"/>
        <v>men</v>
      </c>
      <c r="C248">
        <f t="shared" ca="1" si="65"/>
        <v>39</v>
      </c>
      <c r="D248">
        <f t="shared" ca="1" si="66"/>
        <v>3</v>
      </c>
      <c r="E248" t="str">
        <f t="shared" ca="1" si="67"/>
        <v>Business</v>
      </c>
      <c r="F248" t="str">
        <f t="shared" ca="1" si="72"/>
        <v>College</v>
      </c>
      <c r="G248">
        <f t="shared" ca="1" si="68"/>
        <v>4</v>
      </c>
      <c r="H248">
        <f t="shared" ca="1" si="62"/>
        <v>2</v>
      </c>
      <c r="I248" s="1">
        <f t="shared" ca="1" si="69"/>
        <v>70559</v>
      </c>
      <c r="J248" t="str">
        <f t="shared" ca="1" si="73"/>
        <v>Kutaisi</v>
      </c>
      <c r="K248" s="1">
        <f t="shared" ca="1" si="74"/>
        <v>352795</v>
      </c>
      <c r="L248" s="1">
        <f t="shared" ca="1" si="70"/>
        <v>76137.379494276029</v>
      </c>
      <c r="M248" s="1">
        <f t="shared" ca="1" si="75"/>
        <v>28388.61762358763</v>
      </c>
      <c r="N248" s="1">
        <f t="shared" ca="1" si="71"/>
        <v>2403</v>
      </c>
      <c r="O248" s="1">
        <f t="shared" ca="1" si="76"/>
        <v>40296.604675732538</v>
      </c>
      <c r="P248" s="1">
        <f t="shared" ca="1" si="77"/>
        <v>105500.78534835673</v>
      </c>
      <c r="Q248" s="1">
        <f t="shared" ca="1" si="78"/>
        <v>486684.40297194431</v>
      </c>
      <c r="R248" s="1">
        <f ca="1">Table1[[#This Row],[mortage left]]+Table1[[#This Row],[left to pay to cars]]+Table1[[#This Row],[debt]]</f>
        <v>118836.98417000857</v>
      </c>
      <c r="S248" s="1">
        <f t="shared" ca="1" si="79"/>
        <v>367847.41880193574</v>
      </c>
    </row>
    <row r="249" spans="1:19" x14ac:dyDescent="0.2">
      <c r="A249">
        <f t="shared" ca="1" si="63"/>
        <v>1</v>
      </c>
      <c r="B249" t="str">
        <f t="shared" ca="1" si="64"/>
        <v>men</v>
      </c>
      <c r="C249">
        <f t="shared" ca="1" si="65"/>
        <v>37</v>
      </c>
      <c r="D249">
        <f t="shared" ca="1" si="66"/>
        <v>2</v>
      </c>
      <c r="E249" t="str">
        <f t="shared" ca="1" si="67"/>
        <v>Health</v>
      </c>
      <c r="F249" t="str">
        <f t="shared" ca="1" si="72"/>
        <v>University</v>
      </c>
      <c r="G249">
        <f t="shared" ca="1" si="68"/>
        <v>5</v>
      </c>
      <c r="H249">
        <f t="shared" ca="1" si="62"/>
        <v>3</v>
      </c>
      <c r="I249" s="1">
        <f t="shared" ca="1" si="69"/>
        <v>33118</v>
      </c>
      <c r="J249" t="str">
        <f t="shared" ca="1" si="73"/>
        <v>Batumi</v>
      </c>
      <c r="K249" s="1">
        <f t="shared" ca="1" si="74"/>
        <v>132472</v>
      </c>
      <c r="L249" s="1">
        <f t="shared" ca="1" si="70"/>
        <v>126304.92111495453</v>
      </c>
      <c r="M249" s="1">
        <f t="shared" ca="1" si="75"/>
        <v>74593.959861379917</v>
      </c>
      <c r="N249" s="1">
        <f t="shared" ca="1" si="71"/>
        <v>37304</v>
      </c>
      <c r="O249" s="1">
        <f t="shared" ca="1" si="76"/>
        <v>25326.472584924319</v>
      </c>
      <c r="P249" s="1">
        <f t="shared" ca="1" si="77"/>
        <v>7914.8090085155163</v>
      </c>
      <c r="Q249" s="1">
        <f t="shared" ca="1" si="78"/>
        <v>214980.76886989546</v>
      </c>
      <c r="R249" s="1">
        <f ca="1">Table1[[#This Row],[mortage left]]+Table1[[#This Row],[left to pay to cars]]+Table1[[#This Row],[debt]]</f>
        <v>188935.39369987883</v>
      </c>
      <c r="S249" s="1">
        <f t="shared" ca="1" si="79"/>
        <v>26045.375170016632</v>
      </c>
    </row>
    <row r="250" spans="1:19" x14ac:dyDescent="0.2">
      <c r="A250">
        <f t="shared" ca="1" si="63"/>
        <v>1</v>
      </c>
      <c r="B250" t="str">
        <f t="shared" ca="1" si="64"/>
        <v>men</v>
      </c>
      <c r="C250">
        <f t="shared" ca="1" si="65"/>
        <v>41</v>
      </c>
      <c r="D250">
        <f t="shared" ca="1" si="66"/>
        <v>2</v>
      </c>
      <c r="E250" t="str">
        <f t="shared" ca="1" si="67"/>
        <v>Health</v>
      </c>
      <c r="F250" t="str">
        <f t="shared" ca="1" si="72"/>
        <v>University</v>
      </c>
      <c r="G250">
        <f t="shared" ca="1" si="68"/>
        <v>3</v>
      </c>
      <c r="H250">
        <f t="shared" ca="1" si="62"/>
        <v>2</v>
      </c>
      <c r="I250" s="1">
        <f t="shared" ca="1" si="69"/>
        <v>57608</v>
      </c>
      <c r="J250" t="str">
        <f t="shared" ca="1" si="73"/>
        <v>Batumi</v>
      </c>
      <c r="K250" s="1">
        <f t="shared" ca="1" si="74"/>
        <v>345648</v>
      </c>
      <c r="L250" s="1">
        <f t="shared" ca="1" si="70"/>
        <v>25638.554076785233</v>
      </c>
      <c r="M250" s="1">
        <f t="shared" ca="1" si="75"/>
        <v>71433.799628133129</v>
      </c>
      <c r="N250" s="1">
        <f t="shared" ca="1" si="71"/>
        <v>60170</v>
      </c>
      <c r="O250" s="1">
        <f t="shared" ca="1" si="76"/>
        <v>8067.9883157994082</v>
      </c>
      <c r="P250" s="1">
        <f t="shared" ca="1" si="77"/>
        <v>56630.579636651324</v>
      </c>
      <c r="Q250" s="1">
        <f t="shared" ca="1" si="78"/>
        <v>473712.37926478445</v>
      </c>
      <c r="R250" s="1">
        <f ca="1">Table1[[#This Row],[mortage left]]+Table1[[#This Row],[left to pay to cars]]+Table1[[#This Row],[debt]]</f>
        <v>93876.542392584641</v>
      </c>
      <c r="S250" s="1">
        <f t="shared" ca="1" si="79"/>
        <v>379835.83687219978</v>
      </c>
    </row>
    <row r="251" spans="1:19" x14ac:dyDescent="0.2">
      <c r="A251">
        <f t="shared" ca="1" si="63"/>
        <v>2</v>
      </c>
      <c r="B251" t="str">
        <f t="shared" ca="1" si="64"/>
        <v>women</v>
      </c>
      <c r="C251">
        <f t="shared" ca="1" si="65"/>
        <v>25</v>
      </c>
      <c r="D251">
        <f t="shared" ca="1" si="66"/>
        <v>4</v>
      </c>
      <c r="E251" t="str">
        <f t="shared" ca="1" si="67"/>
        <v>Finance</v>
      </c>
      <c r="F251" t="str">
        <f t="shared" ca="1" si="72"/>
        <v>Technical</v>
      </c>
      <c r="G251">
        <f t="shared" ca="1" si="68"/>
        <v>0</v>
      </c>
      <c r="H251">
        <f t="shared" ca="1" si="62"/>
        <v>1</v>
      </c>
      <c r="I251" s="1">
        <f t="shared" ca="1" si="69"/>
        <v>79188</v>
      </c>
      <c r="J251" t="str">
        <f t="shared" ca="1" si="73"/>
        <v>Zugdidi</v>
      </c>
      <c r="K251" s="1">
        <f t="shared" ca="1" si="74"/>
        <v>395940</v>
      </c>
      <c r="L251" s="1">
        <f t="shared" ca="1" si="70"/>
        <v>177434.28018180799</v>
      </c>
      <c r="M251" s="1">
        <f t="shared" ca="1" si="75"/>
        <v>17566.098613500537</v>
      </c>
      <c r="N251" s="1">
        <f t="shared" ca="1" si="71"/>
        <v>7741</v>
      </c>
      <c r="O251" s="1">
        <f t="shared" ca="1" si="76"/>
        <v>139102.54855209094</v>
      </c>
      <c r="P251" s="1">
        <f t="shared" ca="1" si="77"/>
        <v>64412.415217424321</v>
      </c>
      <c r="Q251" s="1">
        <f t="shared" ca="1" si="78"/>
        <v>477918.51383092487</v>
      </c>
      <c r="R251" s="1">
        <f ca="1">Table1[[#This Row],[mortage left]]+Table1[[#This Row],[left to pay to cars]]+Table1[[#This Row],[debt]]</f>
        <v>324277.82873389893</v>
      </c>
      <c r="S251" s="1">
        <f t="shared" ca="1" si="79"/>
        <v>153640.68509702594</v>
      </c>
    </row>
    <row r="252" spans="1:19" x14ac:dyDescent="0.2">
      <c r="A252">
        <f t="shared" ca="1" si="63"/>
        <v>2</v>
      </c>
      <c r="B252" t="str">
        <f t="shared" ca="1" si="64"/>
        <v>women</v>
      </c>
      <c r="C252">
        <f t="shared" ca="1" si="65"/>
        <v>23</v>
      </c>
      <c r="D252">
        <f t="shared" ca="1" si="66"/>
        <v>2</v>
      </c>
      <c r="E252" t="str">
        <f t="shared" ca="1" si="67"/>
        <v>Health</v>
      </c>
      <c r="F252" t="str">
        <f t="shared" ca="1" si="72"/>
        <v>University</v>
      </c>
      <c r="G252">
        <f t="shared" ca="1" si="68"/>
        <v>1</v>
      </c>
      <c r="H252">
        <f t="shared" ca="1" si="62"/>
        <v>4</v>
      </c>
      <c r="I252" s="1">
        <f t="shared" ca="1" si="69"/>
        <v>38414</v>
      </c>
      <c r="J252" t="str">
        <f t="shared" ca="1" si="73"/>
        <v>Batumi</v>
      </c>
      <c r="K252" s="1">
        <f t="shared" ca="1" si="74"/>
        <v>268898</v>
      </c>
      <c r="L252" s="1">
        <f t="shared" ca="1" si="70"/>
        <v>164094.19485128051</v>
      </c>
      <c r="M252" s="1">
        <f t="shared" ca="1" si="75"/>
        <v>27953.993655116807</v>
      </c>
      <c r="N252" s="1">
        <f t="shared" ca="1" si="71"/>
        <v>10486</v>
      </c>
      <c r="O252" s="1">
        <f t="shared" ca="1" si="76"/>
        <v>111.83294040363809</v>
      </c>
      <c r="P252" s="1">
        <f t="shared" ca="1" si="77"/>
        <v>27285.029667478047</v>
      </c>
      <c r="Q252" s="1">
        <f t="shared" ca="1" si="78"/>
        <v>324137.02332259488</v>
      </c>
      <c r="R252" s="1">
        <f ca="1">Table1[[#This Row],[mortage left]]+Table1[[#This Row],[left to pay to cars]]+Table1[[#This Row],[debt]]</f>
        <v>174692.02779168414</v>
      </c>
      <c r="S252" s="1">
        <f t="shared" ca="1" si="79"/>
        <v>149444.99553091073</v>
      </c>
    </row>
    <row r="253" spans="1:19" x14ac:dyDescent="0.2">
      <c r="A253">
        <f t="shared" ca="1" si="63"/>
        <v>1</v>
      </c>
      <c r="B253" t="str">
        <f t="shared" ca="1" si="64"/>
        <v>men</v>
      </c>
      <c r="C253">
        <f t="shared" ca="1" si="65"/>
        <v>30</v>
      </c>
      <c r="D253">
        <f t="shared" ca="1" si="66"/>
        <v>1</v>
      </c>
      <c r="E253" t="str">
        <f t="shared" ca="1" si="67"/>
        <v>IT</v>
      </c>
      <c r="F253" t="str">
        <f t="shared" ca="1" si="72"/>
        <v>High school</v>
      </c>
      <c r="G253">
        <f t="shared" ca="1" si="68"/>
        <v>5</v>
      </c>
      <c r="H253">
        <f t="shared" ca="1" si="62"/>
        <v>1</v>
      </c>
      <c r="I253" s="1">
        <f t="shared" ca="1" si="69"/>
        <v>48690</v>
      </c>
      <c r="J253" t="str">
        <f t="shared" ca="1" si="73"/>
        <v>Tbilisi</v>
      </c>
      <c r="K253" s="1">
        <f t="shared" ca="1" si="74"/>
        <v>194760</v>
      </c>
      <c r="L253" s="1">
        <f t="shared" ca="1" si="70"/>
        <v>35910.828177848831</v>
      </c>
      <c r="M253" s="1">
        <f t="shared" ca="1" si="75"/>
        <v>14664.363661487061</v>
      </c>
      <c r="N253" s="1">
        <f t="shared" ca="1" si="71"/>
        <v>4806</v>
      </c>
      <c r="O253" s="1">
        <f t="shared" ca="1" si="76"/>
        <v>8501.8195377017128</v>
      </c>
      <c r="P253" s="1">
        <f t="shared" ca="1" si="77"/>
        <v>27091.201142372982</v>
      </c>
      <c r="Q253" s="1">
        <f t="shared" ca="1" si="78"/>
        <v>236515.56480386003</v>
      </c>
      <c r="R253" s="1">
        <f ca="1">Table1[[#This Row],[mortage left]]+Table1[[#This Row],[left to pay to cars]]+Table1[[#This Row],[debt]]</f>
        <v>49218.647715550542</v>
      </c>
      <c r="S253" s="1">
        <f t="shared" ca="1" si="79"/>
        <v>187296.91708830948</v>
      </c>
    </row>
    <row r="254" spans="1:19" x14ac:dyDescent="0.2">
      <c r="A254">
        <f t="shared" ca="1" si="63"/>
        <v>2</v>
      </c>
      <c r="B254" t="str">
        <f t="shared" ca="1" si="64"/>
        <v>women</v>
      </c>
      <c r="C254">
        <f t="shared" ca="1" si="65"/>
        <v>31</v>
      </c>
      <c r="D254">
        <f t="shared" ca="1" si="66"/>
        <v>5</v>
      </c>
      <c r="E254" t="str">
        <f t="shared" ca="1" si="67"/>
        <v>Law</v>
      </c>
      <c r="F254" t="str">
        <f t="shared" ca="1" si="72"/>
        <v>Other</v>
      </c>
      <c r="G254">
        <f t="shared" ca="1" si="68"/>
        <v>2</v>
      </c>
      <c r="H254">
        <f t="shared" ca="1" si="62"/>
        <v>3</v>
      </c>
      <c r="I254" s="1">
        <f t="shared" ca="1" si="69"/>
        <v>53376</v>
      </c>
      <c r="J254" t="str">
        <f t="shared" ca="1" si="73"/>
        <v>Telavi</v>
      </c>
      <c r="K254" s="1">
        <f t="shared" ca="1" si="74"/>
        <v>320256</v>
      </c>
      <c r="L254" s="1">
        <f t="shared" ca="1" si="70"/>
        <v>318677.94531639171</v>
      </c>
      <c r="M254" s="1">
        <f t="shared" ca="1" si="75"/>
        <v>28482.517565767263</v>
      </c>
      <c r="N254" s="1">
        <f t="shared" ca="1" si="71"/>
        <v>6004</v>
      </c>
      <c r="O254" s="1">
        <f t="shared" ca="1" si="76"/>
        <v>44185.203385797475</v>
      </c>
      <c r="P254" s="1">
        <f t="shared" ca="1" si="77"/>
        <v>45198.324254257343</v>
      </c>
      <c r="Q254" s="1">
        <f t="shared" ca="1" si="78"/>
        <v>393936.84182002465</v>
      </c>
      <c r="R254" s="1">
        <f ca="1">Table1[[#This Row],[mortage left]]+Table1[[#This Row],[left to pay to cars]]+Table1[[#This Row],[debt]]</f>
        <v>368867.14870218921</v>
      </c>
      <c r="S254" s="1">
        <f t="shared" ca="1" si="79"/>
        <v>25069.693117835443</v>
      </c>
    </row>
    <row r="255" spans="1:19" x14ac:dyDescent="0.2">
      <c r="A255">
        <f t="shared" ca="1" si="63"/>
        <v>1</v>
      </c>
      <c r="B255" t="str">
        <f t="shared" ca="1" si="64"/>
        <v>men</v>
      </c>
      <c r="C255">
        <f t="shared" ca="1" si="65"/>
        <v>21</v>
      </c>
      <c r="D255">
        <f t="shared" ca="1" si="66"/>
        <v>5</v>
      </c>
      <c r="E255" t="str">
        <f t="shared" ca="1" si="67"/>
        <v>Law</v>
      </c>
      <c r="F255" t="str">
        <f t="shared" ca="1" si="72"/>
        <v>Other</v>
      </c>
      <c r="G255">
        <f t="shared" ca="1" si="68"/>
        <v>0</v>
      </c>
      <c r="H255">
        <f t="shared" ca="1" si="62"/>
        <v>4</v>
      </c>
      <c r="I255" s="1">
        <f t="shared" ca="1" si="69"/>
        <v>76092</v>
      </c>
      <c r="J255" t="str">
        <f t="shared" ca="1" si="73"/>
        <v>Telavi</v>
      </c>
      <c r="K255" s="1">
        <f t="shared" ca="1" si="74"/>
        <v>456552</v>
      </c>
      <c r="L255" s="1">
        <f t="shared" ca="1" si="70"/>
        <v>386763.97399473714</v>
      </c>
      <c r="M255" s="1">
        <f t="shared" ca="1" si="75"/>
        <v>28.565393633507163</v>
      </c>
      <c r="N255" s="1">
        <f t="shared" ca="1" si="71"/>
        <v>17</v>
      </c>
      <c r="O255" s="1">
        <f t="shared" ca="1" si="76"/>
        <v>15628.06286081602</v>
      </c>
      <c r="P255" s="1">
        <f t="shared" ca="1" si="77"/>
        <v>11162.926713287532</v>
      </c>
      <c r="Q255" s="1">
        <f t="shared" ca="1" si="78"/>
        <v>467743.49210692104</v>
      </c>
      <c r="R255" s="1">
        <f ca="1">Table1[[#This Row],[mortage left]]+Table1[[#This Row],[left to pay to cars]]+Table1[[#This Row],[debt]]</f>
        <v>402409.03685555316</v>
      </c>
      <c r="S255" s="1">
        <f t="shared" ca="1" si="79"/>
        <v>65334.455251367879</v>
      </c>
    </row>
    <row r="256" spans="1:19" x14ac:dyDescent="0.2">
      <c r="A256">
        <f t="shared" ca="1" si="63"/>
        <v>1</v>
      </c>
      <c r="B256" t="str">
        <f t="shared" ca="1" si="64"/>
        <v>men</v>
      </c>
      <c r="C256">
        <f t="shared" ca="1" si="65"/>
        <v>44</v>
      </c>
      <c r="D256">
        <f t="shared" ca="1" si="66"/>
        <v>4</v>
      </c>
      <c r="E256" t="str">
        <f t="shared" ca="1" si="67"/>
        <v>Finance</v>
      </c>
      <c r="F256" t="str">
        <f t="shared" ca="1" si="72"/>
        <v>Technical</v>
      </c>
      <c r="G256">
        <f t="shared" ca="1" si="68"/>
        <v>1</v>
      </c>
      <c r="H256">
        <f t="shared" ca="1" si="62"/>
        <v>4</v>
      </c>
      <c r="I256" s="1">
        <f t="shared" ca="1" si="69"/>
        <v>64787</v>
      </c>
      <c r="J256" t="str">
        <f t="shared" ca="1" si="73"/>
        <v>Zugdidi</v>
      </c>
      <c r="K256" s="1">
        <f t="shared" ca="1" si="74"/>
        <v>388722</v>
      </c>
      <c r="L256" s="1">
        <f t="shared" ca="1" si="70"/>
        <v>1946.2804745524229</v>
      </c>
      <c r="M256" s="1">
        <f t="shared" ca="1" si="75"/>
        <v>95703.831538693426</v>
      </c>
      <c r="N256" s="1">
        <f t="shared" ca="1" si="71"/>
        <v>63261</v>
      </c>
      <c r="O256" s="1">
        <f t="shared" ca="1" si="76"/>
        <v>75364.793144704992</v>
      </c>
      <c r="P256" s="1">
        <f t="shared" ca="1" si="77"/>
        <v>87943.567707884227</v>
      </c>
      <c r="Q256" s="1">
        <f t="shared" ca="1" si="78"/>
        <v>572369.39924657764</v>
      </c>
      <c r="R256" s="1">
        <f ca="1">Table1[[#This Row],[mortage left]]+Table1[[#This Row],[left to pay to cars]]+Table1[[#This Row],[debt]]</f>
        <v>140572.07361925743</v>
      </c>
      <c r="S256" s="1">
        <f t="shared" ca="1" si="79"/>
        <v>431797.32562732021</v>
      </c>
    </row>
    <row r="257" spans="1:19" x14ac:dyDescent="0.2">
      <c r="A257">
        <f t="shared" ca="1" si="63"/>
        <v>1</v>
      </c>
      <c r="B257" t="str">
        <f t="shared" ca="1" si="64"/>
        <v>men</v>
      </c>
      <c r="C257">
        <f t="shared" ca="1" si="65"/>
        <v>28</v>
      </c>
      <c r="D257">
        <f t="shared" ca="1" si="66"/>
        <v>1</v>
      </c>
      <c r="E257" t="str">
        <f t="shared" ca="1" si="67"/>
        <v>IT</v>
      </c>
      <c r="F257" t="str">
        <f t="shared" ca="1" si="72"/>
        <v>High school</v>
      </c>
      <c r="G257">
        <f t="shared" ca="1" si="68"/>
        <v>1</v>
      </c>
      <c r="H257">
        <f t="shared" ca="1" si="62"/>
        <v>4</v>
      </c>
      <c r="I257" s="1">
        <f t="shared" ca="1" si="69"/>
        <v>38939</v>
      </c>
      <c r="J257" t="str">
        <f t="shared" ca="1" si="73"/>
        <v>Tbilisi</v>
      </c>
      <c r="K257" s="1">
        <f t="shared" ca="1" si="74"/>
        <v>272573</v>
      </c>
      <c r="L257" s="1">
        <f t="shared" ca="1" si="70"/>
        <v>247299.7008525517</v>
      </c>
      <c r="M257" s="1">
        <f t="shared" ca="1" si="75"/>
        <v>78469.398946403788</v>
      </c>
      <c r="N257" s="1">
        <f t="shared" ca="1" si="71"/>
        <v>26665</v>
      </c>
      <c r="O257" s="1">
        <f t="shared" ca="1" si="76"/>
        <v>12298.051005002475</v>
      </c>
      <c r="P257" s="1">
        <f t="shared" ca="1" si="77"/>
        <v>56950.34793095848</v>
      </c>
      <c r="Q257" s="1">
        <f t="shared" ca="1" si="78"/>
        <v>407992.74687736225</v>
      </c>
      <c r="R257" s="1">
        <f ca="1">Table1[[#This Row],[mortage left]]+Table1[[#This Row],[left to pay to cars]]+Table1[[#This Row],[debt]]</f>
        <v>286262.75185755419</v>
      </c>
      <c r="S257" s="1">
        <f t="shared" ca="1" si="79"/>
        <v>121729.99501980806</v>
      </c>
    </row>
    <row r="258" spans="1:19" x14ac:dyDescent="0.2">
      <c r="A258">
        <f t="shared" ca="1" si="63"/>
        <v>1</v>
      </c>
      <c r="B258" t="str">
        <f t="shared" ca="1" si="64"/>
        <v>men</v>
      </c>
      <c r="C258">
        <f t="shared" ca="1" si="65"/>
        <v>37</v>
      </c>
      <c r="D258">
        <f t="shared" ca="1" si="66"/>
        <v>5</v>
      </c>
      <c r="E258" t="str">
        <f t="shared" ca="1" si="67"/>
        <v>Law</v>
      </c>
      <c r="F258" t="str">
        <f t="shared" ca="1" si="72"/>
        <v>Other</v>
      </c>
      <c r="G258">
        <f t="shared" ca="1" si="68"/>
        <v>5</v>
      </c>
      <c r="H258">
        <f t="shared" ref="H258:H321" ca="1" si="80">RANDBETWEEN(1,4)</f>
        <v>4</v>
      </c>
      <c r="I258" s="1">
        <f t="shared" ca="1" si="69"/>
        <v>65072</v>
      </c>
      <c r="J258" t="str">
        <f t="shared" ca="1" si="73"/>
        <v>Telavi</v>
      </c>
      <c r="K258" s="1">
        <f t="shared" ca="1" si="74"/>
        <v>390432</v>
      </c>
      <c r="L258" s="1">
        <f t="shared" ca="1" si="70"/>
        <v>364057.85111464217</v>
      </c>
      <c r="M258" s="1">
        <f t="shared" ca="1" si="75"/>
        <v>139223.89861856677</v>
      </c>
      <c r="N258" s="1">
        <f t="shared" ca="1" si="71"/>
        <v>102105</v>
      </c>
      <c r="O258" s="1">
        <f t="shared" ca="1" si="76"/>
        <v>81000.717767477036</v>
      </c>
      <c r="P258" s="1">
        <f t="shared" ca="1" si="77"/>
        <v>88426.383789478103</v>
      </c>
      <c r="Q258" s="1">
        <f t="shared" ca="1" si="78"/>
        <v>618082.28240804491</v>
      </c>
      <c r="R258" s="1">
        <f ca="1">Table1[[#This Row],[mortage left]]+Table1[[#This Row],[left to pay to cars]]+Table1[[#This Row],[debt]]</f>
        <v>547163.56888211914</v>
      </c>
      <c r="S258" s="1">
        <f t="shared" ca="1" si="79"/>
        <v>70918.713525925763</v>
      </c>
    </row>
    <row r="259" spans="1:19" x14ac:dyDescent="0.2">
      <c r="A259">
        <f t="shared" ref="A259:A322" ca="1" si="81">RANDBETWEEN(1,2)</f>
        <v>1</v>
      </c>
      <c r="B259" t="str">
        <f t="shared" ref="B259:B322" ca="1" si="82">IF(A259=1,"men","women")</f>
        <v>men</v>
      </c>
      <c r="C259">
        <f t="shared" ref="C259:C322" ca="1" si="83">RANDBETWEEN(18,50)</f>
        <v>41</v>
      </c>
      <c r="D259">
        <f t="shared" ref="D259:D322" ca="1" si="84">RANDBETWEEN(1,5)</f>
        <v>2</v>
      </c>
      <c r="E259" t="str">
        <f t="shared" ref="E259:E322" ca="1" si="85">VLOOKUP(D259,$X$2:$Y$6,2,1)</f>
        <v>Health</v>
      </c>
      <c r="F259" t="str">
        <f t="shared" ca="1" si="72"/>
        <v>University</v>
      </c>
      <c r="G259">
        <f t="shared" ref="G259:G322" ca="1" si="86">RANDBETWEEN(0,5)</f>
        <v>3</v>
      </c>
      <c r="H259">
        <f t="shared" ca="1" si="80"/>
        <v>2</v>
      </c>
      <c r="I259" s="1">
        <f t="shared" ref="I259:I322" ca="1" si="87">RANDBETWEEN(30000,80000)</f>
        <v>47677</v>
      </c>
      <c r="J259" t="str">
        <f t="shared" ca="1" si="73"/>
        <v>Batumi</v>
      </c>
      <c r="K259" s="1">
        <f t="shared" ca="1" si="74"/>
        <v>238385</v>
      </c>
      <c r="L259" s="1">
        <f t="shared" ref="L259:L322" ca="1" si="88">RAND()*K259</f>
        <v>187652.09750388251</v>
      </c>
      <c r="M259" s="1">
        <f t="shared" ca="1" si="75"/>
        <v>14699.024595549137</v>
      </c>
      <c r="N259" s="1">
        <f t="shared" ref="N259:N322" ca="1" si="89">RANDBETWEEN(0,M259)</f>
        <v>14504</v>
      </c>
      <c r="O259" s="1">
        <f t="shared" ca="1" si="76"/>
        <v>55771.30843519343</v>
      </c>
      <c r="P259" s="1">
        <f t="shared" ca="1" si="77"/>
        <v>68820.196792901639</v>
      </c>
      <c r="Q259" s="1">
        <f t="shared" ca="1" si="78"/>
        <v>321904.22138845077</v>
      </c>
      <c r="R259" s="1">
        <f ca="1">Table1[[#This Row],[mortage left]]+Table1[[#This Row],[left to pay to cars]]+Table1[[#This Row],[debt]]</f>
        <v>257927.40593907595</v>
      </c>
      <c r="S259" s="1">
        <f t="shared" ca="1" si="79"/>
        <v>63976.815449374815</v>
      </c>
    </row>
    <row r="260" spans="1:19" x14ac:dyDescent="0.2">
      <c r="A260">
        <f t="shared" ca="1" si="81"/>
        <v>1</v>
      </c>
      <c r="B260" t="str">
        <f t="shared" ca="1" si="82"/>
        <v>men</v>
      </c>
      <c r="C260">
        <f t="shared" ca="1" si="83"/>
        <v>41</v>
      </c>
      <c r="D260">
        <f t="shared" ca="1" si="84"/>
        <v>5</v>
      </c>
      <c r="E260" t="str">
        <f t="shared" ca="1" si="85"/>
        <v>Law</v>
      </c>
      <c r="F260" t="str">
        <f t="shared" ca="1" si="72"/>
        <v>Other</v>
      </c>
      <c r="G260">
        <f t="shared" ca="1" si="86"/>
        <v>4</v>
      </c>
      <c r="H260">
        <f t="shared" ca="1" si="80"/>
        <v>2</v>
      </c>
      <c r="I260" s="1">
        <f t="shared" ca="1" si="87"/>
        <v>41413</v>
      </c>
      <c r="J260" t="str">
        <f t="shared" ca="1" si="73"/>
        <v>Telavi</v>
      </c>
      <c r="K260" s="1">
        <f t="shared" ca="1" si="74"/>
        <v>207065</v>
      </c>
      <c r="L260" s="1">
        <f t="shared" ca="1" si="88"/>
        <v>119.35634800437869</v>
      </c>
      <c r="M260" s="1">
        <f t="shared" ca="1" si="75"/>
        <v>37403.241562562871</v>
      </c>
      <c r="N260" s="1">
        <f t="shared" ca="1" si="89"/>
        <v>8680</v>
      </c>
      <c r="O260" s="1">
        <f t="shared" ca="1" si="76"/>
        <v>79405.419323014896</v>
      </c>
      <c r="P260" s="1">
        <f t="shared" ca="1" si="77"/>
        <v>59413.436422725106</v>
      </c>
      <c r="Q260" s="1">
        <f t="shared" ca="1" si="78"/>
        <v>303881.67798528797</v>
      </c>
      <c r="R260" s="1">
        <f ca="1">Table1[[#This Row],[mortage left]]+Table1[[#This Row],[left to pay to cars]]+Table1[[#This Row],[debt]]</f>
        <v>88204.775671019277</v>
      </c>
      <c r="S260" s="1">
        <f t="shared" ca="1" si="79"/>
        <v>215676.90231426869</v>
      </c>
    </row>
    <row r="261" spans="1:19" x14ac:dyDescent="0.2">
      <c r="A261">
        <f t="shared" ca="1" si="81"/>
        <v>1</v>
      </c>
      <c r="B261" t="str">
        <f t="shared" ca="1" si="82"/>
        <v>men</v>
      </c>
      <c r="C261">
        <f t="shared" ca="1" si="83"/>
        <v>28</v>
      </c>
      <c r="D261">
        <f t="shared" ca="1" si="84"/>
        <v>4</v>
      </c>
      <c r="E261" t="str">
        <f t="shared" ca="1" si="85"/>
        <v>Finance</v>
      </c>
      <c r="F261" t="str">
        <f t="shared" ca="1" si="72"/>
        <v>Technical</v>
      </c>
      <c r="G261">
        <f t="shared" ca="1" si="86"/>
        <v>2</v>
      </c>
      <c r="H261">
        <f t="shared" ca="1" si="80"/>
        <v>3</v>
      </c>
      <c r="I261" s="1">
        <f t="shared" ca="1" si="87"/>
        <v>42001</v>
      </c>
      <c r="J261" t="str">
        <f t="shared" ca="1" si="73"/>
        <v>Zugdidi</v>
      </c>
      <c r="K261" s="1">
        <f t="shared" ca="1" si="74"/>
        <v>252006</v>
      </c>
      <c r="L261" s="1">
        <f t="shared" ca="1" si="88"/>
        <v>4412.7159758463886</v>
      </c>
      <c r="M261" s="1">
        <f t="shared" ca="1" si="75"/>
        <v>93491.692747902867</v>
      </c>
      <c r="N261" s="1">
        <f t="shared" ca="1" si="89"/>
        <v>24168</v>
      </c>
      <c r="O261" s="1">
        <f t="shared" ca="1" si="76"/>
        <v>8493.3394421708217</v>
      </c>
      <c r="P261" s="1">
        <f t="shared" ca="1" si="77"/>
        <v>39581.861749503601</v>
      </c>
      <c r="Q261" s="1">
        <f t="shared" ca="1" si="78"/>
        <v>385079.55449740647</v>
      </c>
      <c r="R261" s="1">
        <f ca="1">Table1[[#This Row],[mortage left]]+Table1[[#This Row],[left to pay to cars]]+Table1[[#This Row],[debt]]</f>
        <v>37074.055418017211</v>
      </c>
      <c r="S261" s="1">
        <f t="shared" ca="1" si="79"/>
        <v>348005.49907938926</v>
      </c>
    </row>
    <row r="262" spans="1:19" x14ac:dyDescent="0.2">
      <c r="A262">
        <f t="shared" ca="1" si="81"/>
        <v>2</v>
      </c>
      <c r="B262" t="str">
        <f t="shared" ca="1" si="82"/>
        <v>women</v>
      </c>
      <c r="C262">
        <f t="shared" ca="1" si="83"/>
        <v>35</v>
      </c>
      <c r="D262">
        <f t="shared" ca="1" si="84"/>
        <v>5</v>
      </c>
      <c r="E262" t="str">
        <f t="shared" ca="1" si="85"/>
        <v>Law</v>
      </c>
      <c r="F262" t="str">
        <f t="shared" ca="1" si="72"/>
        <v>Other</v>
      </c>
      <c r="G262">
        <f t="shared" ca="1" si="86"/>
        <v>1</v>
      </c>
      <c r="H262">
        <f t="shared" ca="1" si="80"/>
        <v>4</v>
      </c>
      <c r="I262" s="1">
        <f t="shared" ca="1" si="87"/>
        <v>44078</v>
      </c>
      <c r="J262" t="str">
        <f t="shared" ca="1" si="73"/>
        <v>Telavi</v>
      </c>
      <c r="K262" s="1">
        <f t="shared" ca="1" si="74"/>
        <v>264468</v>
      </c>
      <c r="L262" s="1">
        <f t="shared" ca="1" si="88"/>
        <v>170017.32075606406</v>
      </c>
      <c r="M262" s="1">
        <f t="shared" ca="1" si="75"/>
        <v>144754.42673918849</v>
      </c>
      <c r="N262" s="1">
        <f t="shared" ca="1" si="89"/>
        <v>37092</v>
      </c>
      <c r="O262" s="1">
        <f t="shared" ca="1" si="76"/>
        <v>8082.0543076545346</v>
      </c>
      <c r="P262" s="1">
        <f t="shared" ca="1" si="77"/>
        <v>50752.576187806379</v>
      </c>
      <c r="Q262" s="1">
        <f t="shared" ca="1" si="78"/>
        <v>459975.00292699487</v>
      </c>
      <c r="R262" s="1">
        <f ca="1">Table1[[#This Row],[mortage left]]+Table1[[#This Row],[left to pay to cars]]+Table1[[#This Row],[debt]]</f>
        <v>215191.37506371859</v>
      </c>
      <c r="S262" s="1">
        <f t="shared" ca="1" si="79"/>
        <v>244783.62786327628</v>
      </c>
    </row>
    <row r="263" spans="1:19" x14ac:dyDescent="0.2">
      <c r="A263">
        <f t="shared" ca="1" si="81"/>
        <v>1</v>
      </c>
      <c r="B263" t="str">
        <f t="shared" ca="1" si="82"/>
        <v>men</v>
      </c>
      <c r="C263">
        <f t="shared" ca="1" si="83"/>
        <v>24</v>
      </c>
      <c r="D263">
        <f t="shared" ca="1" si="84"/>
        <v>2</v>
      </c>
      <c r="E263" t="str">
        <f t="shared" ca="1" si="85"/>
        <v>Health</v>
      </c>
      <c r="F263" t="str">
        <f t="shared" ca="1" si="72"/>
        <v>University</v>
      </c>
      <c r="G263">
        <f t="shared" ca="1" si="86"/>
        <v>1</v>
      </c>
      <c r="H263">
        <f t="shared" ca="1" si="80"/>
        <v>3</v>
      </c>
      <c r="I263" s="1">
        <f t="shared" ca="1" si="87"/>
        <v>62208</v>
      </c>
      <c r="J263" t="str">
        <f t="shared" ca="1" si="73"/>
        <v>Batumi</v>
      </c>
      <c r="K263" s="1">
        <f t="shared" ca="1" si="74"/>
        <v>435456</v>
      </c>
      <c r="L263" s="1">
        <f t="shared" ca="1" si="88"/>
        <v>102187.39424357239</v>
      </c>
      <c r="M263" s="1">
        <f t="shared" ca="1" si="75"/>
        <v>34918.763841194967</v>
      </c>
      <c r="N263" s="1">
        <f t="shared" ca="1" si="89"/>
        <v>9070</v>
      </c>
      <c r="O263" s="1">
        <f t="shared" ca="1" si="76"/>
        <v>30093.783165612611</v>
      </c>
      <c r="P263" s="1">
        <f t="shared" ca="1" si="77"/>
        <v>48581.840222246406</v>
      </c>
      <c r="Q263" s="1">
        <f t="shared" ca="1" si="78"/>
        <v>518956.60406344139</v>
      </c>
      <c r="R263" s="1">
        <f ca="1">Table1[[#This Row],[mortage left]]+Table1[[#This Row],[left to pay to cars]]+Table1[[#This Row],[debt]]</f>
        <v>141351.17740918501</v>
      </c>
      <c r="S263" s="1">
        <f t="shared" ca="1" si="79"/>
        <v>377605.42665425641</v>
      </c>
    </row>
    <row r="264" spans="1:19" x14ac:dyDescent="0.2">
      <c r="A264">
        <f t="shared" ca="1" si="81"/>
        <v>2</v>
      </c>
      <c r="B264" t="str">
        <f t="shared" ca="1" si="82"/>
        <v>women</v>
      </c>
      <c r="C264">
        <f t="shared" ca="1" si="83"/>
        <v>30</v>
      </c>
      <c r="D264">
        <f t="shared" ca="1" si="84"/>
        <v>2</v>
      </c>
      <c r="E264" t="str">
        <f t="shared" ca="1" si="85"/>
        <v>Health</v>
      </c>
      <c r="F264" t="str">
        <f t="shared" ca="1" si="72"/>
        <v>University</v>
      </c>
      <c r="G264">
        <f t="shared" ca="1" si="86"/>
        <v>4</v>
      </c>
      <c r="H264">
        <f t="shared" ca="1" si="80"/>
        <v>2</v>
      </c>
      <c r="I264" s="1">
        <f t="shared" ca="1" si="87"/>
        <v>49599</v>
      </c>
      <c r="J264" t="str">
        <f t="shared" ca="1" si="73"/>
        <v>Batumi</v>
      </c>
      <c r="K264" s="1">
        <f t="shared" ca="1" si="74"/>
        <v>247995</v>
      </c>
      <c r="L264" s="1">
        <f t="shared" ca="1" si="88"/>
        <v>119232.45198893668</v>
      </c>
      <c r="M264" s="1">
        <f t="shared" ca="1" si="75"/>
        <v>83046.804763700129</v>
      </c>
      <c r="N264" s="1">
        <f t="shared" ca="1" si="89"/>
        <v>28842</v>
      </c>
      <c r="O264" s="1">
        <f t="shared" ca="1" si="76"/>
        <v>49681.072358699945</v>
      </c>
      <c r="P264" s="1">
        <f t="shared" ca="1" si="77"/>
        <v>17926.462901947165</v>
      </c>
      <c r="Q264" s="1">
        <f t="shared" ca="1" si="78"/>
        <v>348968.26766564726</v>
      </c>
      <c r="R264" s="1">
        <f ca="1">Table1[[#This Row],[mortage left]]+Table1[[#This Row],[left to pay to cars]]+Table1[[#This Row],[debt]]</f>
        <v>197755.52434763664</v>
      </c>
      <c r="S264" s="1">
        <f t="shared" ca="1" si="79"/>
        <v>151212.74331801062</v>
      </c>
    </row>
    <row r="265" spans="1:19" x14ac:dyDescent="0.2">
      <c r="A265">
        <f t="shared" ca="1" si="81"/>
        <v>1</v>
      </c>
      <c r="B265" t="str">
        <f t="shared" ca="1" si="82"/>
        <v>men</v>
      </c>
      <c r="C265">
        <f t="shared" ca="1" si="83"/>
        <v>31</v>
      </c>
      <c r="D265">
        <f t="shared" ca="1" si="84"/>
        <v>5</v>
      </c>
      <c r="E265" t="str">
        <f t="shared" ca="1" si="85"/>
        <v>Law</v>
      </c>
      <c r="F265" t="str">
        <f t="shared" ca="1" si="72"/>
        <v>Other</v>
      </c>
      <c r="G265">
        <f t="shared" ca="1" si="86"/>
        <v>2</v>
      </c>
      <c r="H265">
        <f t="shared" ca="1" si="80"/>
        <v>2</v>
      </c>
      <c r="I265" s="1">
        <f t="shared" ca="1" si="87"/>
        <v>32519</v>
      </c>
      <c r="J265" t="str">
        <f t="shared" ca="1" si="73"/>
        <v>Telavi</v>
      </c>
      <c r="K265" s="1">
        <f t="shared" ca="1" si="74"/>
        <v>195114</v>
      </c>
      <c r="L265" s="1">
        <f t="shared" ca="1" si="88"/>
        <v>57763.198266609776</v>
      </c>
      <c r="M265" s="1">
        <f t="shared" ca="1" si="75"/>
        <v>24139.378802605184</v>
      </c>
      <c r="N265" s="1">
        <f t="shared" ca="1" si="89"/>
        <v>11807</v>
      </c>
      <c r="O265" s="1">
        <f t="shared" ca="1" si="76"/>
        <v>35434.896843528397</v>
      </c>
      <c r="P265" s="1">
        <f t="shared" ca="1" si="77"/>
        <v>39368.109160802458</v>
      </c>
      <c r="Q265" s="1">
        <f t="shared" ca="1" si="78"/>
        <v>258621.48796340765</v>
      </c>
      <c r="R265" s="1">
        <f ca="1">Table1[[#This Row],[mortage left]]+Table1[[#This Row],[left to pay to cars]]+Table1[[#This Row],[debt]]</f>
        <v>105005.09511013818</v>
      </c>
      <c r="S265" s="1">
        <f t="shared" ca="1" si="79"/>
        <v>153616.39285326947</v>
      </c>
    </row>
    <row r="266" spans="1:19" x14ac:dyDescent="0.2">
      <c r="A266">
        <f t="shared" ca="1" si="81"/>
        <v>2</v>
      </c>
      <c r="B266" t="str">
        <f t="shared" ca="1" si="82"/>
        <v>women</v>
      </c>
      <c r="C266">
        <f t="shared" ca="1" si="83"/>
        <v>42</v>
      </c>
      <c r="D266">
        <f t="shared" ca="1" si="84"/>
        <v>5</v>
      </c>
      <c r="E266" t="str">
        <f t="shared" ca="1" si="85"/>
        <v>Law</v>
      </c>
      <c r="F266" t="str">
        <f t="shared" ca="1" si="72"/>
        <v>Other</v>
      </c>
      <c r="G266">
        <f t="shared" ca="1" si="86"/>
        <v>1</v>
      </c>
      <c r="H266">
        <f t="shared" ca="1" si="80"/>
        <v>1</v>
      </c>
      <c r="I266" s="1">
        <f t="shared" ca="1" si="87"/>
        <v>47117</v>
      </c>
      <c r="J266" t="str">
        <f t="shared" ca="1" si="73"/>
        <v>Telavi</v>
      </c>
      <c r="K266" s="1">
        <f t="shared" ca="1" si="74"/>
        <v>188468</v>
      </c>
      <c r="L266" s="1">
        <f t="shared" ca="1" si="88"/>
        <v>84732.196692075566</v>
      </c>
      <c r="M266" s="1">
        <f t="shared" ca="1" si="75"/>
        <v>278.37559979220185</v>
      </c>
      <c r="N266" s="1">
        <f t="shared" ca="1" si="89"/>
        <v>148</v>
      </c>
      <c r="O266" s="1">
        <f t="shared" ca="1" si="76"/>
        <v>9076.9820618317681</v>
      </c>
      <c r="P266" s="1">
        <f t="shared" ca="1" si="77"/>
        <v>66226.400417477824</v>
      </c>
      <c r="Q266" s="1">
        <f t="shared" ca="1" si="78"/>
        <v>254972.77601727002</v>
      </c>
      <c r="R266" s="1">
        <f ca="1">Table1[[#This Row],[mortage left]]+Table1[[#This Row],[left to pay to cars]]+Table1[[#This Row],[debt]]</f>
        <v>93957.178753907327</v>
      </c>
      <c r="S266" s="1">
        <f t="shared" ca="1" si="79"/>
        <v>161015.5972633627</v>
      </c>
    </row>
    <row r="267" spans="1:19" x14ac:dyDescent="0.2">
      <c r="A267">
        <f t="shared" ca="1" si="81"/>
        <v>1</v>
      </c>
      <c r="B267" t="str">
        <f t="shared" ca="1" si="82"/>
        <v>men</v>
      </c>
      <c r="C267">
        <f t="shared" ca="1" si="83"/>
        <v>33</v>
      </c>
      <c r="D267">
        <f t="shared" ca="1" si="84"/>
        <v>2</v>
      </c>
      <c r="E267" t="str">
        <f t="shared" ca="1" si="85"/>
        <v>Health</v>
      </c>
      <c r="F267" t="str">
        <f t="shared" ca="1" si="72"/>
        <v>University</v>
      </c>
      <c r="G267">
        <f t="shared" ca="1" si="86"/>
        <v>1</v>
      </c>
      <c r="H267">
        <f t="shared" ca="1" si="80"/>
        <v>4</v>
      </c>
      <c r="I267" s="1">
        <f t="shared" ca="1" si="87"/>
        <v>48727</v>
      </c>
      <c r="J267" t="str">
        <f t="shared" ca="1" si="73"/>
        <v>Batumi</v>
      </c>
      <c r="K267" s="1">
        <f t="shared" ca="1" si="74"/>
        <v>243635</v>
      </c>
      <c r="L267" s="1">
        <f t="shared" ca="1" si="88"/>
        <v>198094.50140971327</v>
      </c>
      <c r="M267" s="1">
        <f t="shared" ca="1" si="75"/>
        <v>148617.06959737343</v>
      </c>
      <c r="N267" s="1">
        <f t="shared" ca="1" si="89"/>
        <v>11764</v>
      </c>
      <c r="O267" s="1">
        <f t="shared" ca="1" si="76"/>
        <v>91866.415999852426</v>
      </c>
      <c r="P267" s="1">
        <f t="shared" ca="1" si="77"/>
        <v>25085.393384536503</v>
      </c>
      <c r="Q267" s="1">
        <f t="shared" ca="1" si="78"/>
        <v>417337.46298190992</v>
      </c>
      <c r="R267" s="1">
        <f ca="1">Table1[[#This Row],[mortage left]]+Table1[[#This Row],[left to pay to cars]]+Table1[[#This Row],[debt]]</f>
        <v>301724.91740956571</v>
      </c>
      <c r="S267" s="1">
        <f t="shared" ca="1" si="79"/>
        <v>115612.54557234421</v>
      </c>
    </row>
    <row r="268" spans="1:19" x14ac:dyDescent="0.2">
      <c r="A268">
        <f t="shared" ca="1" si="81"/>
        <v>1</v>
      </c>
      <c r="B268" t="str">
        <f t="shared" ca="1" si="82"/>
        <v>men</v>
      </c>
      <c r="C268">
        <f t="shared" ca="1" si="83"/>
        <v>47</v>
      </c>
      <c r="D268">
        <f t="shared" ca="1" si="84"/>
        <v>5</v>
      </c>
      <c r="E268" t="str">
        <f t="shared" ca="1" si="85"/>
        <v>Law</v>
      </c>
      <c r="F268" t="str">
        <f t="shared" ca="1" si="72"/>
        <v>Other</v>
      </c>
      <c r="G268">
        <f t="shared" ca="1" si="86"/>
        <v>3</v>
      </c>
      <c r="H268">
        <f t="shared" ca="1" si="80"/>
        <v>2</v>
      </c>
      <c r="I268" s="1">
        <f t="shared" ca="1" si="87"/>
        <v>35097</v>
      </c>
      <c r="J268" t="str">
        <f t="shared" ca="1" si="73"/>
        <v>Telavi</v>
      </c>
      <c r="K268" s="1">
        <f t="shared" ca="1" si="74"/>
        <v>175485</v>
      </c>
      <c r="L268" s="1">
        <f t="shared" ca="1" si="88"/>
        <v>20821.75109228662</v>
      </c>
      <c r="M268" s="1">
        <f t="shared" ca="1" si="75"/>
        <v>31566.749078969828</v>
      </c>
      <c r="N268" s="1">
        <f t="shared" ca="1" si="89"/>
        <v>13113</v>
      </c>
      <c r="O268" s="1">
        <f t="shared" ca="1" si="76"/>
        <v>67448.017452266795</v>
      </c>
      <c r="P268" s="1">
        <f t="shared" ca="1" si="77"/>
        <v>47612.358303259512</v>
      </c>
      <c r="Q268" s="1">
        <f t="shared" ca="1" si="78"/>
        <v>254664.10738222933</v>
      </c>
      <c r="R268" s="1">
        <f ca="1">Table1[[#This Row],[mortage left]]+Table1[[#This Row],[left to pay to cars]]+Table1[[#This Row],[debt]]</f>
        <v>101382.76854455342</v>
      </c>
      <c r="S268" s="1">
        <f t="shared" ca="1" si="79"/>
        <v>153281.33883767592</v>
      </c>
    </row>
    <row r="269" spans="1:19" x14ac:dyDescent="0.2">
      <c r="A269">
        <f t="shared" ca="1" si="81"/>
        <v>1</v>
      </c>
      <c r="B269" t="str">
        <f t="shared" ca="1" si="82"/>
        <v>men</v>
      </c>
      <c r="C269">
        <f t="shared" ca="1" si="83"/>
        <v>39</v>
      </c>
      <c r="D269">
        <f t="shared" ca="1" si="84"/>
        <v>4</v>
      </c>
      <c r="E269" t="str">
        <f t="shared" ca="1" si="85"/>
        <v>Finance</v>
      </c>
      <c r="F269" t="str">
        <f t="shared" ca="1" si="72"/>
        <v>Technical</v>
      </c>
      <c r="G269">
        <f t="shared" ca="1" si="86"/>
        <v>0</v>
      </c>
      <c r="H269">
        <f t="shared" ca="1" si="80"/>
        <v>3</v>
      </c>
      <c r="I269" s="1">
        <f t="shared" ca="1" si="87"/>
        <v>44402</v>
      </c>
      <c r="J269" t="str">
        <f t="shared" ca="1" si="73"/>
        <v>Zugdidi</v>
      </c>
      <c r="K269" s="1">
        <f t="shared" ca="1" si="74"/>
        <v>177608</v>
      </c>
      <c r="L269" s="1">
        <f t="shared" ca="1" si="88"/>
        <v>119647.03984044198</v>
      </c>
      <c r="M269" s="1">
        <f t="shared" ca="1" si="75"/>
        <v>57104.479613273601</v>
      </c>
      <c r="N269" s="1">
        <f t="shared" ca="1" si="89"/>
        <v>41643</v>
      </c>
      <c r="O269" s="1">
        <f t="shared" ca="1" si="76"/>
        <v>73457.196388308585</v>
      </c>
      <c r="P269" s="1">
        <f t="shared" ca="1" si="77"/>
        <v>52961.651698475951</v>
      </c>
      <c r="Q269" s="1">
        <f t="shared" ca="1" si="78"/>
        <v>287674.13131174957</v>
      </c>
      <c r="R269" s="1">
        <f ca="1">Table1[[#This Row],[mortage left]]+Table1[[#This Row],[left to pay to cars]]+Table1[[#This Row],[debt]]</f>
        <v>234747.23622875055</v>
      </c>
      <c r="S269" s="1">
        <f t="shared" ca="1" si="79"/>
        <v>52926.895082999021</v>
      </c>
    </row>
    <row r="270" spans="1:19" x14ac:dyDescent="0.2">
      <c r="A270">
        <f t="shared" ca="1" si="81"/>
        <v>1</v>
      </c>
      <c r="B270" t="str">
        <f t="shared" ca="1" si="82"/>
        <v>men</v>
      </c>
      <c r="C270">
        <f t="shared" ca="1" si="83"/>
        <v>19</v>
      </c>
      <c r="D270">
        <f t="shared" ca="1" si="84"/>
        <v>4</v>
      </c>
      <c r="E270" t="str">
        <f t="shared" ca="1" si="85"/>
        <v>Finance</v>
      </c>
      <c r="F270" t="str">
        <f t="shared" ca="1" si="72"/>
        <v>Technical</v>
      </c>
      <c r="G270">
        <f t="shared" ca="1" si="86"/>
        <v>3</v>
      </c>
      <c r="H270">
        <f t="shared" ca="1" si="80"/>
        <v>1</v>
      </c>
      <c r="I270" s="1">
        <f t="shared" ca="1" si="87"/>
        <v>37359</v>
      </c>
      <c r="J270" t="str">
        <f t="shared" ca="1" si="73"/>
        <v>Zugdidi</v>
      </c>
      <c r="K270" s="1">
        <f t="shared" ca="1" si="74"/>
        <v>149436</v>
      </c>
      <c r="L270" s="1">
        <f t="shared" ca="1" si="88"/>
        <v>72027.568491633414</v>
      </c>
      <c r="M270" s="1">
        <f t="shared" ca="1" si="75"/>
        <v>20684.527587604305</v>
      </c>
      <c r="N270" s="1">
        <f t="shared" ca="1" si="89"/>
        <v>8340</v>
      </c>
      <c r="O270" s="1">
        <f t="shared" ca="1" si="76"/>
        <v>45840.719845889922</v>
      </c>
      <c r="P270" s="1">
        <f t="shared" ca="1" si="77"/>
        <v>50633.808420512119</v>
      </c>
      <c r="Q270" s="1">
        <f t="shared" ca="1" si="78"/>
        <v>220754.33600811643</v>
      </c>
      <c r="R270" s="1">
        <f ca="1">Table1[[#This Row],[mortage left]]+Table1[[#This Row],[left to pay to cars]]+Table1[[#This Row],[debt]]</f>
        <v>126208.28833752334</v>
      </c>
      <c r="S270" s="1">
        <f t="shared" ca="1" si="79"/>
        <v>94546.047670593092</v>
      </c>
    </row>
    <row r="271" spans="1:19" x14ac:dyDescent="0.2">
      <c r="A271">
        <f t="shared" ca="1" si="81"/>
        <v>1</v>
      </c>
      <c r="B271" t="str">
        <f t="shared" ca="1" si="82"/>
        <v>men</v>
      </c>
      <c r="C271">
        <f t="shared" ca="1" si="83"/>
        <v>39</v>
      </c>
      <c r="D271">
        <f t="shared" ca="1" si="84"/>
        <v>3</v>
      </c>
      <c r="E271" t="str">
        <f t="shared" ca="1" si="85"/>
        <v>Business</v>
      </c>
      <c r="F271" t="str">
        <f t="shared" ca="1" si="72"/>
        <v>College</v>
      </c>
      <c r="G271">
        <f t="shared" ca="1" si="86"/>
        <v>2</v>
      </c>
      <c r="H271">
        <f t="shared" ca="1" si="80"/>
        <v>3</v>
      </c>
      <c r="I271" s="1">
        <f t="shared" ca="1" si="87"/>
        <v>38163</v>
      </c>
      <c r="J271" t="str">
        <f t="shared" ca="1" si="73"/>
        <v>Kutaisi</v>
      </c>
      <c r="K271" s="1">
        <f t="shared" ca="1" si="74"/>
        <v>267141</v>
      </c>
      <c r="L271" s="1">
        <f t="shared" ca="1" si="88"/>
        <v>39430.890671106048</v>
      </c>
      <c r="M271" s="1">
        <f t="shared" ca="1" si="75"/>
        <v>107372.11509114467</v>
      </c>
      <c r="N271" s="1">
        <f t="shared" ca="1" si="89"/>
        <v>43364</v>
      </c>
      <c r="O271" s="1">
        <f t="shared" ca="1" si="76"/>
        <v>37678.339603857217</v>
      </c>
      <c r="P271" s="1">
        <f t="shared" ca="1" si="77"/>
        <v>48141.417731850277</v>
      </c>
      <c r="Q271" s="1">
        <f t="shared" ca="1" si="78"/>
        <v>422654.53282299498</v>
      </c>
      <c r="R271" s="1">
        <f ca="1">Table1[[#This Row],[mortage left]]+Table1[[#This Row],[left to pay to cars]]+Table1[[#This Row],[debt]]</f>
        <v>120473.23027496328</v>
      </c>
      <c r="S271" s="1">
        <f t="shared" ca="1" si="79"/>
        <v>302181.30254803167</v>
      </c>
    </row>
    <row r="272" spans="1:19" x14ac:dyDescent="0.2">
      <c r="A272">
        <f t="shared" ca="1" si="81"/>
        <v>2</v>
      </c>
      <c r="B272" t="str">
        <f t="shared" ca="1" si="82"/>
        <v>women</v>
      </c>
      <c r="C272">
        <f t="shared" ca="1" si="83"/>
        <v>49</v>
      </c>
      <c r="D272">
        <f t="shared" ca="1" si="84"/>
        <v>4</v>
      </c>
      <c r="E272" t="str">
        <f t="shared" ca="1" si="85"/>
        <v>Finance</v>
      </c>
      <c r="F272" t="str">
        <f t="shared" ca="1" si="72"/>
        <v>Technical</v>
      </c>
      <c r="G272">
        <f t="shared" ca="1" si="86"/>
        <v>3</v>
      </c>
      <c r="H272">
        <f t="shared" ca="1" si="80"/>
        <v>1</v>
      </c>
      <c r="I272" s="1">
        <f t="shared" ca="1" si="87"/>
        <v>48525</v>
      </c>
      <c r="J272" t="str">
        <f t="shared" ca="1" si="73"/>
        <v>Zugdidi</v>
      </c>
      <c r="K272" s="1">
        <f t="shared" ca="1" si="74"/>
        <v>242625</v>
      </c>
      <c r="L272" s="1">
        <f t="shared" ca="1" si="88"/>
        <v>131271.64248069219</v>
      </c>
      <c r="M272" s="1">
        <f t="shared" ca="1" si="75"/>
        <v>18671.828842953779</v>
      </c>
      <c r="N272" s="1">
        <f t="shared" ca="1" si="89"/>
        <v>5924</v>
      </c>
      <c r="O272" s="1">
        <f t="shared" ca="1" si="76"/>
        <v>19636.912957547276</v>
      </c>
      <c r="P272" s="1">
        <f t="shared" ca="1" si="77"/>
        <v>2284.5305981801216</v>
      </c>
      <c r="Q272" s="1">
        <f t="shared" ca="1" si="78"/>
        <v>263581.35944113391</v>
      </c>
      <c r="R272" s="1">
        <f ca="1">Table1[[#This Row],[mortage left]]+Table1[[#This Row],[left to pay to cars]]+Table1[[#This Row],[debt]]</f>
        <v>156832.55543823948</v>
      </c>
      <c r="S272" s="1">
        <f t="shared" ca="1" si="79"/>
        <v>106748.80400289444</v>
      </c>
    </row>
    <row r="273" spans="1:19" x14ac:dyDescent="0.2">
      <c r="A273">
        <f t="shared" ca="1" si="81"/>
        <v>2</v>
      </c>
      <c r="B273" t="str">
        <f t="shared" ca="1" si="82"/>
        <v>women</v>
      </c>
      <c r="C273">
        <f t="shared" ca="1" si="83"/>
        <v>47</v>
      </c>
      <c r="D273">
        <f t="shared" ca="1" si="84"/>
        <v>4</v>
      </c>
      <c r="E273" t="str">
        <f t="shared" ca="1" si="85"/>
        <v>Finance</v>
      </c>
      <c r="F273" t="str">
        <f t="shared" ca="1" si="72"/>
        <v>Technical</v>
      </c>
      <c r="G273">
        <f t="shared" ca="1" si="86"/>
        <v>4</v>
      </c>
      <c r="H273">
        <f t="shared" ca="1" si="80"/>
        <v>4</v>
      </c>
      <c r="I273" s="1">
        <f t="shared" ca="1" si="87"/>
        <v>69746</v>
      </c>
      <c r="J273" t="str">
        <f t="shared" ca="1" si="73"/>
        <v>Zugdidi</v>
      </c>
      <c r="K273" s="1">
        <f t="shared" ca="1" si="74"/>
        <v>418476</v>
      </c>
      <c r="L273" s="1">
        <f t="shared" ca="1" si="88"/>
        <v>394012.59558542859</v>
      </c>
      <c r="M273" s="1">
        <f t="shared" ca="1" si="75"/>
        <v>194593.0332626098</v>
      </c>
      <c r="N273" s="1">
        <f t="shared" ca="1" si="89"/>
        <v>28220</v>
      </c>
      <c r="O273" s="1">
        <f t="shared" ca="1" si="76"/>
        <v>94200.215520856829</v>
      </c>
      <c r="P273" s="1">
        <f t="shared" ca="1" si="77"/>
        <v>97056.298718515798</v>
      </c>
      <c r="Q273" s="1">
        <f t="shared" ca="1" si="78"/>
        <v>710125.33198112552</v>
      </c>
      <c r="R273" s="1">
        <f ca="1">Table1[[#This Row],[mortage left]]+Table1[[#This Row],[left to pay to cars]]+Table1[[#This Row],[debt]]</f>
        <v>516432.81110628543</v>
      </c>
      <c r="S273" s="1">
        <f t="shared" ca="1" si="79"/>
        <v>193692.52087484009</v>
      </c>
    </row>
    <row r="274" spans="1:19" x14ac:dyDescent="0.2">
      <c r="A274">
        <f t="shared" ca="1" si="81"/>
        <v>1</v>
      </c>
      <c r="B274" t="str">
        <f t="shared" ca="1" si="82"/>
        <v>men</v>
      </c>
      <c r="C274">
        <f t="shared" ca="1" si="83"/>
        <v>20</v>
      </c>
      <c r="D274">
        <f t="shared" ca="1" si="84"/>
        <v>4</v>
      </c>
      <c r="E274" t="str">
        <f t="shared" ca="1" si="85"/>
        <v>Finance</v>
      </c>
      <c r="F274" t="str">
        <f t="shared" ca="1" si="72"/>
        <v>Technical</v>
      </c>
      <c r="G274">
        <f t="shared" ca="1" si="86"/>
        <v>3</v>
      </c>
      <c r="H274">
        <f t="shared" ca="1" si="80"/>
        <v>1</v>
      </c>
      <c r="I274" s="1">
        <f t="shared" ca="1" si="87"/>
        <v>52821</v>
      </c>
      <c r="J274" t="str">
        <f t="shared" ca="1" si="73"/>
        <v>Zugdidi</v>
      </c>
      <c r="K274" s="1">
        <f t="shared" ca="1" si="74"/>
        <v>264105</v>
      </c>
      <c r="L274" s="1">
        <f t="shared" ca="1" si="88"/>
        <v>144848.14306183439</v>
      </c>
      <c r="M274" s="1">
        <f t="shared" ca="1" si="75"/>
        <v>50675.539853342852</v>
      </c>
      <c r="N274" s="1">
        <f t="shared" ca="1" si="89"/>
        <v>19111</v>
      </c>
      <c r="O274" s="1">
        <f t="shared" ca="1" si="76"/>
        <v>1342.9795103386984</v>
      </c>
      <c r="P274" s="1">
        <f t="shared" ca="1" si="77"/>
        <v>67270.951637910592</v>
      </c>
      <c r="Q274" s="1">
        <f t="shared" ca="1" si="78"/>
        <v>382051.49149125349</v>
      </c>
      <c r="R274" s="1">
        <f ca="1">Table1[[#This Row],[mortage left]]+Table1[[#This Row],[left to pay to cars]]+Table1[[#This Row],[debt]]</f>
        <v>165302.12257217307</v>
      </c>
      <c r="S274" s="1">
        <f t="shared" ca="1" si="79"/>
        <v>216749.36891908041</v>
      </c>
    </row>
    <row r="275" spans="1:19" x14ac:dyDescent="0.2">
      <c r="A275">
        <f t="shared" ca="1" si="81"/>
        <v>1</v>
      </c>
      <c r="B275" t="str">
        <f t="shared" ca="1" si="82"/>
        <v>men</v>
      </c>
      <c r="C275">
        <f t="shared" ca="1" si="83"/>
        <v>47</v>
      </c>
      <c r="D275">
        <f t="shared" ca="1" si="84"/>
        <v>2</v>
      </c>
      <c r="E275" t="str">
        <f t="shared" ca="1" si="85"/>
        <v>Health</v>
      </c>
      <c r="F275" t="str">
        <f t="shared" ca="1" si="72"/>
        <v>University</v>
      </c>
      <c r="G275">
        <f t="shared" ca="1" si="86"/>
        <v>1</v>
      </c>
      <c r="H275">
        <f t="shared" ca="1" si="80"/>
        <v>4</v>
      </c>
      <c r="I275" s="1">
        <f t="shared" ca="1" si="87"/>
        <v>77770</v>
      </c>
      <c r="J275" t="str">
        <f t="shared" ca="1" si="73"/>
        <v>Batumi</v>
      </c>
      <c r="K275" s="1">
        <f t="shared" ca="1" si="74"/>
        <v>544390</v>
      </c>
      <c r="L275" s="1">
        <f t="shared" ca="1" si="88"/>
        <v>494040.48036326334</v>
      </c>
      <c r="M275" s="1">
        <f t="shared" ca="1" si="75"/>
        <v>127150.66260444451</v>
      </c>
      <c r="N275" s="1">
        <f t="shared" ca="1" si="89"/>
        <v>122370</v>
      </c>
      <c r="O275" s="1">
        <f t="shared" ca="1" si="76"/>
        <v>89630.430061246254</v>
      </c>
      <c r="P275" s="1">
        <f t="shared" ca="1" si="77"/>
        <v>16767.239841251805</v>
      </c>
      <c r="Q275" s="1">
        <f t="shared" ca="1" si="78"/>
        <v>688307.90244569629</v>
      </c>
      <c r="R275" s="1">
        <f ca="1">Table1[[#This Row],[mortage left]]+Table1[[#This Row],[left to pay to cars]]+Table1[[#This Row],[debt]]</f>
        <v>706040.91042450955</v>
      </c>
      <c r="S275" s="1">
        <f t="shared" ca="1" si="79"/>
        <v>-17733.007978813257</v>
      </c>
    </row>
    <row r="276" spans="1:19" x14ac:dyDescent="0.2">
      <c r="A276">
        <f t="shared" ca="1" si="81"/>
        <v>2</v>
      </c>
      <c r="B276" t="str">
        <f t="shared" ca="1" si="82"/>
        <v>women</v>
      </c>
      <c r="C276">
        <f t="shared" ca="1" si="83"/>
        <v>45</v>
      </c>
      <c r="D276">
        <f t="shared" ca="1" si="84"/>
        <v>3</v>
      </c>
      <c r="E276" t="str">
        <f t="shared" ca="1" si="85"/>
        <v>Business</v>
      </c>
      <c r="F276" t="str">
        <f t="shared" ca="1" si="72"/>
        <v>College</v>
      </c>
      <c r="G276">
        <f t="shared" ca="1" si="86"/>
        <v>4</v>
      </c>
      <c r="H276">
        <f t="shared" ca="1" si="80"/>
        <v>2</v>
      </c>
      <c r="I276" s="1">
        <f t="shared" ca="1" si="87"/>
        <v>35609</v>
      </c>
      <c r="J276" t="str">
        <f t="shared" ca="1" si="73"/>
        <v>Kutaisi</v>
      </c>
      <c r="K276" s="1">
        <f t="shared" ca="1" si="74"/>
        <v>142436</v>
      </c>
      <c r="L276" s="1">
        <f t="shared" ca="1" si="88"/>
        <v>17841.050054757747</v>
      </c>
      <c r="M276" s="1">
        <f t="shared" ca="1" si="75"/>
        <v>16761.854996342016</v>
      </c>
      <c r="N276" s="1">
        <f t="shared" ca="1" si="89"/>
        <v>1885</v>
      </c>
      <c r="O276" s="1">
        <f t="shared" ca="1" si="76"/>
        <v>21273.08018260363</v>
      </c>
      <c r="P276" s="1">
        <f t="shared" ca="1" si="77"/>
        <v>18030.236053509994</v>
      </c>
      <c r="Q276" s="1">
        <f t="shared" ca="1" si="78"/>
        <v>177228.091049852</v>
      </c>
      <c r="R276" s="1">
        <f ca="1">Table1[[#This Row],[mortage left]]+Table1[[#This Row],[left to pay to cars]]+Table1[[#This Row],[debt]]</f>
        <v>40999.130237361373</v>
      </c>
      <c r="S276" s="1">
        <f t="shared" ca="1" si="79"/>
        <v>136228.96081249061</v>
      </c>
    </row>
    <row r="277" spans="1:19" x14ac:dyDescent="0.2">
      <c r="A277">
        <f t="shared" ca="1" si="81"/>
        <v>2</v>
      </c>
      <c r="B277" t="str">
        <f t="shared" ca="1" si="82"/>
        <v>women</v>
      </c>
      <c r="C277">
        <f t="shared" ca="1" si="83"/>
        <v>45</v>
      </c>
      <c r="D277">
        <f t="shared" ca="1" si="84"/>
        <v>5</v>
      </c>
      <c r="E277" t="str">
        <f t="shared" ca="1" si="85"/>
        <v>Law</v>
      </c>
      <c r="F277" t="str">
        <f t="shared" ca="1" si="72"/>
        <v>Other</v>
      </c>
      <c r="G277">
        <f t="shared" ca="1" si="86"/>
        <v>3</v>
      </c>
      <c r="H277">
        <f t="shared" ca="1" si="80"/>
        <v>3</v>
      </c>
      <c r="I277" s="1">
        <f t="shared" ca="1" si="87"/>
        <v>48485</v>
      </c>
      <c r="J277" t="str">
        <f t="shared" ca="1" si="73"/>
        <v>Telavi</v>
      </c>
      <c r="K277" s="1">
        <f t="shared" ca="1" si="74"/>
        <v>290910</v>
      </c>
      <c r="L277" s="1">
        <f t="shared" ca="1" si="88"/>
        <v>34760.937439673755</v>
      </c>
      <c r="M277" s="1">
        <f t="shared" ca="1" si="75"/>
        <v>47406.339882470646</v>
      </c>
      <c r="N277" s="1">
        <f t="shared" ca="1" si="89"/>
        <v>35076</v>
      </c>
      <c r="O277" s="1">
        <f t="shared" ca="1" si="76"/>
        <v>31288.048002142561</v>
      </c>
      <c r="P277" s="1">
        <f t="shared" ca="1" si="77"/>
        <v>72688.519538348075</v>
      </c>
      <c r="Q277" s="1">
        <f t="shared" ca="1" si="78"/>
        <v>411004.85942081874</v>
      </c>
      <c r="R277" s="1">
        <f ca="1">Table1[[#This Row],[mortage left]]+Table1[[#This Row],[left to pay to cars]]+Table1[[#This Row],[debt]]</f>
        <v>101124.98544181632</v>
      </c>
      <c r="S277" s="1">
        <f t="shared" ca="1" si="79"/>
        <v>309879.87397900241</v>
      </c>
    </row>
    <row r="278" spans="1:19" x14ac:dyDescent="0.2">
      <c r="A278">
        <f t="shared" ca="1" si="81"/>
        <v>2</v>
      </c>
      <c r="B278" t="str">
        <f t="shared" ca="1" si="82"/>
        <v>women</v>
      </c>
      <c r="C278">
        <f t="shared" ca="1" si="83"/>
        <v>48</v>
      </c>
      <c r="D278">
        <f t="shared" ca="1" si="84"/>
        <v>4</v>
      </c>
      <c r="E278" t="str">
        <f t="shared" ca="1" si="85"/>
        <v>Finance</v>
      </c>
      <c r="F278" t="str">
        <f t="shared" ca="1" si="72"/>
        <v>Technical</v>
      </c>
      <c r="G278">
        <f t="shared" ca="1" si="86"/>
        <v>3</v>
      </c>
      <c r="H278">
        <f t="shared" ca="1" si="80"/>
        <v>2</v>
      </c>
      <c r="I278" s="1">
        <f t="shared" ca="1" si="87"/>
        <v>77500</v>
      </c>
      <c r="J278" t="str">
        <f t="shared" ca="1" si="73"/>
        <v>Zugdidi</v>
      </c>
      <c r="K278" s="1">
        <f t="shared" ca="1" si="74"/>
        <v>465000</v>
      </c>
      <c r="L278" s="1">
        <f t="shared" ca="1" si="88"/>
        <v>116533.84886560203</v>
      </c>
      <c r="M278" s="1">
        <f t="shared" ca="1" si="75"/>
        <v>36092.876613585933</v>
      </c>
      <c r="N278" s="1">
        <f t="shared" ca="1" si="89"/>
        <v>21030</v>
      </c>
      <c r="O278" s="1">
        <f t="shared" ca="1" si="76"/>
        <v>123541.59125579159</v>
      </c>
      <c r="P278" s="1">
        <f t="shared" ca="1" si="77"/>
        <v>90372.292969173068</v>
      </c>
      <c r="Q278" s="1">
        <f t="shared" ca="1" si="78"/>
        <v>591465.16958275903</v>
      </c>
      <c r="R278" s="1">
        <f ca="1">Table1[[#This Row],[mortage left]]+Table1[[#This Row],[left to pay to cars]]+Table1[[#This Row],[debt]]</f>
        <v>261105.44012139365</v>
      </c>
      <c r="S278" s="1">
        <f t="shared" ca="1" si="79"/>
        <v>330359.72946136538</v>
      </c>
    </row>
    <row r="279" spans="1:19" x14ac:dyDescent="0.2">
      <c r="A279">
        <f t="shared" ca="1" si="81"/>
        <v>2</v>
      </c>
      <c r="B279" t="str">
        <f t="shared" ca="1" si="82"/>
        <v>women</v>
      </c>
      <c r="C279">
        <f t="shared" ca="1" si="83"/>
        <v>32</v>
      </c>
      <c r="D279">
        <f t="shared" ca="1" si="84"/>
        <v>1</v>
      </c>
      <c r="E279" t="str">
        <f t="shared" ca="1" si="85"/>
        <v>IT</v>
      </c>
      <c r="F279" t="str">
        <f t="shared" ca="1" si="72"/>
        <v>High school</v>
      </c>
      <c r="G279">
        <f t="shared" ca="1" si="86"/>
        <v>4</v>
      </c>
      <c r="H279">
        <f t="shared" ca="1" si="80"/>
        <v>2</v>
      </c>
      <c r="I279" s="1">
        <f t="shared" ca="1" si="87"/>
        <v>45548</v>
      </c>
      <c r="J279" t="str">
        <f t="shared" ca="1" si="73"/>
        <v>Tbilisi</v>
      </c>
      <c r="K279" s="1">
        <f t="shared" ca="1" si="74"/>
        <v>182192</v>
      </c>
      <c r="L279" s="1">
        <f t="shared" ca="1" si="88"/>
        <v>39284.708337148106</v>
      </c>
      <c r="M279" s="1">
        <f t="shared" ca="1" si="75"/>
        <v>69671.791931836313</v>
      </c>
      <c r="N279" s="1">
        <f t="shared" ca="1" si="89"/>
        <v>24761</v>
      </c>
      <c r="O279" s="1">
        <f t="shared" ca="1" si="76"/>
        <v>44461.850303356288</v>
      </c>
      <c r="P279" s="1">
        <f t="shared" ca="1" si="77"/>
        <v>36848.941089787513</v>
      </c>
      <c r="Q279" s="1">
        <f t="shared" ca="1" si="78"/>
        <v>288712.7330216238</v>
      </c>
      <c r="R279" s="1">
        <f ca="1">Table1[[#This Row],[mortage left]]+Table1[[#This Row],[left to pay to cars]]+Table1[[#This Row],[debt]]</f>
        <v>108507.5586405044</v>
      </c>
      <c r="S279" s="1">
        <f t="shared" ca="1" si="79"/>
        <v>180205.1743811194</v>
      </c>
    </row>
    <row r="280" spans="1:19" x14ac:dyDescent="0.2">
      <c r="A280">
        <f t="shared" ca="1" si="81"/>
        <v>1</v>
      </c>
      <c r="B280" t="str">
        <f t="shared" ca="1" si="82"/>
        <v>men</v>
      </c>
      <c r="C280">
        <f t="shared" ca="1" si="83"/>
        <v>41</v>
      </c>
      <c r="D280">
        <f t="shared" ca="1" si="84"/>
        <v>3</v>
      </c>
      <c r="E280" t="str">
        <f t="shared" ca="1" si="85"/>
        <v>Business</v>
      </c>
      <c r="F280" t="str">
        <f t="shared" ca="1" si="72"/>
        <v>College</v>
      </c>
      <c r="G280">
        <f t="shared" ca="1" si="86"/>
        <v>2</v>
      </c>
      <c r="H280">
        <f t="shared" ca="1" si="80"/>
        <v>1</v>
      </c>
      <c r="I280" s="1">
        <f t="shared" ca="1" si="87"/>
        <v>52046</v>
      </c>
      <c r="J280" t="str">
        <f t="shared" ca="1" si="73"/>
        <v>Kutaisi</v>
      </c>
      <c r="K280" s="1">
        <f t="shared" ca="1" si="74"/>
        <v>312276</v>
      </c>
      <c r="L280" s="1">
        <f t="shared" ca="1" si="88"/>
        <v>212619.80567800798</v>
      </c>
      <c r="M280" s="1">
        <f t="shared" ca="1" si="75"/>
        <v>44411.510104750523</v>
      </c>
      <c r="N280" s="1">
        <f t="shared" ca="1" si="89"/>
        <v>30464</v>
      </c>
      <c r="O280" s="1">
        <f t="shared" ca="1" si="76"/>
        <v>64076.18004258885</v>
      </c>
      <c r="P280" s="1">
        <f t="shared" ca="1" si="77"/>
        <v>45678.570843990921</v>
      </c>
      <c r="Q280" s="1">
        <f t="shared" ca="1" si="78"/>
        <v>402366.08094874141</v>
      </c>
      <c r="R280" s="1">
        <f ca="1">Table1[[#This Row],[mortage left]]+Table1[[#This Row],[left to pay to cars]]+Table1[[#This Row],[debt]]</f>
        <v>307159.98572059686</v>
      </c>
      <c r="S280" s="1">
        <f t="shared" ca="1" si="79"/>
        <v>95206.09522814455</v>
      </c>
    </row>
    <row r="281" spans="1:19" x14ac:dyDescent="0.2">
      <c r="A281">
        <f t="shared" ca="1" si="81"/>
        <v>2</v>
      </c>
      <c r="B281" t="str">
        <f t="shared" ca="1" si="82"/>
        <v>women</v>
      </c>
      <c r="C281">
        <f t="shared" ca="1" si="83"/>
        <v>19</v>
      </c>
      <c r="D281">
        <f t="shared" ca="1" si="84"/>
        <v>2</v>
      </c>
      <c r="E281" t="str">
        <f t="shared" ca="1" si="85"/>
        <v>Health</v>
      </c>
      <c r="F281" t="str">
        <f t="shared" ca="1" si="72"/>
        <v>University</v>
      </c>
      <c r="G281">
        <f t="shared" ca="1" si="86"/>
        <v>1</v>
      </c>
      <c r="H281">
        <f t="shared" ca="1" si="80"/>
        <v>3</v>
      </c>
      <c r="I281" s="1">
        <f t="shared" ca="1" si="87"/>
        <v>74994</v>
      </c>
      <c r="J281" t="str">
        <f t="shared" ca="1" si="73"/>
        <v>Batumi</v>
      </c>
      <c r="K281" s="1">
        <f t="shared" ca="1" si="74"/>
        <v>524958</v>
      </c>
      <c r="L281" s="1">
        <f t="shared" ca="1" si="88"/>
        <v>186993.98946636173</v>
      </c>
      <c r="M281" s="1">
        <f t="shared" ca="1" si="75"/>
        <v>65746.176789431993</v>
      </c>
      <c r="N281" s="1">
        <f t="shared" ca="1" si="89"/>
        <v>17607</v>
      </c>
      <c r="O281" s="1">
        <f t="shared" ca="1" si="76"/>
        <v>88419.832498280899</v>
      </c>
      <c r="P281" s="1">
        <f t="shared" ca="1" si="77"/>
        <v>2643.2002493298141</v>
      </c>
      <c r="Q281" s="1">
        <f t="shared" ca="1" si="78"/>
        <v>593347.37703876174</v>
      </c>
      <c r="R281" s="1">
        <f ca="1">Table1[[#This Row],[mortage left]]+Table1[[#This Row],[left to pay to cars]]+Table1[[#This Row],[debt]]</f>
        <v>293020.82196464262</v>
      </c>
      <c r="S281" s="1">
        <f t="shared" ca="1" si="79"/>
        <v>300326.55507411913</v>
      </c>
    </row>
    <row r="282" spans="1:19" x14ac:dyDescent="0.2">
      <c r="A282">
        <f t="shared" ca="1" si="81"/>
        <v>1</v>
      </c>
      <c r="B282" t="str">
        <f t="shared" ca="1" si="82"/>
        <v>men</v>
      </c>
      <c r="C282">
        <f t="shared" ca="1" si="83"/>
        <v>34</v>
      </c>
      <c r="D282">
        <f t="shared" ca="1" si="84"/>
        <v>5</v>
      </c>
      <c r="E282" t="str">
        <f t="shared" ca="1" si="85"/>
        <v>Law</v>
      </c>
      <c r="F282" t="str">
        <f t="shared" ca="1" si="72"/>
        <v>Other</v>
      </c>
      <c r="G282">
        <f t="shared" ca="1" si="86"/>
        <v>2</v>
      </c>
      <c r="H282">
        <f t="shared" ca="1" si="80"/>
        <v>4</v>
      </c>
      <c r="I282" s="1">
        <f t="shared" ca="1" si="87"/>
        <v>49365</v>
      </c>
      <c r="J282" t="str">
        <f t="shared" ca="1" si="73"/>
        <v>Telavi</v>
      </c>
      <c r="K282" s="1">
        <f t="shared" ca="1" si="74"/>
        <v>197460</v>
      </c>
      <c r="L282" s="1">
        <f t="shared" ca="1" si="88"/>
        <v>44289.687346002705</v>
      </c>
      <c r="M282" s="1">
        <f t="shared" ca="1" si="75"/>
        <v>86538.713028564744</v>
      </c>
      <c r="N282" s="1">
        <f t="shared" ca="1" si="89"/>
        <v>77817</v>
      </c>
      <c r="O282" s="1">
        <f t="shared" ca="1" si="76"/>
        <v>16555.174420902062</v>
      </c>
      <c r="P282" s="1">
        <f t="shared" ca="1" si="77"/>
        <v>47397.494015553712</v>
      </c>
      <c r="Q282" s="1">
        <f t="shared" ca="1" si="78"/>
        <v>331396.20704411849</v>
      </c>
      <c r="R282" s="1">
        <f ca="1">Table1[[#This Row],[mortage left]]+Table1[[#This Row],[left to pay to cars]]+Table1[[#This Row],[debt]]</f>
        <v>138661.86176690477</v>
      </c>
      <c r="S282" s="1">
        <f t="shared" ca="1" si="79"/>
        <v>192734.34527721372</v>
      </c>
    </row>
    <row r="283" spans="1:19" x14ac:dyDescent="0.2">
      <c r="A283">
        <f t="shared" ca="1" si="81"/>
        <v>2</v>
      </c>
      <c r="B283" t="str">
        <f t="shared" ca="1" si="82"/>
        <v>women</v>
      </c>
      <c r="C283">
        <f t="shared" ca="1" si="83"/>
        <v>37</v>
      </c>
      <c r="D283">
        <f t="shared" ca="1" si="84"/>
        <v>5</v>
      </c>
      <c r="E283" t="str">
        <f t="shared" ca="1" si="85"/>
        <v>Law</v>
      </c>
      <c r="F283" t="str">
        <f t="shared" ca="1" si="72"/>
        <v>Other</v>
      </c>
      <c r="G283">
        <f t="shared" ca="1" si="86"/>
        <v>2</v>
      </c>
      <c r="H283">
        <f t="shared" ca="1" si="80"/>
        <v>4</v>
      </c>
      <c r="I283" s="1">
        <f t="shared" ca="1" si="87"/>
        <v>73521</v>
      </c>
      <c r="J283" t="str">
        <f t="shared" ca="1" si="73"/>
        <v>Telavi</v>
      </c>
      <c r="K283" s="1">
        <f t="shared" ca="1" si="74"/>
        <v>367605</v>
      </c>
      <c r="L283" s="1">
        <f t="shared" ca="1" si="88"/>
        <v>353391.33036976081</v>
      </c>
      <c r="M283" s="1">
        <f t="shared" ca="1" si="75"/>
        <v>223475.81997210774</v>
      </c>
      <c r="N283" s="1">
        <f t="shared" ca="1" si="89"/>
        <v>121055</v>
      </c>
      <c r="O283" s="1">
        <f t="shared" ca="1" si="76"/>
        <v>7011.0258439655117</v>
      </c>
      <c r="P283" s="1">
        <f t="shared" ca="1" si="77"/>
        <v>20751.266932672119</v>
      </c>
      <c r="Q283" s="1">
        <f t="shared" ca="1" si="78"/>
        <v>611832.08690477989</v>
      </c>
      <c r="R283" s="1">
        <f ca="1">Table1[[#This Row],[mortage left]]+Table1[[#This Row],[left to pay to cars]]+Table1[[#This Row],[debt]]</f>
        <v>481457.35621372634</v>
      </c>
      <c r="S283" s="1">
        <f t="shared" ca="1" si="79"/>
        <v>130374.73069105356</v>
      </c>
    </row>
    <row r="284" spans="1:19" x14ac:dyDescent="0.2">
      <c r="A284">
        <f t="shared" ca="1" si="81"/>
        <v>1</v>
      </c>
      <c r="B284" t="str">
        <f t="shared" ca="1" si="82"/>
        <v>men</v>
      </c>
      <c r="C284">
        <f t="shared" ca="1" si="83"/>
        <v>48</v>
      </c>
      <c r="D284">
        <f t="shared" ca="1" si="84"/>
        <v>3</v>
      </c>
      <c r="E284" t="str">
        <f t="shared" ca="1" si="85"/>
        <v>Business</v>
      </c>
      <c r="F284" t="str">
        <f t="shared" ca="1" si="72"/>
        <v>College</v>
      </c>
      <c r="G284">
        <f t="shared" ca="1" si="86"/>
        <v>5</v>
      </c>
      <c r="H284">
        <f t="shared" ca="1" si="80"/>
        <v>2</v>
      </c>
      <c r="I284" s="1">
        <f t="shared" ca="1" si="87"/>
        <v>51783</v>
      </c>
      <c r="J284" t="str">
        <f t="shared" ca="1" si="73"/>
        <v>Kutaisi</v>
      </c>
      <c r="K284" s="1">
        <f t="shared" ca="1" si="74"/>
        <v>310698</v>
      </c>
      <c r="L284" s="1">
        <f t="shared" ca="1" si="88"/>
        <v>264017.93786319863</v>
      </c>
      <c r="M284" s="1">
        <f t="shared" ca="1" si="75"/>
        <v>56877.152421589497</v>
      </c>
      <c r="N284" s="1">
        <f t="shared" ca="1" si="89"/>
        <v>14091</v>
      </c>
      <c r="O284" s="1">
        <f t="shared" ca="1" si="76"/>
        <v>72337.6158960475</v>
      </c>
      <c r="P284" s="1">
        <f t="shared" ca="1" si="77"/>
        <v>67868.060248891808</v>
      </c>
      <c r="Q284" s="1">
        <f t="shared" ca="1" si="78"/>
        <v>435443.2126704813</v>
      </c>
      <c r="R284" s="1">
        <f ca="1">Table1[[#This Row],[mortage left]]+Table1[[#This Row],[left to pay to cars]]+Table1[[#This Row],[debt]]</f>
        <v>350446.55375924613</v>
      </c>
      <c r="S284" s="1">
        <f t="shared" ca="1" si="79"/>
        <v>84996.658911235165</v>
      </c>
    </row>
    <row r="285" spans="1:19" x14ac:dyDescent="0.2">
      <c r="A285">
        <f t="shared" ca="1" si="81"/>
        <v>2</v>
      </c>
      <c r="B285" t="str">
        <f t="shared" ca="1" si="82"/>
        <v>women</v>
      </c>
      <c r="C285">
        <f t="shared" ca="1" si="83"/>
        <v>42</v>
      </c>
      <c r="D285">
        <f t="shared" ca="1" si="84"/>
        <v>3</v>
      </c>
      <c r="E285" t="str">
        <f t="shared" ca="1" si="85"/>
        <v>Business</v>
      </c>
      <c r="F285" t="str">
        <f t="shared" ca="1" si="72"/>
        <v>College</v>
      </c>
      <c r="G285">
        <f t="shared" ca="1" si="86"/>
        <v>4</v>
      </c>
      <c r="H285">
        <f t="shared" ca="1" si="80"/>
        <v>2</v>
      </c>
      <c r="I285" s="1">
        <f t="shared" ca="1" si="87"/>
        <v>46697</v>
      </c>
      <c r="J285" t="str">
        <f t="shared" ca="1" si="73"/>
        <v>Kutaisi</v>
      </c>
      <c r="K285" s="1">
        <f t="shared" ca="1" si="74"/>
        <v>233485</v>
      </c>
      <c r="L285" s="1">
        <f t="shared" ca="1" si="88"/>
        <v>111991.5909685637</v>
      </c>
      <c r="M285" s="1">
        <f t="shared" ca="1" si="75"/>
        <v>33810.242760966044</v>
      </c>
      <c r="N285" s="1">
        <f t="shared" ca="1" si="89"/>
        <v>12867</v>
      </c>
      <c r="O285" s="1">
        <f t="shared" ca="1" si="76"/>
        <v>42190.559464742619</v>
      </c>
      <c r="P285" s="1">
        <f t="shared" ca="1" si="77"/>
        <v>15206.42602501603</v>
      </c>
      <c r="Q285" s="1">
        <f t="shared" ca="1" si="78"/>
        <v>282501.66878598207</v>
      </c>
      <c r="R285" s="1">
        <f ca="1">Table1[[#This Row],[mortage left]]+Table1[[#This Row],[left to pay to cars]]+Table1[[#This Row],[debt]]</f>
        <v>167049.15043330632</v>
      </c>
      <c r="S285" s="1">
        <f t="shared" ca="1" si="79"/>
        <v>115452.51835267575</v>
      </c>
    </row>
    <row r="286" spans="1:19" x14ac:dyDescent="0.2">
      <c r="A286">
        <f t="shared" ca="1" si="81"/>
        <v>2</v>
      </c>
      <c r="B286" t="str">
        <f t="shared" ca="1" si="82"/>
        <v>women</v>
      </c>
      <c r="C286">
        <f t="shared" ca="1" si="83"/>
        <v>26</v>
      </c>
      <c r="D286">
        <f t="shared" ca="1" si="84"/>
        <v>1</v>
      </c>
      <c r="E286" t="str">
        <f t="shared" ca="1" si="85"/>
        <v>IT</v>
      </c>
      <c r="F286" t="str">
        <f t="shared" ca="1" si="72"/>
        <v>High school</v>
      </c>
      <c r="G286">
        <f t="shared" ca="1" si="86"/>
        <v>3</v>
      </c>
      <c r="H286">
        <f t="shared" ca="1" si="80"/>
        <v>4</v>
      </c>
      <c r="I286" s="1">
        <f t="shared" ca="1" si="87"/>
        <v>39182</v>
      </c>
      <c r="J286" t="str">
        <f t="shared" ca="1" si="73"/>
        <v>Tbilisi</v>
      </c>
      <c r="K286" s="1">
        <f t="shared" ca="1" si="74"/>
        <v>274274</v>
      </c>
      <c r="L286" s="1">
        <f t="shared" ca="1" si="88"/>
        <v>2961.6938939744073</v>
      </c>
      <c r="M286" s="1">
        <f t="shared" ca="1" si="75"/>
        <v>86316.528923303224</v>
      </c>
      <c r="N286" s="1">
        <f t="shared" ca="1" si="89"/>
        <v>7053</v>
      </c>
      <c r="O286" s="1">
        <f t="shared" ca="1" si="76"/>
        <v>47020.984957204375</v>
      </c>
      <c r="P286" s="1">
        <f t="shared" ca="1" si="77"/>
        <v>43847.427225667008</v>
      </c>
      <c r="Q286" s="1">
        <f t="shared" ca="1" si="78"/>
        <v>404437.95614897023</v>
      </c>
      <c r="R286" s="1">
        <f ca="1">Table1[[#This Row],[mortage left]]+Table1[[#This Row],[left to pay to cars]]+Table1[[#This Row],[debt]]</f>
        <v>57035.678851178782</v>
      </c>
      <c r="S286" s="1">
        <f t="shared" ca="1" si="79"/>
        <v>347402.27729779144</v>
      </c>
    </row>
    <row r="287" spans="1:19" x14ac:dyDescent="0.2">
      <c r="A287">
        <f t="shared" ca="1" si="81"/>
        <v>1</v>
      </c>
      <c r="B287" t="str">
        <f t="shared" ca="1" si="82"/>
        <v>men</v>
      </c>
      <c r="C287">
        <f t="shared" ca="1" si="83"/>
        <v>25</v>
      </c>
      <c r="D287">
        <f t="shared" ca="1" si="84"/>
        <v>2</v>
      </c>
      <c r="E287" t="str">
        <f t="shared" ca="1" si="85"/>
        <v>Health</v>
      </c>
      <c r="F287" t="str">
        <f t="shared" ca="1" si="72"/>
        <v>University</v>
      </c>
      <c r="G287">
        <f t="shared" ca="1" si="86"/>
        <v>5</v>
      </c>
      <c r="H287">
        <f t="shared" ca="1" si="80"/>
        <v>1</v>
      </c>
      <c r="I287" s="1">
        <f t="shared" ca="1" si="87"/>
        <v>58000</v>
      </c>
      <c r="J287" t="str">
        <f t="shared" ca="1" si="73"/>
        <v>Batumi</v>
      </c>
      <c r="K287" s="1">
        <f t="shared" ca="1" si="74"/>
        <v>290000</v>
      </c>
      <c r="L287" s="1">
        <f t="shared" ca="1" si="88"/>
        <v>158269.78564733046</v>
      </c>
      <c r="M287" s="1">
        <f t="shared" ca="1" si="75"/>
        <v>3003.434215637837</v>
      </c>
      <c r="N287" s="1">
        <f t="shared" ca="1" si="89"/>
        <v>2984</v>
      </c>
      <c r="O287" s="1">
        <f t="shared" ca="1" si="76"/>
        <v>109334.62987067355</v>
      </c>
      <c r="P287" s="1">
        <f t="shared" ca="1" si="77"/>
        <v>44225.166540296646</v>
      </c>
      <c r="Q287" s="1">
        <f t="shared" ca="1" si="78"/>
        <v>337228.60075593449</v>
      </c>
      <c r="R287" s="1">
        <f ca="1">Table1[[#This Row],[mortage left]]+Table1[[#This Row],[left to pay to cars]]+Table1[[#This Row],[debt]]</f>
        <v>270588.41551800398</v>
      </c>
      <c r="S287" s="1">
        <f t="shared" ca="1" si="79"/>
        <v>66640.185237930506</v>
      </c>
    </row>
    <row r="288" spans="1:19" x14ac:dyDescent="0.2">
      <c r="A288">
        <f t="shared" ca="1" si="81"/>
        <v>1</v>
      </c>
      <c r="B288" t="str">
        <f t="shared" ca="1" si="82"/>
        <v>men</v>
      </c>
      <c r="C288">
        <f t="shared" ca="1" si="83"/>
        <v>31</v>
      </c>
      <c r="D288">
        <f t="shared" ca="1" si="84"/>
        <v>3</v>
      </c>
      <c r="E288" t="str">
        <f t="shared" ca="1" si="85"/>
        <v>Business</v>
      </c>
      <c r="F288" t="str">
        <f t="shared" ref="F288:F351" ca="1" si="90">VLOOKUP(D288,$Z$2:$AA$6,2,1)</f>
        <v>College</v>
      </c>
      <c r="G288">
        <f t="shared" ca="1" si="86"/>
        <v>3</v>
      </c>
      <c r="H288">
        <f t="shared" ca="1" si="80"/>
        <v>3</v>
      </c>
      <c r="I288" s="1">
        <f t="shared" ca="1" si="87"/>
        <v>35014</v>
      </c>
      <c r="J288" t="str">
        <f t="shared" ref="J288:J351" ca="1" si="91">VLOOKUP(D288,$AB$2:$AC$6,2,1)</f>
        <v>Kutaisi</v>
      </c>
      <c r="K288" s="1">
        <f t="shared" ref="K288:K351" ca="1" si="92">I288*RANDBETWEEN(4,7)</f>
        <v>175070</v>
      </c>
      <c r="L288" s="1">
        <f t="shared" ca="1" si="88"/>
        <v>118089.36392984794</v>
      </c>
      <c r="M288" s="1">
        <f t="shared" ref="M288:M351" ca="1" si="93">H288*RAND()*I288</f>
        <v>49699.879273196086</v>
      </c>
      <c r="N288" s="1">
        <f t="shared" ca="1" si="89"/>
        <v>29687</v>
      </c>
      <c r="O288" s="1">
        <f t="shared" ref="O288:O351" ca="1" si="94">RAND()*I288*2</f>
        <v>19909.543882727539</v>
      </c>
      <c r="P288" s="1">
        <f t="shared" ref="P288:P351" ca="1" si="95">RAND()*I288*1.5</f>
        <v>28210.270143937101</v>
      </c>
      <c r="Q288" s="1">
        <f t="shared" ref="Q288:Q351" ca="1" si="96">K288+M288+P288</f>
        <v>252980.14941713319</v>
      </c>
      <c r="R288" s="1">
        <f ca="1">Table1[[#This Row],[mortage left]]+Table1[[#This Row],[left to pay to cars]]+Table1[[#This Row],[debt]]</f>
        <v>167685.90781257549</v>
      </c>
      <c r="S288" s="1">
        <f t="shared" ref="S288:S351" ca="1" si="97">Q288-R288</f>
        <v>85294.241604557697</v>
      </c>
    </row>
    <row r="289" spans="1:19" x14ac:dyDescent="0.2">
      <c r="A289">
        <f t="shared" ca="1" si="81"/>
        <v>1</v>
      </c>
      <c r="B289" t="str">
        <f t="shared" ca="1" si="82"/>
        <v>men</v>
      </c>
      <c r="C289">
        <f t="shared" ca="1" si="83"/>
        <v>29</v>
      </c>
      <c r="D289">
        <f t="shared" ca="1" si="84"/>
        <v>1</v>
      </c>
      <c r="E289" t="str">
        <f t="shared" ca="1" si="85"/>
        <v>IT</v>
      </c>
      <c r="F289" t="str">
        <f t="shared" ca="1" si="90"/>
        <v>High school</v>
      </c>
      <c r="G289">
        <f t="shared" ca="1" si="86"/>
        <v>3</v>
      </c>
      <c r="H289">
        <f t="shared" ca="1" si="80"/>
        <v>4</v>
      </c>
      <c r="I289" s="1">
        <f t="shared" ca="1" si="87"/>
        <v>36871</v>
      </c>
      <c r="J289" t="str">
        <f t="shared" ca="1" si="91"/>
        <v>Tbilisi</v>
      </c>
      <c r="K289" s="1">
        <f t="shared" ca="1" si="92"/>
        <v>221226</v>
      </c>
      <c r="L289" s="1">
        <f t="shared" ca="1" si="88"/>
        <v>38288.660478721686</v>
      </c>
      <c r="M289" s="1">
        <f t="shared" ca="1" si="93"/>
        <v>109414.77558846259</v>
      </c>
      <c r="N289" s="1">
        <f t="shared" ca="1" si="89"/>
        <v>94874</v>
      </c>
      <c r="O289" s="1">
        <f t="shared" ca="1" si="94"/>
        <v>70185.702549173133</v>
      </c>
      <c r="P289" s="1">
        <f t="shared" ca="1" si="95"/>
        <v>26224.760712421168</v>
      </c>
      <c r="Q289" s="1">
        <f t="shared" ca="1" si="96"/>
        <v>356865.53630088374</v>
      </c>
      <c r="R289" s="1">
        <f ca="1">Table1[[#This Row],[mortage left]]+Table1[[#This Row],[left to pay to cars]]+Table1[[#This Row],[debt]]</f>
        <v>203348.36302789481</v>
      </c>
      <c r="S289" s="1">
        <f t="shared" ca="1" si="97"/>
        <v>153517.17327298893</v>
      </c>
    </row>
    <row r="290" spans="1:19" x14ac:dyDescent="0.2">
      <c r="A290">
        <f t="shared" ca="1" si="81"/>
        <v>2</v>
      </c>
      <c r="B290" t="str">
        <f t="shared" ca="1" si="82"/>
        <v>women</v>
      </c>
      <c r="C290">
        <f t="shared" ca="1" si="83"/>
        <v>25</v>
      </c>
      <c r="D290">
        <f t="shared" ca="1" si="84"/>
        <v>5</v>
      </c>
      <c r="E290" t="str">
        <f t="shared" ca="1" si="85"/>
        <v>Law</v>
      </c>
      <c r="F290" t="str">
        <f t="shared" ca="1" si="90"/>
        <v>Other</v>
      </c>
      <c r="G290">
        <f t="shared" ca="1" si="86"/>
        <v>3</v>
      </c>
      <c r="H290">
        <f t="shared" ca="1" si="80"/>
        <v>4</v>
      </c>
      <c r="I290" s="1">
        <f t="shared" ca="1" si="87"/>
        <v>30072</v>
      </c>
      <c r="J290" t="str">
        <f t="shared" ca="1" si="91"/>
        <v>Telavi</v>
      </c>
      <c r="K290" s="1">
        <f t="shared" ca="1" si="92"/>
        <v>180432</v>
      </c>
      <c r="L290" s="1">
        <f t="shared" ca="1" si="88"/>
        <v>136297.38395090419</v>
      </c>
      <c r="M290" s="1">
        <f t="shared" ca="1" si="93"/>
        <v>30345.148299673845</v>
      </c>
      <c r="N290" s="1">
        <f t="shared" ca="1" si="89"/>
        <v>6400</v>
      </c>
      <c r="O290" s="1">
        <f t="shared" ca="1" si="94"/>
        <v>56426.538233450148</v>
      </c>
      <c r="P290" s="1">
        <f t="shared" ca="1" si="95"/>
        <v>5575.989025729782</v>
      </c>
      <c r="Q290" s="1">
        <f t="shared" ca="1" si="96"/>
        <v>216353.13732540363</v>
      </c>
      <c r="R290" s="1">
        <f ca="1">Table1[[#This Row],[mortage left]]+Table1[[#This Row],[left to pay to cars]]+Table1[[#This Row],[debt]]</f>
        <v>199123.92218435433</v>
      </c>
      <c r="S290" s="1">
        <f t="shared" ca="1" si="97"/>
        <v>17229.215141049295</v>
      </c>
    </row>
    <row r="291" spans="1:19" x14ac:dyDescent="0.2">
      <c r="A291">
        <f t="shared" ca="1" si="81"/>
        <v>2</v>
      </c>
      <c r="B291" t="str">
        <f t="shared" ca="1" si="82"/>
        <v>women</v>
      </c>
      <c r="C291">
        <f t="shared" ca="1" si="83"/>
        <v>27</v>
      </c>
      <c r="D291">
        <f t="shared" ca="1" si="84"/>
        <v>2</v>
      </c>
      <c r="E291" t="str">
        <f t="shared" ca="1" si="85"/>
        <v>Health</v>
      </c>
      <c r="F291" t="str">
        <f t="shared" ca="1" si="90"/>
        <v>University</v>
      </c>
      <c r="G291">
        <f t="shared" ca="1" si="86"/>
        <v>4</v>
      </c>
      <c r="H291">
        <f t="shared" ca="1" si="80"/>
        <v>4</v>
      </c>
      <c r="I291" s="1">
        <f t="shared" ca="1" si="87"/>
        <v>78546</v>
      </c>
      <c r="J291" t="str">
        <f t="shared" ca="1" si="91"/>
        <v>Batumi</v>
      </c>
      <c r="K291" s="1">
        <f t="shared" ca="1" si="92"/>
        <v>549822</v>
      </c>
      <c r="L291" s="1">
        <f t="shared" ca="1" si="88"/>
        <v>494548.18465630012</v>
      </c>
      <c r="M291" s="1">
        <f t="shared" ca="1" si="93"/>
        <v>160118.243653351</v>
      </c>
      <c r="N291" s="1">
        <f t="shared" ca="1" si="89"/>
        <v>18224</v>
      </c>
      <c r="O291" s="1">
        <f t="shared" ca="1" si="94"/>
        <v>68836.409140924341</v>
      </c>
      <c r="P291" s="1">
        <f t="shared" ca="1" si="95"/>
        <v>47990.679307913357</v>
      </c>
      <c r="Q291" s="1">
        <f t="shared" ca="1" si="96"/>
        <v>757930.92296126438</v>
      </c>
      <c r="R291" s="1">
        <f ca="1">Table1[[#This Row],[mortage left]]+Table1[[#This Row],[left to pay to cars]]+Table1[[#This Row],[debt]]</f>
        <v>581608.59379722446</v>
      </c>
      <c r="S291" s="1">
        <f t="shared" ca="1" si="97"/>
        <v>176322.32916403993</v>
      </c>
    </row>
    <row r="292" spans="1:19" x14ac:dyDescent="0.2">
      <c r="A292">
        <f t="shared" ca="1" si="81"/>
        <v>2</v>
      </c>
      <c r="B292" t="str">
        <f t="shared" ca="1" si="82"/>
        <v>women</v>
      </c>
      <c r="C292">
        <f t="shared" ca="1" si="83"/>
        <v>49</v>
      </c>
      <c r="D292">
        <f t="shared" ca="1" si="84"/>
        <v>1</v>
      </c>
      <c r="E292" t="str">
        <f t="shared" ca="1" si="85"/>
        <v>IT</v>
      </c>
      <c r="F292" t="str">
        <f t="shared" ca="1" si="90"/>
        <v>High school</v>
      </c>
      <c r="G292">
        <f t="shared" ca="1" si="86"/>
        <v>2</v>
      </c>
      <c r="H292">
        <f t="shared" ca="1" si="80"/>
        <v>4</v>
      </c>
      <c r="I292" s="1">
        <f t="shared" ca="1" si="87"/>
        <v>61037</v>
      </c>
      <c r="J292" t="str">
        <f t="shared" ca="1" si="91"/>
        <v>Tbilisi</v>
      </c>
      <c r="K292" s="1">
        <f t="shared" ca="1" si="92"/>
        <v>427259</v>
      </c>
      <c r="L292" s="1">
        <f t="shared" ca="1" si="88"/>
        <v>243515.13678584082</v>
      </c>
      <c r="M292" s="1">
        <f t="shared" ca="1" si="93"/>
        <v>2609.3499654990642</v>
      </c>
      <c r="N292" s="1">
        <f t="shared" ca="1" si="89"/>
        <v>724</v>
      </c>
      <c r="O292" s="1">
        <f t="shared" ca="1" si="94"/>
        <v>28309.147592592348</v>
      </c>
      <c r="P292" s="1">
        <f t="shared" ca="1" si="95"/>
        <v>20762.487424900319</v>
      </c>
      <c r="Q292" s="1">
        <f t="shared" ca="1" si="96"/>
        <v>450630.83739039942</v>
      </c>
      <c r="R292" s="1">
        <f ca="1">Table1[[#This Row],[mortage left]]+Table1[[#This Row],[left to pay to cars]]+Table1[[#This Row],[debt]]</f>
        <v>272548.28437843319</v>
      </c>
      <c r="S292" s="1">
        <f t="shared" ca="1" si="97"/>
        <v>178082.55301196623</v>
      </c>
    </row>
    <row r="293" spans="1:19" x14ac:dyDescent="0.2">
      <c r="A293">
        <f t="shared" ca="1" si="81"/>
        <v>1</v>
      </c>
      <c r="B293" t="str">
        <f t="shared" ca="1" si="82"/>
        <v>men</v>
      </c>
      <c r="C293">
        <f t="shared" ca="1" si="83"/>
        <v>27</v>
      </c>
      <c r="D293">
        <f t="shared" ca="1" si="84"/>
        <v>3</v>
      </c>
      <c r="E293" t="str">
        <f t="shared" ca="1" si="85"/>
        <v>Business</v>
      </c>
      <c r="F293" t="str">
        <f t="shared" ca="1" si="90"/>
        <v>College</v>
      </c>
      <c r="G293">
        <f t="shared" ca="1" si="86"/>
        <v>1</v>
      </c>
      <c r="H293">
        <f t="shared" ca="1" si="80"/>
        <v>1</v>
      </c>
      <c r="I293" s="1">
        <f t="shared" ca="1" si="87"/>
        <v>66390</v>
      </c>
      <c r="J293" t="str">
        <f t="shared" ca="1" si="91"/>
        <v>Kutaisi</v>
      </c>
      <c r="K293" s="1">
        <f t="shared" ca="1" si="92"/>
        <v>265560</v>
      </c>
      <c r="L293" s="1">
        <f t="shared" ca="1" si="88"/>
        <v>118627.0466225516</v>
      </c>
      <c r="M293" s="1">
        <f t="shared" ca="1" si="93"/>
        <v>7847.6280571205098</v>
      </c>
      <c r="N293" s="1">
        <f t="shared" ca="1" si="89"/>
        <v>5019</v>
      </c>
      <c r="O293" s="1">
        <f t="shared" ca="1" si="94"/>
        <v>56455.892901531457</v>
      </c>
      <c r="P293" s="1">
        <f t="shared" ca="1" si="95"/>
        <v>34553.883594099942</v>
      </c>
      <c r="Q293" s="1">
        <f t="shared" ca="1" si="96"/>
        <v>307961.51165122044</v>
      </c>
      <c r="R293" s="1">
        <f ca="1">Table1[[#This Row],[mortage left]]+Table1[[#This Row],[left to pay to cars]]+Table1[[#This Row],[debt]]</f>
        <v>180101.93952408305</v>
      </c>
      <c r="S293" s="1">
        <f t="shared" ca="1" si="97"/>
        <v>127859.57212713739</v>
      </c>
    </row>
    <row r="294" spans="1:19" x14ac:dyDescent="0.2">
      <c r="A294">
        <f t="shared" ca="1" si="81"/>
        <v>2</v>
      </c>
      <c r="B294" t="str">
        <f t="shared" ca="1" si="82"/>
        <v>women</v>
      </c>
      <c r="C294">
        <f t="shared" ca="1" si="83"/>
        <v>26</v>
      </c>
      <c r="D294">
        <f t="shared" ca="1" si="84"/>
        <v>4</v>
      </c>
      <c r="E294" t="str">
        <f t="shared" ca="1" si="85"/>
        <v>Finance</v>
      </c>
      <c r="F294" t="str">
        <f t="shared" ca="1" si="90"/>
        <v>Technical</v>
      </c>
      <c r="G294">
        <f t="shared" ca="1" si="86"/>
        <v>4</v>
      </c>
      <c r="H294">
        <f t="shared" ca="1" si="80"/>
        <v>2</v>
      </c>
      <c r="I294" s="1">
        <f t="shared" ca="1" si="87"/>
        <v>47162</v>
      </c>
      <c r="J294" t="str">
        <f t="shared" ca="1" si="91"/>
        <v>Zugdidi</v>
      </c>
      <c r="K294" s="1">
        <f t="shared" ca="1" si="92"/>
        <v>235810</v>
      </c>
      <c r="L294" s="1">
        <f t="shared" ca="1" si="88"/>
        <v>36074.763678443902</v>
      </c>
      <c r="M294" s="1">
        <f t="shared" ca="1" si="93"/>
        <v>8566.0794305280597</v>
      </c>
      <c r="N294" s="1">
        <f t="shared" ca="1" si="89"/>
        <v>152</v>
      </c>
      <c r="O294" s="1">
        <f t="shared" ca="1" si="94"/>
        <v>55754.955810268744</v>
      </c>
      <c r="P294" s="1">
        <f t="shared" ca="1" si="95"/>
        <v>62761.925004847631</v>
      </c>
      <c r="Q294" s="1">
        <f t="shared" ca="1" si="96"/>
        <v>307138.00443537568</v>
      </c>
      <c r="R294" s="1">
        <f ca="1">Table1[[#This Row],[mortage left]]+Table1[[#This Row],[left to pay to cars]]+Table1[[#This Row],[debt]]</f>
        <v>91981.719488712639</v>
      </c>
      <c r="S294" s="1">
        <f t="shared" ca="1" si="97"/>
        <v>215156.28494666304</v>
      </c>
    </row>
    <row r="295" spans="1:19" x14ac:dyDescent="0.2">
      <c r="A295">
        <f t="shared" ca="1" si="81"/>
        <v>1</v>
      </c>
      <c r="B295" t="str">
        <f t="shared" ca="1" si="82"/>
        <v>men</v>
      </c>
      <c r="C295">
        <f t="shared" ca="1" si="83"/>
        <v>32</v>
      </c>
      <c r="D295">
        <f t="shared" ca="1" si="84"/>
        <v>2</v>
      </c>
      <c r="E295" t="str">
        <f t="shared" ca="1" si="85"/>
        <v>Health</v>
      </c>
      <c r="F295" t="str">
        <f t="shared" ca="1" si="90"/>
        <v>University</v>
      </c>
      <c r="G295">
        <f t="shared" ca="1" si="86"/>
        <v>0</v>
      </c>
      <c r="H295">
        <f t="shared" ca="1" si="80"/>
        <v>2</v>
      </c>
      <c r="I295" s="1">
        <f t="shared" ca="1" si="87"/>
        <v>54376</v>
      </c>
      <c r="J295" t="str">
        <f t="shared" ca="1" si="91"/>
        <v>Batumi</v>
      </c>
      <c r="K295" s="1">
        <f t="shared" ca="1" si="92"/>
        <v>326256</v>
      </c>
      <c r="L295" s="1">
        <f t="shared" ca="1" si="88"/>
        <v>28354.279262895176</v>
      </c>
      <c r="M295" s="1">
        <f t="shared" ca="1" si="93"/>
        <v>31162.633256478377</v>
      </c>
      <c r="N295" s="1">
        <f t="shared" ca="1" si="89"/>
        <v>8415</v>
      </c>
      <c r="O295" s="1">
        <f t="shared" ca="1" si="94"/>
        <v>50625.569865361162</v>
      </c>
      <c r="P295" s="1">
        <f t="shared" ca="1" si="95"/>
        <v>33295.587453076063</v>
      </c>
      <c r="Q295" s="1">
        <f t="shared" ca="1" si="96"/>
        <v>390714.22070955439</v>
      </c>
      <c r="R295" s="1">
        <f ca="1">Table1[[#This Row],[mortage left]]+Table1[[#This Row],[left to pay to cars]]+Table1[[#This Row],[debt]]</f>
        <v>87394.849128256334</v>
      </c>
      <c r="S295" s="1">
        <f t="shared" ca="1" si="97"/>
        <v>303319.37158129807</v>
      </c>
    </row>
    <row r="296" spans="1:19" x14ac:dyDescent="0.2">
      <c r="A296">
        <f t="shared" ca="1" si="81"/>
        <v>1</v>
      </c>
      <c r="B296" t="str">
        <f t="shared" ca="1" si="82"/>
        <v>men</v>
      </c>
      <c r="C296">
        <f t="shared" ca="1" si="83"/>
        <v>40</v>
      </c>
      <c r="D296">
        <f t="shared" ca="1" si="84"/>
        <v>3</v>
      </c>
      <c r="E296" t="str">
        <f t="shared" ca="1" si="85"/>
        <v>Business</v>
      </c>
      <c r="F296" t="str">
        <f t="shared" ca="1" si="90"/>
        <v>College</v>
      </c>
      <c r="G296">
        <f t="shared" ca="1" si="86"/>
        <v>0</v>
      </c>
      <c r="H296">
        <f t="shared" ca="1" si="80"/>
        <v>3</v>
      </c>
      <c r="I296" s="1">
        <f t="shared" ca="1" si="87"/>
        <v>50232</v>
      </c>
      <c r="J296" t="str">
        <f t="shared" ca="1" si="91"/>
        <v>Kutaisi</v>
      </c>
      <c r="K296" s="1">
        <f t="shared" ca="1" si="92"/>
        <v>351624</v>
      </c>
      <c r="L296" s="1">
        <f t="shared" ca="1" si="88"/>
        <v>309590.60559144901</v>
      </c>
      <c r="M296" s="1">
        <f t="shared" ca="1" si="93"/>
        <v>122073.01556728227</v>
      </c>
      <c r="N296" s="1">
        <f t="shared" ca="1" si="89"/>
        <v>112369</v>
      </c>
      <c r="O296" s="1">
        <f t="shared" ca="1" si="94"/>
        <v>60025.142540915273</v>
      </c>
      <c r="P296" s="1">
        <f t="shared" ca="1" si="95"/>
        <v>34668.670981726122</v>
      </c>
      <c r="Q296" s="1">
        <f t="shared" ca="1" si="96"/>
        <v>508365.68654900842</v>
      </c>
      <c r="R296" s="1">
        <f ca="1">Table1[[#This Row],[mortage left]]+Table1[[#This Row],[left to pay to cars]]+Table1[[#This Row],[debt]]</f>
        <v>481984.7481323643</v>
      </c>
      <c r="S296" s="1">
        <f t="shared" ca="1" si="97"/>
        <v>26380.938416644116</v>
      </c>
    </row>
    <row r="297" spans="1:19" x14ac:dyDescent="0.2">
      <c r="A297">
        <f t="shared" ca="1" si="81"/>
        <v>2</v>
      </c>
      <c r="B297" t="str">
        <f t="shared" ca="1" si="82"/>
        <v>women</v>
      </c>
      <c r="C297">
        <f t="shared" ca="1" si="83"/>
        <v>44</v>
      </c>
      <c r="D297">
        <f t="shared" ca="1" si="84"/>
        <v>3</v>
      </c>
      <c r="E297" t="str">
        <f t="shared" ca="1" si="85"/>
        <v>Business</v>
      </c>
      <c r="F297" t="str">
        <f t="shared" ca="1" si="90"/>
        <v>College</v>
      </c>
      <c r="G297">
        <f t="shared" ca="1" si="86"/>
        <v>2</v>
      </c>
      <c r="H297">
        <f t="shared" ca="1" si="80"/>
        <v>2</v>
      </c>
      <c r="I297" s="1">
        <f t="shared" ca="1" si="87"/>
        <v>79767</v>
      </c>
      <c r="J297" t="str">
        <f t="shared" ca="1" si="91"/>
        <v>Kutaisi</v>
      </c>
      <c r="K297" s="1">
        <f t="shared" ca="1" si="92"/>
        <v>398835</v>
      </c>
      <c r="L297" s="1">
        <f t="shared" ca="1" si="88"/>
        <v>23267.064256123085</v>
      </c>
      <c r="M297" s="1">
        <f t="shared" ca="1" si="93"/>
        <v>140412.9289749233</v>
      </c>
      <c r="N297" s="1">
        <f t="shared" ca="1" si="89"/>
        <v>128070</v>
      </c>
      <c r="O297" s="1">
        <f t="shared" ca="1" si="94"/>
        <v>151039.29983897449</v>
      </c>
      <c r="P297" s="1">
        <f t="shared" ca="1" si="95"/>
        <v>14384.930024690279</v>
      </c>
      <c r="Q297" s="1">
        <f t="shared" ca="1" si="96"/>
        <v>553632.85899961356</v>
      </c>
      <c r="R297" s="1">
        <f ca="1">Table1[[#This Row],[mortage left]]+Table1[[#This Row],[left to pay to cars]]+Table1[[#This Row],[debt]]</f>
        <v>302376.36409509758</v>
      </c>
      <c r="S297" s="1">
        <f t="shared" ca="1" si="97"/>
        <v>251256.49490451597</v>
      </c>
    </row>
    <row r="298" spans="1:19" x14ac:dyDescent="0.2">
      <c r="A298">
        <f t="shared" ca="1" si="81"/>
        <v>2</v>
      </c>
      <c r="B298" t="str">
        <f t="shared" ca="1" si="82"/>
        <v>women</v>
      </c>
      <c r="C298">
        <f t="shared" ca="1" si="83"/>
        <v>47</v>
      </c>
      <c r="D298">
        <f t="shared" ca="1" si="84"/>
        <v>2</v>
      </c>
      <c r="E298" t="str">
        <f t="shared" ca="1" si="85"/>
        <v>Health</v>
      </c>
      <c r="F298" t="str">
        <f t="shared" ca="1" si="90"/>
        <v>University</v>
      </c>
      <c r="G298">
        <f t="shared" ca="1" si="86"/>
        <v>1</v>
      </c>
      <c r="H298">
        <f t="shared" ca="1" si="80"/>
        <v>4</v>
      </c>
      <c r="I298" s="1">
        <f t="shared" ca="1" si="87"/>
        <v>39689</v>
      </c>
      <c r="J298" t="str">
        <f t="shared" ca="1" si="91"/>
        <v>Batumi</v>
      </c>
      <c r="K298" s="1">
        <f t="shared" ca="1" si="92"/>
        <v>277823</v>
      </c>
      <c r="L298" s="1">
        <f t="shared" ca="1" si="88"/>
        <v>153873.26577621224</v>
      </c>
      <c r="M298" s="1">
        <f t="shared" ca="1" si="93"/>
        <v>148295.27705312308</v>
      </c>
      <c r="N298" s="1">
        <f t="shared" ca="1" si="89"/>
        <v>55665</v>
      </c>
      <c r="O298" s="1">
        <f t="shared" ca="1" si="94"/>
        <v>79248.44816538092</v>
      </c>
      <c r="P298" s="1">
        <f t="shared" ca="1" si="95"/>
        <v>16171.15455422617</v>
      </c>
      <c r="Q298" s="1">
        <f t="shared" ca="1" si="96"/>
        <v>442289.43160734925</v>
      </c>
      <c r="R298" s="1">
        <f ca="1">Table1[[#This Row],[mortage left]]+Table1[[#This Row],[left to pay to cars]]+Table1[[#This Row],[debt]]</f>
        <v>288786.71394159319</v>
      </c>
      <c r="S298" s="1">
        <f t="shared" ca="1" si="97"/>
        <v>153502.71766575606</v>
      </c>
    </row>
    <row r="299" spans="1:19" x14ac:dyDescent="0.2">
      <c r="A299">
        <f t="shared" ca="1" si="81"/>
        <v>1</v>
      </c>
      <c r="B299" t="str">
        <f t="shared" ca="1" si="82"/>
        <v>men</v>
      </c>
      <c r="C299">
        <f t="shared" ca="1" si="83"/>
        <v>38</v>
      </c>
      <c r="D299">
        <f t="shared" ca="1" si="84"/>
        <v>5</v>
      </c>
      <c r="E299" t="str">
        <f t="shared" ca="1" si="85"/>
        <v>Law</v>
      </c>
      <c r="F299" t="str">
        <f t="shared" ca="1" si="90"/>
        <v>Other</v>
      </c>
      <c r="G299">
        <f t="shared" ca="1" si="86"/>
        <v>2</v>
      </c>
      <c r="H299">
        <f t="shared" ca="1" si="80"/>
        <v>4</v>
      </c>
      <c r="I299" s="1">
        <f t="shared" ca="1" si="87"/>
        <v>62045</v>
      </c>
      <c r="J299" t="str">
        <f t="shared" ca="1" si="91"/>
        <v>Telavi</v>
      </c>
      <c r="K299" s="1">
        <f t="shared" ca="1" si="92"/>
        <v>434315</v>
      </c>
      <c r="L299" s="1">
        <f t="shared" ca="1" si="88"/>
        <v>360256.92580870853</v>
      </c>
      <c r="M299" s="1">
        <f t="shared" ca="1" si="93"/>
        <v>133280.97561939777</v>
      </c>
      <c r="N299" s="1">
        <f t="shared" ca="1" si="89"/>
        <v>52993</v>
      </c>
      <c r="O299" s="1">
        <f t="shared" ca="1" si="94"/>
        <v>109478.02482646695</v>
      </c>
      <c r="P299" s="1">
        <f t="shared" ca="1" si="95"/>
        <v>488.25742397211195</v>
      </c>
      <c r="Q299" s="1">
        <f t="shared" ca="1" si="96"/>
        <v>568084.23304336995</v>
      </c>
      <c r="R299" s="1">
        <f ca="1">Table1[[#This Row],[mortage left]]+Table1[[#This Row],[left to pay to cars]]+Table1[[#This Row],[debt]]</f>
        <v>522727.95063517545</v>
      </c>
      <c r="S299" s="1">
        <f t="shared" ca="1" si="97"/>
        <v>45356.2824081945</v>
      </c>
    </row>
    <row r="300" spans="1:19" x14ac:dyDescent="0.2">
      <c r="A300">
        <f t="shared" ca="1" si="81"/>
        <v>1</v>
      </c>
      <c r="B300" t="str">
        <f t="shared" ca="1" si="82"/>
        <v>men</v>
      </c>
      <c r="C300">
        <f t="shared" ca="1" si="83"/>
        <v>40</v>
      </c>
      <c r="D300">
        <f t="shared" ca="1" si="84"/>
        <v>1</v>
      </c>
      <c r="E300" t="str">
        <f t="shared" ca="1" si="85"/>
        <v>IT</v>
      </c>
      <c r="F300" t="str">
        <f t="shared" ca="1" si="90"/>
        <v>High school</v>
      </c>
      <c r="G300">
        <f t="shared" ca="1" si="86"/>
        <v>3</v>
      </c>
      <c r="H300">
        <f t="shared" ca="1" si="80"/>
        <v>1</v>
      </c>
      <c r="I300" s="1">
        <f t="shared" ca="1" si="87"/>
        <v>60084</v>
      </c>
      <c r="J300" t="str">
        <f t="shared" ca="1" si="91"/>
        <v>Tbilisi</v>
      </c>
      <c r="K300" s="1">
        <f t="shared" ca="1" si="92"/>
        <v>240336</v>
      </c>
      <c r="L300" s="1">
        <f t="shared" ca="1" si="88"/>
        <v>126871.0689456234</v>
      </c>
      <c r="M300" s="1">
        <f t="shared" ca="1" si="93"/>
        <v>40985.267656582895</v>
      </c>
      <c r="N300" s="1">
        <f t="shared" ca="1" si="89"/>
        <v>17984</v>
      </c>
      <c r="O300" s="1">
        <f t="shared" ca="1" si="94"/>
        <v>79625.159617043726</v>
      </c>
      <c r="P300" s="1">
        <f t="shared" ca="1" si="95"/>
        <v>14179.793672894328</v>
      </c>
      <c r="Q300" s="1">
        <f t="shared" ca="1" si="96"/>
        <v>295501.06132947718</v>
      </c>
      <c r="R300" s="1">
        <f ca="1">Table1[[#This Row],[mortage left]]+Table1[[#This Row],[left to pay to cars]]+Table1[[#This Row],[debt]]</f>
        <v>224480.22856266715</v>
      </c>
      <c r="S300" s="1">
        <f t="shared" ca="1" si="97"/>
        <v>71020.832766810025</v>
      </c>
    </row>
    <row r="301" spans="1:19" x14ac:dyDescent="0.2">
      <c r="A301">
        <f t="shared" ca="1" si="81"/>
        <v>1</v>
      </c>
      <c r="B301" t="str">
        <f t="shared" ca="1" si="82"/>
        <v>men</v>
      </c>
      <c r="C301">
        <f t="shared" ca="1" si="83"/>
        <v>48</v>
      </c>
      <c r="D301">
        <f t="shared" ca="1" si="84"/>
        <v>4</v>
      </c>
      <c r="E301" t="str">
        <f t="shared" ca="1" si="85"/>
        <v>Finance</v>
      </c>
      <c r="F301" t="str">
        <f t="shared" ca="1" si="90"/>
        <v>Technical</v>
      </c>
      <c r="G301">
        <f t="shared" ca="1" si="86"/>
        <v>2</v>
      </c>
      <c r="H301">
        <f t="shared" ca="1" si="80"/>
        <v>1</v>
      </c>
      <c r="I301" s="1">
        <f t="shared" ca="1" si="87"/>
        <v>46148</v>
      </c>
      <c r="J301" t="str">
        <f t="shared" ca="1" si="91"/>
        <v>Zugdidi</v>
      </c>
      <c r="K301" s="1">
        <f t="shared" ca="1" si="92"/>
        <v>323036</v>
      </c>
      <c r="L301" s="1">
        <f t="shared" ca="1" si="88"/>
        <v>69423.772067055383</v>
      </c>
      <c r="M301" s="1">
        <f t="shared" ca="1" si="93"/>
        <v>21984.594243469721</v>
      </c>
      <c r="N301" s="1">
        <f t="shared" ca="1" si="89"/>
        <v>10709</v>
      </c>
      <c r="O301" s="1">
        <f t="shared" ca="1" si="94"/>
        <v>8340.7049432072399</v>
      </c>
      <c r="P301" s="1">
        <f t="shared" ca="1" si="95"/>
        <v>29839.462891646137</v>
      </c>
      <c r="Q301" s="1">
        <f t="shared" ca="1" si="96"/>
        <v>374860.05713511584</v>
      </c>
      <c r="R301" s="1">
        <f ca="1">Table1[[#This Row],[mortage left]]+Table1[[#This Row],[left to pay to cars]]+Table1[[#This Row],[debt]]</f>
        <v>88473.477010262621</v>
      </c>
      <c r="S301" s="1">
        <f t="shared" ca="1" si="97"/>
        <v>286386.58012485324</v>
      </c>
    </row>
    <row r="302" spans="1:19" x14ac:dyDescent="0.2">
      <c r="A302">
        <f t="shared" ca="1" si="81"/>
        <v>2</v>
      </c>
      <c r="B302" t="str">
        <f t="shared" ca="1" si="82"/>
        <v>women</v>
      </c>
      <c r="C302">
        <f t="shared" ca="1" si="83"/>
        <v>30</v>
      </c>
      <c r="D302">
        <f t="shared" ca="1" si="84"/>
        <v>3</v>
      </c>
      <c r="E302" t="str">
        <f t="shared" ca="1" si="85"/>
        <v>Business</v>
      </c>
      <c r="F302" t="str">
        <f t="shared" ca="1" si="90"/>
        <v>College</v>
      </c>
      <c r="G302">
        <f t="shared" ca="1" si="86"/>
        <v>3</v>
      </c>
      <c r="H302">
        <f t="shared" ca="1" si="80"/>
        <v>3</v>
      </c>
      <c r="I302" s="1">
        <f t="shared" ca="1" si="87"/>
        <v>73082</v>
      </c>
      <c r="J302" t="str">
        <f t="shared" ca="1" si="91"/>
        <v>Kutaisi</v>
      </c>
      <c r="K302" s="1">
        <f t="shared" ca="1" si="92"/>
        <v>292328</v>
      </c>
      <c r="L302" s="1">
        <f t="shared" ca="1" si="88"/>
        <v>88282.665849518366</v>
      </c>
      <c r="M302" s="1">
        <f t="shared" ca="1" si="93"/>
        <v>143241.98056182274</v>
      </c>
      <c r="N302" s="1">
        <f t="shared" ca="1" si="89"/>
        <v>98927</v>
      </c>
      <c r="O302" s="1">
        <f t="shared" ca="1" si="94"/>
        <v>106961.28955623624</v>
      </c>
      <c r="P302" s="1">
        <f t="shared" ca="1" si="95"/>
        <v>99730.986601768614</v>
      </c>
      <c r="Q302" s="1">
        <f t="shared" ca="1" si="96"/>
        <v>535300.96716359141</v>
      </c>
      <c r="R302" s="1">
        <f ca="1">Table1[[#This Row],[mortage left]]+Table1[[#This Row],[left to pay to cars]]+Table1[[#This Row],[debt]]</f>
        <v>294170.95540575462</v>
      </c>
      <c r="S302" s="1">
        <f t="shared" ca="1" si="97"/>
        <v>241130.01175783679</v>
      </c>
    </row>
    <row r="303" spans="1:19" x14ac:dyDescent="0.2">
      <c r="A303">
        <f t="shared" ca="1" si="81"/>
        <v>2</v>
      </c>
      <c r="B303" t="str">
        <f t="shared" ca="1" si="82"/>
        <v>women</v>
      </c>
      <c r="C303">
        <f t="shared" ca="1" si="83"/>
        <v>42</v>
      </c>
      <c r="D303">
        <f t="shared" ca="1" si="84"/>
        <v>5</v>
      </c>
      <c r="E303" t="str">
        <f t="shared" ca="1" si="85"/>
        <v>Law</v>
      </c>
      <c r="F303" t="str">
        <f t="shared" ca="1" si="90"/>
        <v>Other</v>
      </c>
      <c r="G303">
        <f t="shared" ca="1" si="86"/>
        <v>1</v>
      </c>
      <c r="H303">
        <f t="shared" ca="1" si="80"/>
        <v>1</v>
      </c>
      <c r="I303" s="1">
        <f t="shared" ca="1" si="87"/>
        <v>69141</v>
      </c>
      <c r="J303" t="str">
        <f t="shared" ca="1" si="91"/>
        <v>Telavi</v>
      </c>
      <c r="K303" s="1">
        <f t="shared" ca="1" si="92"/>
        <v>276564</v>
      </c>
      <c r="L303" s="1">
        <f t="shared" ca="1" si="88"/>
        <v>142202.22413011614</v>
      </c>
      <c r="M303" s="1">
        <f t="shared" ca="1" si="93"/>
        <v>61216.226307420133</v>
      </c>
      <c r="N303" s="1">
        <f t="shared" ca="1" si="89"/>
        <v>25710</v>
      </c>
      <c r="O303" s="1">
        <f t="shared" ca="1" si="94"/>
        <v>10649.419011842854</v>
      </c>
      <c r="P303" s="1">
        <f t="shared" ca="1" si="95"/>
        <v>14610.174367134865</v>
      </c>
      <c r="Q303" s="1">
        <f t="shared" ca="1" si="96"/>
        <v>352390.40067455499</v>
      </c>
      <c r="R303" s="1">
        <f ca="1">Table1[[#This Row],[mortage left]]+Table1[[#This Row],[left to pay to cars]]+Table1[[#This Row],[debt]]</f>
        <v>178561.64314195901</v>
      </c>
      <c r="S303" s="1">
        <f t="shared" ca="1" si="97"/>
        <v>173828.75753259598</v>
      </c>
    </row>
    <row r="304" spans="1:19" x14ac:dyDescent="0.2">
      <c r="A304">
        <f t="shared" ca="1" si="81"/>
        <v>1</v>
      </c>
      <c r="B304" t="str">
        <f t="shared" ca="1" si="82"/>
        <v>men</v>
      </c>
      <c r="C304">
        <f t="shared" ca="1" si="83"/>
        <v>23</v>
      </c>
      <c r="D304">
        <f t="shared" ca="1" si="84"/>
        <v>1</v>
      </c>
      <c r="E304" t="str">
        <f t="shared" ca="1" si="85"/>
        <v>IT</v>
      </c>
      <c r="F304" t="str">
        <f t="shared" ca="1" si="90"/>
        <v>High school</v>
      </c>
      <c r="G304">
        <f t="shared" ca="1" si="86"/>
        <v>2</v>
      </c>
      <c r="H304">
        <f t="shared" ca="1" si="80"/>
        <v>4</v>
      </c>
      <c r="I304" s="1">
        <f t="shared" ca="1" si="87"/>
        <v>40226</v>
      </c>
      <c r="J304" t="str">
        <f t="shared" ca="1" si="91"/>
        <v>Tbilisi</v>
      </c>
      <c r="K304" s="1">
        <f t="shared" ca="1" si="92"/>
        <v>241356</v>
      </c>
      <c r="L304" s="1">
        <f t="shared" ca="1" si="88"/>
        <v>179194.28861332859</v>
      </c>
      <c r="M304" s="1">
        <f t="shared" ca="1" si="93"/>
        <v>20781.674259031261</v>
      </c>
      <c r="N304" s="1">
        <f t="shared" ca="1" si="89"/>
        <v>1854</v>
      </c>
      <c r="O304" s="1">
        <f t="shared" ca="1" si="94"/>
        <v>17791.610311019216</v>
      </c>
      <c r="P304" s="1">
        <f t="shared" ca="1" si="95"/>
        <v>29980.993667668743</v>
      </c>
      <c r="Q304" s="1">
        <f t="shared" ca="1" si="96"/>
        <v>292118.66792669997</v>
      </c>
      <c r="R304" s="1">
        <f ca="1">Table1[[#This Row],[mortage left]]+Table1[[#This Row],[left to pay to cars]]+Table1[[#This Row],[debt]]</f>
        <v>198839.8989243478</v>
      </c>
      <c r="S304" s="1">
        <f t="shared" ca="1" si="97"/>
        <v>93278.769002352172</v>
      </c>
    </row>
    <row r="305" spans="1:19" x14ac:dyDescent="0.2">
      <c r="A305">
        <f t="shared" ca="1" si="81"/>
        <v>2</v>
      </c>
      <c r="B305" t="str">
        <f t="shared" ca="1" si="82"/>
        <v>women</v>
      </c>
      <c r="C305">
        <f t="shared" ca="1" si="83"/>
        <v>20</v>
      </c>
      <c r="D305">
        <f t="shared" ca="1" si="84"/>
        <v>5</v>
      </c>
      <c r="E305" t="str">
        <f t="shared" ca="1" si="85"/>
        <v>Law</v>
      </c>
      <c r="F305" t="str">
        <f t="shared" ca="1" si="90"/>
        <v>Other</v>
      </c>
      <c r="G305">
        <f t="shared" ca="1" si="86"/>
        <v>2</v>
      </c>
      <c r="H305">
        <f t="shared" ca="1" si="80"/>
        <v>3</v>
      </c>
      <c r="I305" s="1">
        <f t="shared" ca="1" si="87"/>
        <v>73259</v>
      </c>
      <c r="J305" t="str">
        <f t="shared" ca="1" si="91"/>
        <v>Telavi</v>
      </c>
      <c r="K305" s="1">
        <f t="shared" ca="1" si="92"/>
        <v>512813</v>
      </c>
      <c r="L305" s="1">
        <f t="shared" ca="1" si="88"/>
        <v>456573.69414747524</v>
      </c>
      <c r="M305" s="1">
        <f t="shared" ca="1" si="93"/>
        <v>130861.39952134086</v>
      </c>
      <c r="N305" s="1">
        <f t="shared" ca="1" si="89"/>
        <v>47679</v>
      </c>
      <c r="O305" s="1">
        <f t="shared" ca="1" si="94"/>
        <v>127718.87200228132</v>
      </c>
      <c r="P305" s="1">
        <f t="shared" ca="1" si="95"/>
        <v>54460.697538873173</v>
      </c>
      <c r="Q305" s="1">
        <f t="shared" ca="1" si="96"/>
        <v>698135.09706021403</v>
      </c>
      <c r="R305" s="1">
        <f ca="1">Table1[[#This Row],[mortage left]]+Table1[[#This Row],[left to pay to cars]]+Table1[[#This Row],[debt]]</f>
        <v>631971.56614975655</v>
      </c>
      <c r="S305" s="1">
        <f t="shared" ca="1" si="97"/>
        <v>66163.530910457484</v>
      </c>
    </row>
    <row r="306" spans="1:19" x14ac:dyDescent="0.2">
      <c r="A306">
        <f t="shared" ca="1" si="81"/>
        <v>1</v>
      </c>
      <c r="B306" t="str">
        <f t="shared" ca="1" si="82"/>
        <v>men</v>
      </c>
      <c r="C306">
        <f t="shared" ca="1" si="83"/>
        <v>44</v>
      </c>
      <c r="D306">
        <f t="shared" ca="1" si="84"/>
        <v>1</v>
      </c>
      <c r="E306" t="str">
        <f t="shared" ca="1" si="85"/>
        <v>IT</v>
      </c>
      <c r="F306" t="str">
        <f t="shared" ca="1" si="90"/>
        <v>High school</v>
      </c>
      <c r="G306">
        <f t="shared" ca="1" si="86"/>
        <v>3</v>
      </c>
      <c r="H306">
        <f t="shared" ca="1" si="80"/>
        <v>3</v>
      </c>
      <c r="I306" s="1">
        <f t="shared" ca="1" si="87"/>
        <v>48589</v>
      </c>
      <c r="J306" t="str">
        <f t="shared" ca="1" si="91"/>
        <v>Tbilisi</v>
      </c>
      <c r="K306" s="1">
        <f t="shared" ca="1" si="92"/>
        <v>291534</v>
      </c>
      <c r="L306" s="1">
        <f t="shared" ca="1" si="88"/>
        <v>66242.63148652848</v>
      </c>
      <c r="M306" s="1">
        <f t="shared" ca="1" si="93"/>
        <v>5751.2083818283954</v>
      </c>
      <c r="N306" s="1">
        <f t="shared" ca="1" si="89"/>
        <v>2194</v>
      </c>
      <c r="O306" s="1">
        <f t="shared" ca="1" si="94"/>
        <v>23495.436103075743</v>
      </c>
      <c r="P306" s="1">
        <f t="shared" ca="1" si="95"/>
        <v>1464.2906383059337</v>
      </c>
      <c r="Q306" s="1">
        <f t="shared" ca="1" si="96"/>
        <v>298749.49902013433</v>
      </c>
      <c r="R306" s="1">
        <f ca="1">Table1[[#This Row],[mortage left]]+Table1[[#This Row],[left to pay to cars]]+Table1[[#This Row],[debt]]</f>
        <v>91932.067589604223</v>
      </c>
      <c r="S306" s="1">
        <f t="shared" ca="1" si="97"/>
        <v>206817.43143053009</v>
      </c>
    </row>
    <row r="307" spans="1:19" x14ac:dyDescent="0.2">
      <c r="A307">
        <f t="shared" ca="1" si="81"/>
        <v>2</v>
      </c>
      <c r="B307" t="str">
        <f t="shared" ca="1" si="82"/>
        <v>women</v>
      </c>
      <c r="C307">
        <f t="shared" ca="1" si="83"/>
        <v>43</v>
      </c>
      <c r="D307">
        <f t="shared" ca="1" si="84"/>
        <v>2</v>
      </c>
      <c r="E307" t="str">
        <f t="shared" ca="1" si="85"/>
        <v>Health</v>
      </c>
      <c r="F307" t="str">
        <f t="shared" ca="1" si="90"/>
        <v>University</v>
      </c>
      <c r="G307">
        <f t="shared" ca="1" si="86"/>
        <v>2</v>
      </c>
      <c r="H307">
        <f t="shared" ca="1" si="80"/>
        <v>1</v>
      </c>
      <c r="I307" s="1">
        <f t="shared" ca="1" si="87"/>
        <v>30697</v>
      </c>
      <c r="J307" t="str">
        <f t="shared" ca="1" si="91"/>
        <v>Batumi</v>
      </c>
      <c r="K307" s="1">
        <f t="shared" ca="1" si="92"/>
        <v>184182</v>
      </c>
      <c r="L307" s="1">
        <f t="shared" ca="1" si="88"/>
        <v>34941.437811762546</v>
      </c>
      <c r="M307" s="1">
        <f t="shared" ca="1" si="93"/>
        <v>8504.9938307687135</v>
      </c>
      <c r="N307" s="1">
        <f t="shared" ca="1" si="89"/>
        <v>5416</v>
      </c>
      <c r="O307" s="1">
        <f t="shared" ca="1" si="94"/>
        <v>23649.31747209176</v>
      </c>
      <c r="P307" s="1">
        <f t="shared" ca="1" si="95"/>
        <v>23494.509864855241</v>
      </c>
      <c r="Q307" s="1">
        <f t="shared" ca="1" si="96"/>
        <v>216181.50369562395</v>
      </c>
      <c r="R307" s="1">
        <f ca="1">Table1[[#This Row],[mortage left]]+Table1[[#This Row],[left to pay to cars]]+Table1[[#This Row],[debt]]</f>
        <v>64006.755283854305</v>
      </c>
      <c r="S307" s="1">
        <f t="shared" ca="1" si="97"/>
        <v>152174.74841176963</v>
      </c>
    </row>
    <row r="308" spans="1:19" x14ac:dyDescent="0.2">
      <c r="A308">
        <f t="shared" ca="1" si="81"/>
        <v>1</v>
      </c>
      <c r="B308" t="str">
        <f t="shared" ca="1" si="82"/>
        <v>men</v>
      </c>
      <c r="C308">
        <f t="shared" ca="1" si="83"/>
        <v>37</v>
      </c>
      <c r="D308">
        <f t="shared" ca="1" si="84"/>
        <v>4</v>
      </c>
      <c r="E308" t="str">
        <f t="shared" ca="1" si="85"/>
        <v>Finance</v>
      </c>
      <c r="F308" t="str">
        <f t="shared" ca="1" si="90"/>
        <v>Technical</v>
      </c>
      <c r="G308">
        <f t="shared" ca="1" si="86"/>
        <v>5</v>
      </c>
      <c r="H308">
        <f t="shared" ca="1" si="80"/>
        <v>1</v>
      </c>
      <c r="I308" s="1">
        <f t="shared" ca="1" si="87"/>
        <v>68010</v>
      </c>
      <c r="J308" t="str">
        <f t="shared" ca="1" si="91"/>
        <v>Zugdidi</v>
      </c>
      <c r="K308" s="1">
        <f t="shared" ca="1" si="92"/>
        <v>408060</v>
      </c>
      <c r="L308" s="1">
        <f t="shared" ca="1" si="88"/>
        <v>90732.078260838738</v>
      </c>
      <c r="M308" s="1">
        <f t="shared" ca="1" si="93"/>
        <v>10970.963782225599</v>
      </c>
      <c r="N308" s="1">
        <f t="shared" ca="1" si="89"/>
        <v>4812</v>
      </c>
      <c r="O308" s="1">
        <f t="shared" ca="1" si="94"/>
        <v>16076.127423595601</v>
      </c>
      <c r="P308" s="1">
        <f t="shared" ca="1" si="95"/>
        <v>65738.957212948968</v>
      </c>
      <c r="Q308" s="1">
        <f t="shared" ca="1" si="96"/>
        <v>484769.92099517456</v>
      </c>
      <c r="R308" s="1">
        <f ca="1">Table1[[#This Row],[mortage left]]+Table1[[#This Row],[left to pay to cars]]+Table1[[#This Row],[debt]]</f>
        <v>111620.20568443433</v>
      </c>
      <c r="S308" s="1">
        <f t="shared" ca="1" si="97"/>
        <v>373149.71531074023</v>
      </c>
    </row>
    <row r="309" spans="1:19" x14ac:dyDescent="0.2">
      <c r="A309">
        <f t="shared" ca="1" si="81"/>
        <v>1</v>
      </c>
      <c r="B309" t="str">
        <f t="shared" ca="1" si="82"/>
        <v>men</v>
      </c>
      <c r="C309">
        <f t="shared" ca="1" si="83"/>
        <v>41</v>
      </c>
      <c r="D309">
        <f t="shared" ca="1" si="84"/>
        <v>1</v>
      </c>
      <c r="E309" t="str">
        <f t="shared" ca="1" si="85"/>
        <v>IT</v>
      </c>
      <c r="F309" t="str">
        <f t="shared" ca="1" si="90"/>
        <v>High school</v>
      </c>
      <c r="G309">
        <f t="shared" ca="1" si="86"/>
        <v>5</v>
      </c>
      <c r="H309">
        <f t="shared" ca="1" si="80"/>
        <v>2</v>
      </c>
      <c r="I309" s="1">
        <f t="shared" ca="1" si="87"/>
        <v>36434</v>
      </c>
      <c r="J309" t="str">
        <f t="shared" ca="1" si="91"/>
        <v>Tbilisi</v>
      </c>
      <c r="K309" s="1">
        <f t="shared" ca="1" si="92"/>
        <v>182170</v>
      </c>
      <c r="L309" s="1">
        <f t="shared" ca="1" si="88"/>
        <v>23318.944914674084</v>
      </c>
      <c r="M309" s="1">
        <f t="shared" ca="1" si="93"/>
        <v>35092.964958386205</v>
      </c>
      <c r="N309" s="1">
        <f t="shared" ca="1" si="89"/>
        <v>18686</v>
      </c>
      <c r="O309" s="1">
        <f t="shared" ca="1" si="94"/>
        <v>65573.767464802557</v>
      </c>
      <c r="P309" s="1">
        <f t="shared" ca="1" si="95"/>
        <v>54481.161400874713</v>
      </c>
      <c r="Q309" s="1">
        <f t="shared" ca="1" si="96"/>
        <v>271744.12635926093</v>
      </c>
      <c r="R309" s="1">
        <f ca="1">Table1[[#This Row],[mortage left]]+Table1[[#This Row],[left to pay to cars]]+Table1[[#This Row],[debt]]</f>
        <v>107578.71237947664</v>
      </c>
      <c r="S309" s="1">
        <f t="shared" ca="1" si="97"/>
        <v>164165.41397978429</v>
      </c>
    </row>
    <row r="310" spans="1:19" x14ac:dyDescent="0.2">
      <c r="A310">
        <f t="shared" ca="1" si="81"/>
        <v>2</v>
      </c>
      <c r="B310" t="str">
        <f t="shared" ca="1" si="82"/>
        <v>women</v>
      </c>
      <c r="C310">
        <f t="shared" ca="1" si="83"/>
        <v>49</v>
      </c>
      <c r="D310">
        <f t="shared" ca="1" si="84"/>
        <v>1</v>
      </c>
      <c r="E310" t="str">
        <f t="shared" ca="1" si="85"/>
        <v>IT</v>
      </c>
      <c r="F310" t="str">
        <f t="shared" ca="1" si="90"/>
        <v>High school</v>
      </c>
      <c r="G310">
        <f t="shared" ca="1" si="86"/>
        <v>2</v>
      </c>
      <c r="H310">
        <f t="shared" ca="1" si="80"/>
        <v>1</v>
      </c>
      <c r="I310" s="1">
        <f t="shared" ca="1" si="87"/>
        <v>61349</v>
      </c>
      <c r="J310" t="str">
        <f t="shared" ca="1" si="91"/>
        <v>Tbilisi</v>
      </c>
      <c r="K310" s="1">
        <f t="shared" ca="1" si="92"/>
        <v>429443</v>
      </c>
      <c r="L310" s="1">
        <f t="shared" ca="1" si="88"/>
        <v>284164.20704006753</v>
      </c>
      <c r="M310" s="1">
        <f t="shared" ca="1" si="93"/>
        <v>2492.6494077468064</v>
      </c>
      <c r="N310" s="1">
        <f t="shared" ca="1" si="89"/>
        <v>2484</v>
      </c>
      <c r="O310" s="1">
        <f t="shared" ca="1" si="94"/>
        <v>8814.9742817482274</v>
      </c>
      <c r="P310" s="1">
        <f t="shared" ca="1" si="95"/>
        <v>56933.038642079671</v>
      </c>
      <c r="Q310" s="1">
        <f t="shared" ca="1" si="96"/>
        <v>488868.68804982648</v>
      </c>
      <c r="R310" s="1">
        <f ca="1">Table1[[#This Row],[mortage left]]+Table1[[#This Row],[left to pay to cars]]+Table1[[#This Row],[debt]]</f>
        <v>295463.18132181576</v>
      </c>
      <c r="S310" s="1">
        <f t="shared" ca="1" si="97"/>
        <v>193405.50672801072</v>
      </c>
    </row>
    <row r="311" spans="1:19" x14ac:dyDescent="0.2">
      <c r="A311">
        <f t="shared" ca="1" si="81"/>
        <v>1</v>
      </c>
      <c r="B311" t="str">
        <f t="shared" ca="1" si="82"/>
        <v>men</v>
      </c>
      <c r="C311">
        <f t="shared" ca="1" si="83"/>
        <v>38</v>
      </c>
      <c r="D311">
        <f t="shared" ca="1" si="84"/>
        <v>1</v>
      </c>
      <c r="E311" t="str">
        <f t="shared" ca="1" si="85"/>
        <v>IT</v>
      </c>
      <c r="F311" t="str">
        <f t="shared" ca="1" si="90"/>
        <v>High school</v>
      </c>
      <c r="G311">
        <f t="shared" ca="1" si="86"/>
        <v>2</v>
      </c>
      <c r="H311">
        <f t="shared" ca="1" si="80"/>
        <v>1</v>
      </c>
      <c r="I311" s="1">
        <f t="shared" ca="1" si="87"/>
        <v>50614</v>
      </c>
      <c r="J311" t="str">
        <f t="shared" ca="1" si="91"/>
        <v>Tbilisi</v>
      </c>
      <c r="K311" s="1">
        <f t="shared" ca="1" si="92"/>
        <v>202456</v>
      </c>
      <c r="L311" s="1">
        <f t="shared" ca="1" si="88"/>
        <v>140057.72171135867</v>
      </c>
      <c r="M311" s="1">
        <f t="shared" ca="1" si="93"/>
        <v>37930.313720612183</v>
      </c>
      <c r="N311" s="1">
        <f t="shared" ca="1" si="89"/>
        <v>31978</v>
      </c>
      <c r="O311" s="1">
        <f t="shared" ca="1" si="94"/>
        <v>52010.328432568713</v>
      </c>
      <c r="P311" s="1">
        <f t="shared" ca="1" si="95"/>
        <v>50960.703466926163</v>
      </c>
      <c r="Q311" s="1">
        <f t="shared" ca="1" si="96"/>
        <v>291347.01718753832</v>
      </c>
      <c r="R311" s="1">
        <f ca="1">Table1[[#This Row],[mortage left]]+Table1[[#This Row],[left to pay to cars]]+Table1[[#This Row],[debt]]</f>
        <v>224046.05014392739</v>
      </c>
      <c r="S311" s="1">
        <f t="shared" ca="1" si="97"/>
        <v>67300.96704361093</v>
      </c>
    </row>
    <row r="312" spans="1:19" x14ac:dyDescent="0.2">
      <c r="A312">
        <f t="shared" ca="1" si="81"/>
        <v>2</v>
      </c>
      <c r="B312" t="str">
        <f t="shared" ca="1" si="82"/>
        <v>women</v>
      </c>
      <c r="C312">
        <f t="shared" ca="1" si="83"/>
        <v>32</v>
      </c>
      <c r="D312">
        <f t="shared" ca="1" si="84"/>
        <v>4</v>
      </c>
      <c r="E312" t="str">
        <f t="shared" ca="1" si="85"/>
        <v>Finance</v>
      </c>
      <c r="F312" t="str">
        <f t="shared" ca="1" si="90"/>
        <v>Technical</v>
      </c>
      <c r="G312">
        <f t="shared" ca="1" si="86"/>
        <v>4</v>
      </c>
      <c r="H312">
        <f t="shared" ca="1" si="80"/>
        <v>4</v>
      </c>
      <c r="I312" s="1">
        <f t="shared" ca="1" si="87"/>
        <v>32712</v>
      </c>
      <c r="J312" t="str">
        <f t="shared" ca="1" si="91"/>
        <v>Zugdidi</v>
      </c>
      <c r="K312" s="1">
        <f t="shared" ca="1" si="92"/>
        <v>163560</v>
      </c>
      <c r="L312" s="1">
        <f t="shared" ca="1" si="88"/>
        <v>131746.96571029446</v>
      </c>
      <c r="M312" s="1">
        <f t="shared" ca="1" si="93"/>
        <v>48644.175320418457</v>
      </c>
      <c r="N312" s="1">
        <f t="shared" ca="1" si="89"/>
        <v>15689</v>
      </c>
      <c r="O312" s="1">
        <f t="shared" ca="1" si="94"/>
        <v>27832.014342352453</v>
      </c>
      <c r="P312" s="1">
        <f t="shared" ca="1" si="95"/>
        <v>43022.314656266841</v>
      </c>
      <c r="Q312" s="1">
        <f t="shared" ca="1" si="96"/>
        <v>255226.48997668532</v>
      </c>
      <c r="R312" s="1">
        <f ca="1">Table1[[#This Row],[mortage left]]+Table1[[#This Row],[left to pay to cars]]+Table1[[#This Row],[debt]]</f>
        <v>175267.98005264692</v>
      </c>
      <c r="S312" s="1">
        <f t="shared" ca="1" si="97"/>
        <v>79958.509924038401</v>
      </c>
    </row>
    <row r="313" spans="1:19" x14ac:dyDescent="0.2">
      <c r="A313">
        <f t="shared" ca="1" si="81"/>
        <v>2</v>
      </c>
      <c r="B313" t="str">
        <f t="shared" ca="1" si="82"/>
        <v>women</v>
      </c>
      <c r="C313">
        <f t="shared" ca="1" si="83"/>
        <v>36</v>
      </c>
      <c r="D313">
        <f t="shared" ca="1" si="84"/>
        <v>4</v>
      </c>
      <c r="E313" t="str">
        <f t="shared" ca="1" si="85"/>
        <v>Finance</v>
      </c>
      <c r="F313" t="str">
        <f t="shared" ca="1" si="90"/>
        <v>Technical</v>
      </c>
      <c r="G313">
        <f t="shared" ca="1" si="86"/>
        <v>2</v>
      </c>
      <c r="H313">
        <f t="shared" ca="1" si="80"/>
        <v>2</v>
      </c>
      <c r="I313" s="1">
        <f t="shared" ca="1" si="87"/>
        <v>70349</v>
      </c>
      <c r="J313" t="str">
        <f t="shared" ca="1" si="91"/>
        <v>Zugdidi</v>
      </c>
      <c r="K313" s="1">
        <f t="shared" ca="1" si="92"/>
        <v>492443</v>
      </c>
      <c r="L313" s="1">
        <f t="shared" ca="1" si="88"/>
        <v>124479.79472000676</v>
      </c>
      <c r="M313" s="1">
        <f t="shared" ca="1" si="93"/>
        <v>43179.351457834695</v>
      </c>
      <c r="N313" s="1">
        <f t="shared" ca="1" si="89"/>
        <v>32068</v>
      </c>
      <c r="O313" s="1">
        <f t="shared" ca="1" si="94"/>
        <v>65673.079092588319</v>
      </c>
      <c r="P313" s="1">
        <f t="shared" ca="1" si="95"/>
        <v>11114.444162482132</v>
      </c>
      <c r="Q313" s="1">
        <f t="shared" ca="1" si="96"/>
        <v>546736.79562031687</v>
      </c>
      <c r="R313" s="1">
        <f ca="1">Table1[[#This Row],[mortage left]]+Table1[[#This Row],[left to pay to cars]]+Table1[[#This Row],[debt]]</f>
        <v>222220.87381259509</v>
      </c>
      <c r="S313" s="1">
        <f t="shared" ca="1" si="97"/>
        <v>324515.92180772178</v>
      </c>
    </row>
    <row r="314" spans="1:19" x14ac:dyDescent="0.2">
      <c r="A314">
        <f t="shared" ca="1" si="81"/>
        <v>2</v>
      </c>
      <c r="B314" t="str">
        <f t="shared" ca="1" si="82"/>
        <v>women</v>
      </c>
      <c r="C314">
        <f t="shared" ca="1" si="83"/>
        <v>21</v>
      </c>
      <c r="D314">
        <f t="shared" ca="1" si="84"/>
        <v>4</v>
      </c>
      <c r="E314" t="str">
        <f t="shared" ca="1" si="85"/>
        <v>Finance</v>
      </c>
      <c r="F314" t="str">
        <f t="shared" ca="1" si="90"/>
        <v>Technical</v>
      </c>
      <c r="G314">
        <f t="shared" ca="1" si="86"/>
        <v>0</v>
      </c>
      <c r="H314">
        <f t="shared" ca="1" si="80"/>
        <v>3</v>
      </c>
      <c r="I314" s="1">
        <f t="shared" ca="1" si="87"/>
        <v>40598</v>
      </c>
      <c r="J314" t="str">
        <f t="shared" ca="1" si="91"/>
        <v>Zugdidi</v>
      </c>
      <c r="K314" s="1">
        <f t="shared" ca="1" si="92"/>
        <v>202990</v>
      </c>
      <c r="L314" s="1">
        <f t="shared" ca="1" si="88"/>
        <v>144766.34406972941</v>
      </c>
      <c r="M314" s="1">
        <f t="shared" ca="1" si="93"/>
        <v>106748.58190608786</v>
      </c>
      <c r="N314" s="1">
        <f t="shared" ca="1" si="89"/>
        <v>33624</v>
      </c>
      <c r="O314" s="1">
        <f t="shared" ca="1" si="94"/>
        <v>14804.570136954118</v>
      </c>
      <c r="P314" s="1">
        <f t="shared" ca="1" si="95"/>
        <v>30983.832358018957</v>
      </c>
      <c r="Q314" s="1">
        <f t="shared" ca="1" si="96"/>
        <v>340722.41426410683</v>
      </c>
      <c r="R314" s="1">
        <f ca="1">Table1[[#This Row],[mortage left]]+Table1[[#This Row],[left to pay to cars]]+Table1[[#This Row],[debt]]</f>
        <v>193194.91420668352</v>
      </c>
      <c r="S314" s="1">
        <f t="shared" ca="1" si="97"/>
        <v>147527.50005742331</v>
      </c>
    </row>
    <row r="315" spans="1:19" x14ac:dyDescent="0.2">
      <c r="A315">
        <f t="shared" ca="1" si="81"/>
        <v>2</v>
      </c>
      <c r="B315" t="str">
        <f t="shared" ca="1" si="82"/>
        <v>women</v>
      </c>
      <c r="C315">
        <f t="shared" ca="1" si="83"/>
        <v>45</v>
      </c>
      <c r="D315">
        <f t="shared" ca="1" si="84"/>
        <v>3</v>
      </c>
      <c r="E315" t="str">
        <f t="shared" ca="1" si="85"/>
        <v>Business</v>
      </c>
      <c r="F315" t="str">
        <f t="shared" ca="1" si="90"/>
        <v>College</v>
      </c>
      <c r="G315">
        <f t="shared" ca="1" si="86"/>
        <v>0</v>
      </c>
      <c r="H315">
        <f t="shared" ca="1" si="80"/>
        <v>1</v>
      </c>
      <c r="I315" s="1">
        <f t="shared" ca="1" si="87"/>
        <v>30545</v>
      </c>
      <c r="J315" t="str">
        <f t="shared" ca="1" si="91"/>
        <v>Kutaisi</v>
      </c>
      <c r="K315" s="1">
        <f t="shared" ca="1" si="92"/>
        <v>122180</v>
      </c>
      <c r="L315" s="1">
        <f t="shared" ca="1" si="88"/>
        <v>92036.001732341683</v>
      </c>
      <c r="M315" s="1">
        <f t="shared" ca="1" si="93"/>
        <v>16113.411003444611</v>
      </c>
      <c r="N315" s="1">
        <f t="shared" ca="1" si="89"/>
        <v>622</v>
      </c>
      <c r="O315" s="1">
        <f t="shared" ca="1" si="94"/>
        <v>20310.581678242346</v>
      </c>
      <c r="P315" s="1">
        <f t="shared" ca="1" si="95"/>
        <v>15383.176066239092</v>
      </c>
      <c r="Q315" s="1">
        <f t="shared" ca="1" si="96"/>
        <v>153676.58706968371</v>
      </c>
      <c r="R315" s="1">
        <f ca="1">Table1[[#This Row],[mortage left]]+Table1[[#This Row],[left to pay to cars]]+Table1[[#This Row],[debt]]</f>
        <v>112968.58341058403</v>
      </c>
      <c r="S315" s="1">
        <f t="shared" ca="1" si="97"/>
        <v>40708.003659099675</v>
      </c>
    </row>
    <row r="316" spans="1:19" x14ac:dyDescent="0.2">
      <c r="A316">
        <f t="shared" ca="1" si="81"/>
        <v>2</v>
      </c>
      <c r="B316" t="str">
        <f t="shared" ca="1" si="82"/>
        <v>women</v>
      </c>
      <c r="C316">
        <f t="shared" ca="1" si="83"/>
        <v>35</v>
      </c>
      <c r="D316">
        <f t="shared" ca="1" si="84"/>
        <v>1</v>
      </c>
      <c r="E316" t="str">
        <f t="shared" ca="1" si="85"/>
        <v>IT</v>
      </c>
      <c r="F316" t="str">
        <f t="shared" ca="1" si="90"/>
        <v>High school</v>
      </c>
      <c r="G316">
        <f t="shared" ca="1" si="86"/>
        <v>0</v>
      </c>
      <c r="H316">
        <f t="shared" ca="1" si="80"/>
        <v>2</v>
      </c>
      <c r="I316" s="1">
        <f t="shared" ca="1" si="87"/>
        <v>56542</v>
      </c>
      <c r="J316" t="str">
        <f t="shared" ca="1" si="91"/>
        <v>Tbilisi</v>
      </c>
      <c r="K316" s="1">
        <f t="shared" ca="1" si="92"/>
        <v>226168</v>
      </c>
      <c r="L316" s="1">
        <f t="shared" ca="1" si="88"/>
        <v>112443.57388052817</v>
      </c>
      <c r="M316" s="1">
        <f t="shared" ca="1" si="93"/>
        <v>95846.755675695211</v>
      </c>
      <c r="N316" s="1">
        <f t="shared" ca="1" si="89"/>
        <v>83454</v>
      </c>
      <c r="O316" s="1">
        <f t="shared" ca="1" si="94"/>
        <v>2115.8938353303943</v>
      </c>
      <c r="P316" s="1">
        <f t="shared" ca="1" si="95"/>
        <v>45404.90944787582</v>
      </c>
      <c r="Q316" s="1">
        <f t="shared" ca="1" si="96"/>
        <v>367419.665123571</v>
      </c>
      <c r="R316" s="1">
        <f ca="1">Table1[[#This Row],[mortage left]]+Table1[[#This Row],[left to pay to cars]]+Table1[[#This Row],[debt]]</f>
        <v>198013.46771585854</v>
      </c>
      <c r="S316" s="1">
        <f t="shared" ca="1" si="97"/>
        <v>169406.19740771246</v>
      </c>
    </row>
    <row r="317" spans="1:19" x14ac:dyDescent="0.2">
      <c r="A317">
        <f t="shared" ca="1" si="81"/>
        <v>1</v>
      </c>
      <c r="B317" t="str">
        <f t="shared" ca="1" si="82"/>
        <v>men</v>
      </c>
      <c r="C317">
        <f t="shared" ca="1" si="83"/>
        <v>47</v>
      </c>
      <c r="D317">
        <f t="shared" ca="1" si="84"/>
        <v>1</v>
      </c>
      <c r="E317" t="str">
        <f t="shared" ca="1" si="85"/>
        <v>IT</v>
      </c>
      <c r="F317" t="str">
        <f t="shared" ca="1" si="90"/>
        <v>High school</v>
      </c>
      <c r="G317">
        <f t="shared" ca="1" si="86"/>
        <v>2</v>
      </c>
      <c r="H317">
        <f t="shared" ca="1" si="80"/>
        <v>3</v>
      </c>
      <c r="I317" s="1">
        <f t="shared" ca="1" si="87"/>
        <v>62804</v>
      </c>
      <c r="J317" t="str">
        <f t="shared" ca="1" si="91"/>
        <v>Tbilisi</v>
      </c>
      <c r="K317" s="1">
        <f t="shared" ca="1" si="92"/>
        <v>314020</v>
      </c>
      <c r="L317" s="1">
        <f t="shared" ca="1" si="88"/>
        <v>231894.22299394544</v>
      </c>
      <c r="M317" s="1">
        <f t="shared" ca="1" si="93"/>
        <v>74303.428283596513</v>
      </c>
      <c r="N317" s="1">
        <f t="shared" ca="1" si="89"/>
        <v>73724</v>
      </c>
      <c r="O317" s="1">
        <f t="shared" ca="1" si="94"/>
        <v>61183.378667347366</v>
      </c>
      <c r="P317" s="1">
        <f t="shared" ca="1" si="95"/>
        <v>39189.85590172479</v>
      </c>
      <c r="Q317" s="1">
        <f t="shared" ca="1" si="96"/>
        <v>427513.2841853213</v>
      </c>
      <c r="R317" s="1">
        <f ca="1">Table1[[#This Row],[mortage left]]+Table1[[#This Row],[left to pay to cars]]+Table1[[#This Row],[debt]]</f>
        <v>366801.60166129284</v>
      </c>
      <c r="S317" s="1">
        <f t="shared" ca="1" si="97"/>
        <v>60711.682524028467</v>
      </c>
    </row>
    <row r="318" spans="1:19" x14ac:dyDescent="0.2">
      <c r="A318">
        <f t="shared" ca="1" si="81"/>
        <v>1</v>
      </c>
      <c r="B318" t="str">
        <f t="shared" ca="1" si="82"/>
        <v>men</v>
      </c>
      <c r="C318">
        <f t="shared" ca="1" si="83"/>
        <v>31</v>
      </c>
      <c r="D318">
        <f t="shared" ca="1" si="84"/>
        <v>4</v>
      </c>
      <c r="E318" t="str">
        <f t="shared" ca="1" si="85"/>
        <v>Finance</v>
      </c>
      <c r="F318" t="str">
        <f t="shared" ca="1" si="90"/>
        <v>Technical</v>
      </c>
      <c r="G318">
        <f t="shared" ca="1" si="86"/>
        <v>3</v>
      </c>
      <c r="H318">
        <f t="shared" ca="1" si="80"/>
        <v>2</v>
      </c>
      <c r="I318" s="1">
        <f t="shared" ca="1" si="87"/>
        <v>31362</v>
      </c>
      <c r="J318" t="str">
        <f t="shared" ca="1" si="91"/>
        <v>Zugdidi</v>
      </c>
      <c r="K318" s="1">
        <f t="shared" ca="1" si="92"/>
        <v>125448</v>
      </c>
      <c r="L318" s="1">
        <f t="shared" ca="1" si="88"/>
        <v>6359.2921784080136</v>
      </c>
      <c r="M318" s="1">
        <f t="shared" ca="1" si="93"/>
        <v>26406.774867377808</v>
      </c>
      <c r="N318" s="1">
        <f t="shared" ca="1" si="89"/>
        <v>3579</v>
      </c>
      <c r="O318" s="1">
        <f t="shared" ca="1" si="94"/>
        <v>33226.617083876648</v>
      </c>
      <c r="P318" s="1">
        <f t="shared" ca="1" si="95"/>
        <v>19343.841305152331</v>
      </c>
      <c r="Q318" s="1">
        <f t="shared" ca="1" si="96"/>
        <v>171198.61617253014</v>
      </c>
      <c r="R318" s="1">
        <f ca="1">Table1[[#This Row],[mortage left]]+Table1[[#This Row],[left to pay to cars]]+Table1[[#This Row],[debt]]</f>
        <v>43164.909262284666</v>
      </c>
      <c r="S318" s="1">
        <f t="shared" ca="1" si="97"/>
        <v>128033.70691024547</v>
      </c>
    </row>
    <row r="319" spans="1:19" x14ac:dyDescent="0.2">
      <c r="A319">
        <f t="shared" ca="1" si="81"/>
        <v>1</v>
      </c>
      <c r="B319" t="str">
        <f t="shared" ca="1" si="82"/>
        <v>men</v>
      </c>
      <c r="C319">
        <f t="shared" ca="1" si="83"/>
        <v>43</v>
      </c>
      <c r="D319">
        <f t="shared" ca="1" si="84"/>
        <v>3</v>
      </c>
      <c r="E319" t="str">
        <f t="shared" ca="1" si="85"/>
        <v>Business</v>
      </c>
      <c r="F319" t="str">
        <f t="shared" ca="1" si="90"/>
        <v>College</v>
      </c>
      <c r="G319">
        <f t="shared" ca="1" si="86"/>
        <v>4</v>
      </c>
      <c r="H319">
        <f t="shared" ca="1" si="80"/>
        <v>2</v>
      </c>
      <c r="I319" s="1">
        <f t="shared" ca="1" si="87"/>
        <v>65502</v>
      </c>
      <c r="J319" t="str">
        <f t="shared" ca="1" si="91"/>
        <v>Kutaisi</v>
      </c>
      <c r="K319" s="1">
        <f t="shared" ca="1" si="92"/>
        <v>262008</v>
      </c>
      <c r="L319" s="1">
        <f t="shared" ca="1" si="88"/>
        <v>52272.82919510686</v>
      </c>
      <c r="M319" s="1">
        <f t="shared" ca="1" si="93"/>
        <v>77483.20991108891</v>
      </c>
      <c r="N319" s="1">
        <f t="shared" ca="1" si="89"/>
        <v>25737</v>
      </c>
      <c r="O319" s="1">
        <f t="shared" ca="1" si="94"/>
        <v>107749.84751986866</v>
      </c>
      <c r="P319" s="1">
        <f t="shared" ca="1" si="95"/>
        <v>27825.651373606124</v>
      </c>
      <c r="Q319" s="1">
        <f t="shared" ca="1" si="96"/>
        <v>367316.86128469504</v>
      </c>
      <c r="R319" s="1">
        <f ca="1">Table1[[#This Row],[mortage left]]+Table1[[#This Row],[left to pay to cars]]+Table1[[#This Row],[debt]]</f>
        <v>185759.67671497553</v>
      </c>
      <c r="S319" s="1">
        <f t="shared" ca="1" si="97"/>
        <v>181557.18456971951</v>
      </c>
    </row>
    <row r="320" spans="1:19" x14ac:dyDescent="0.2">
      <c r="A320">
        <f t="shared" ca="1" si="81"/>
        <v>2</v>
      </c>
      <c r="B320" t="str">
        <f t="shared" ca="1" si="82"/>
        <v>women</v>
      </c>
      <c r="C320">
        <f t="shared" ca="1" si="83"/>
        <v>22</v>
      </c>
      <c r="D320">
        <f t="shared" ca="1" si="84"/>
        <v>2</v>
      </c>
      <c r="E320" t="str">
        <f t="shared" ca="1" si="85"/>
        <v>Health</v>
      </c>
      <c r="F320" t="str">
        <f t="shared" ca="1" si="90"/>
        <v>University</v>
      </c>
      <c r="G320">
        <f t="shared" ca="1" si="86"/>
        <v>2</v>
      </c>
      <c r="H320">
        <f t="shared" ca="1" si="80"/>
        <v>2</v>
      </c>
      <c r="I320" s="1">
        <f t="shared" ca="1" si="87"/>
        <v>73233</v>
      </c>
      <c r="J320" t="str">
        <f t="shared" ca="1" si="91"/>
        <v>Batumi</v>
      </c>
      <c r="K320" s="1">
        <f t="shared" ca="1" si="92"/>
        <v>292932</v>
      </c>
      <c r="L320" s="1">
        <f t="shared" ca="1" si="88"/>
        <v>62270.242665397433</v>
      </c>
      <c r="M320" s="1">
        <f t="shared" ca="1" si="93"/>
        <v>81033.41010635189</v>
      </c>
      <c r="N320" s="1">
        <f t="shared" ca="1" si="89"/>
        <v>79902</v>
      </c>
      <c r="O320" s="1">
        <f t="shared" ca="1" si="94"/>
        <v>129759.77526892669</v>
      </c>
      <c r="P320" s="1">
        <f t="shared" ca="1" si="95"/>
        <v>96702.690158546495</v>
      </c>
      <c r="Q320" s="1">
        <f t="shared" ca="1" si="96"/>
        <v>470668.10026489838</v>
      </c>
      <c r="R320" s="1">
        <f ca="1">Table1[[#This Row],[mortage left]]+Table1[[#This Row],[left to pay to cars]]+Table1[[#This Row],[debt]]</f>
        <v>271932.0179343241</v>
      </c>
      <c r="S320" s="1">
        <f t="shared" ca="1" si="97"/>
        <v>198736.08233057428</v>
      </c>
    </row>
    <row r="321" spans="1:19" x14ac:dyDescent="0.2">
      <c r="A321">
        <f t="shared" ca="1" si="81"/>
        <v>1</v>
      </c>
      <c r="B321" t="str">
        <f t="shared" ca="1" si="82"/>
        <v>men</v>
      </c>
      <c r="C321">
        <f t="shared" ca="1" si="83"/>
        <v>27</v>
      </c>
      <c r="D321">
        <f t="shared" ca="1" si="84"/>
        <v>1</v>
      </c>
      <c r="E321" t="str">
        <f t="shared" ca="1" si="85"/>
        <v>IT</v>
      </c>
      <c r="F321" t="str">
        <f t="shared" ca="1" si="90"/>
        <v>High school</v>
      </c>
      <c r="G321">
        <f t="shared" ca="1" si="86"/>
        <v>3</v>
      </c>
      <c r="H321">
        <f t="shared" ca="1" si="80"/>
        <v>2</v>
      </c>
      <c r="I321" s="1">
        <f t="shared" ca="1" si="87"/>
        <v>70516</v>
      </c>
      <c r="J321" t="str">
        <f t="shared" ca="1" si="91"/>
        <v>Tbilisi</v>
      </c>
      <c r="K321" s="1">
        <f t="shared" ca="1" si="92"/>
        <v>493612</v>
      </c>
      <c r="L321" s="1">
        <f t="shared" ca="1" si="88"/>
        <v>377729.14972813841</v>
      </c>
      <c r="M321" s="1">
        <f t="shared" ca="1" si="93"/>
        <v>99099.549524773509</v>
      </c>
      <c r="N321" s="1">
        <f t="shared" ca="1" si="89"/>
        <v>80565</v>
      </c>
      <c r="O321" s="1">
        <f t="shared" ca="1" si="94"/>
        <v>33859.240229039518</v>
      </c>
      <c r="P321" s="1">
        <f t="shared" ca="1" si="95"/>
        <v>19121.257276872744</v>
      </c>
      <c r="Q321" s="1">
        <f t="shared" ca="1" si="96"/>
        <v>611832.80680164625</v>
      </c>
      <c r="R321" s="1">
        <f ca="1">Table1[[#This Row],[mortage left]]+Table1[[#This Row],[left to pay to cars]]+Table1[[#This Row],[debt]]</f>
        <v>492153.38995717792</v>
      </c>
      <c r="S321" s="1">
        <f t="shared" ca="1" si="97"/>
        <v>119679.41684446833</v>
      </c>
    </row>
    <row r="322" spans="1:19" x14ac:dyDescent="0.2">
      <c r="A322">
        <f t="shared" ca="1" si="81"/>
        <v>1</v>
      </c>
      <c r="B322" t="str">
        <f t="shared" ca="1" si="82"/>
        <v>men</v>
      </c>
      <c r="C322">
        <f t="shared" ca="1" si="83"/>
        <v>48</v>
      </c>
      <c r="D322">
        <f t="shared" ca="1" si="84"/>
        <v>2</v>
      </c>
      <c r="E322" t="str">
        <f t="shared" ca="1" si="85"/>
        <v>Health</v>
      </c>
      <c r="F322" t="str">
        <f t="shared" ca="1" si="90"/>
        <v>University</v>
      </c>
      <c r="G322">
        <f t="shared" ca="1" si="86"/>
        <v>2</v>
      </c>
      <c r="H322">
        <f t="shared" ref="H322:H385" ca="1" si="98">RANDBETWEEN(1,4)</f>
        <v>4</v>
      </c>
      <c r="I322" s="1">
        <f t="shared" ca="1" si="87"/>
        <v>76794</v>
      </c>
      <c r="J322" t="str">
        <f t="shared" ca="1" si="91"/>
        <v>Batumi</v>
      </c>
      <c r="K322" s="1">
        <f t="shared" ca="1" si="92"/>
        <v>307176</v>
      </c>
      <c r="L322" s="1">
        <f t="shared" ca="1" si="88"/>
        <v>135552.6423410491</v>
      </c>
      <c r="M322" s="1">
        <f t="shared" ca="1" si="93"/>
        <v>142755.52736281202</v>
      </c>
      <c r="N322" s="1">
        <f t="shared" ca="1" si="89"/>
        <v>32551</v>
      </c>
      <c r="O322" s="1">
        <f t="shared" ca="1" si="94"/>
        <v>148562.17239417744</v>
      </c>
      <c r="P322" s="1">
        <f t="shared" ca="1" si="95"/>
        <v>44506.645036716698</v>
      </c>
      <c r="Q322" s="1">
        <f t="shared" ca="1" si="96"/>
        <v>494438.17239952873</v>
      </c>
      <c r="R322" s="1">
        <f ca="1">Table1[[#This Row],[mortage left]]+Table1[[#This Row],[left to pay to cars]]+Table1[[#This Row],[debt]]</f>
        <v>316665.81473522657</v>
      </c>
      <c r="S322" s="1">
        <f t="shared" ca="1" si="97"/>
        <v>177772.35766430217</v>
      </c>
    </row>
    <row r="323" spans="1:19" x14ac:dyDescent="0.2">
      <c r="A323">
        <f t="shared" ref="A323:A386" ca="1" si="99">RANDBETWEEN(1,2)</f>
        <v>2</v>
      </c>
      <c r="B323" t="str">
        <f t="shared" ref="B323:B386" ca="1" si="100">IF(A323=1,"men","women")</f>
        <v>women</v>
      </c>
      <c r="C323">
        <f t="shared" ref="C323:C386" ca="1" si="101">RANDBETWEEN(18,50)</f>
        <v>21</v>
      </c>
      <c r="D323">
        <f t="shared" ref="D323:D386" ca="1" si="102">RANDBETWEEN(1,5)</f>
        <v>1</v>
      </c>
      <c r="E323" t="str">
        <f t="shared" ref="E323:E386" ca="1" si="103">VLOOKUP(D323,$X$2:$Y$6,2,1)</f>
        <v>IT</v>
      </c>
      <c r="F323" t="str">
        <f t="shared" ca="1" si="90"/>
        <v>High school</v>
      </c>
      <c r="G323">
        <f t="shared" ref="G323:G386" ca="1" si="104">RANDBETWEEN(0,5)</f>
        <v>0</v>
      </c>
      <c r="H323">
        <f t="shared" ca="1" si="98"/>
        <v>2</v>
      </c>
      <c r="I323" s="1">
        <f t="shared" ref="I323:I386" ca="1" si="105">RANDBETWEEN(30000,80000)</f>
        <v>55733</v>
      </c>
      <c r="J323" t="str">
        <f t="shared" ca="1" si="91"/>
        <v>Tbilisi</v>
      </c>
      <c r="K323" s="1">
        <f t="shared" ca="1" si="92"/>
        <v>278665</v>
      </c>
      <c r="L323" s="1">
        <f t="shared" ref="L323:L386" ca="1" si="106">RAND()*K323</f>
        <v>369.78052814462325</v>
      </c>
      <c r="M323" s="1">
        <f t="shared" ca="1" si="93"/>
        <v>32120.680921333504</v>
      </c>
      <c r="N323" s="1">
        <f t="shared" ref="N323:N386" ca="1" si="107">RANDBETWEEN(0,M323)</f>
        <v>3289</v>
      </c>
      <c r="O323" s="1">
        <f t="shared" ca="1" si="94"/>
        <v>41657.542695118478</v>
      </c>
      <c r="P323" s="1">
        <f t="shared" ca="1" si="95"/>
        <v>56732.910241355181</v>
      </c>
      <c r="Q323" s="1">
        <f t="shared" ca="1" si="96"/>
        <v>367518.59116268868</v>
      </c>
      <c r="R323" s="1">
        <f ca="1">Table1[[#This Row],[mortage left]]+Table1[[#This Row],[left to pay to cars]]+Table1[[#This Row],[debt]]</f>
        <v>45316.323223263098</v>
      </c>
      <c r="S323" s="1">
        <f t="shared" ca="1" si="97"/>
        <v>322202.2679394256</v>
      </c>
    </row>
    <row r="324" spans="1:19" x14ac:dyDescent="0.2">
      <c r="A324">
        <f t="shared" ca="1" si="99"/>
        <v>1</v>
      </c>
      <c r="B324" t="str">
        <f t="shared" ca="1" si="100"/>
        <v>men</v>
      </c>
      <c r="C324">
        <f t="shared" ca="1" si="101"/>
        <v>46</v>
      </c>
      <c r="D324">
        <f t="shared" ca="1" si="102"/>
        <v>3</v>
      </c>
      <c r="E324" t="str">
        <f t="shared" ca="1" si="103"/>
        <v>Business</v>
      </c>
      <c r="F324" t="str">
        <f t="shared" ca="1" si="90"/>
        <v>College</v>
      </c>
      <c r="G324">
        <f t="shared" ca="1" si="104"/>
        <v>2</v>
      </c>
      <c r="H324">
        <f t="shared" ca="1" si="98"/>
        <v>1</v>
      </c>
      <c r="I324" s="1">
        <f t="shared" ca="1" si="105"/>
        <v>33848</v>
      </c>
      <c r="J324" t="str">
        <f t="shared" ca="1" si="91"/>
        <v>Kutaisi</v>
      </c>
      <c r="K324" s="1">
        <f t="shared" ca="1" si="92"/>
        <v>236936</v>
      </c>
      <c r="L324" s="1">
        <f t="shared" ca="1" si="106"/>
        <v>213990.53451577545</v>
      </c>
      <c r="M324" s="1">
        <f t="shared" ca="1" si="93"/>
        <v>28991.474681614458</v>
      </c>
      <c r="N324" s="1">
        <f t="shared" ca="1" si="107"/>
        <v>21032</v>
      </c>
      <c r="O324" s="1">
        <f t="shared" ca="1" si="94"/>
        <v>65442.04587725507</v>
      </c>
      <c r="P324" s="1">
        <f t="shared" ca="1" si="95"/>
        <v>25328.293666038495</v>
      </c>
      <c r="Q324" s="1">
        <f t="shared" ca="1" si="96"/>
        <v>291255.76834765292</v>
      </c>
      <c r="R324" s="1">
        <f ca="1">Table1[[#This Row],[mortage left]]+Table1[[#This Row],[left to pay to cars]]+Table1[[#This Row],[debt]]</f>
        <v>300464.58039303054</v>
      </c>
      <c r="S324" s="1">
        <f t="shared" ca="1" si="97"/>
        <v>-9208.812045377621</v>
      </c>
    </row>
    <row r="325" spans="1:19" x14ac:dyDescent="0.2">
      <c r="A325">
        <f t="shared" ca="1" si="99"/>
        <v>2</v>
      </c>
      <c r="B325" t="str">
        <f t="shared" ca="1" si="100"/>
        <v>women</v>
      </c>
      <c r="C325">
        <f t="shared" ca="1" si="101"/>
        <v>45</v>
      </c>
      <c r="D325">
        <f t="shared" ca="1" si="102"/>
        <v>2</v>
      </c>
      <c r="E325" t="str">
        <f t="shared" ca="1" si="103"/>
        <v>Health</v>
      </c>
      <c r="F325" t="str">
        <f t="shared" ca="1" si="90"/>
        <v>University</v>
      </c>
      <c r="G325">
        <f t="shared" ca="1" si="104"/>
        <v>4</v>
      </c>
      <c r="H325">
        <f t="shared" ca="1" si="98"/>
        <v>2</v>
      </c>
      <c r="I325" s="1">
        <f t="shared" ca="1" si="105"/>
        <v>60202</v>
      </c>
      <c r="J325" t="str">
        <f t="shared" ca="1" si="91"/>
        <v>Batumi</v>
      </c>
      <c r="K325" s="1">
        <f t="shared" ca="1" si="92"/>
        <v>301010</v>
      </c>
      <c r="L325" s="1">
        <f t="shared" ca="1" si="106"/>
        <v>74640.811672810392</v>
      </c>
      <c r="M325" s="1">
        <f t="shared" ca="1" si="93"/>
        <v>56919.093518906484</v>
      </c>
      <c r="N325" s="1">
        <f t="shared" ca="1" si="107"/>
        <v>8396</v>
      </c>
      <c r="O325" s="1">
        <f t="shared" ca="1" si="94"/>
        <v>34935.988503363747</v>
      </c>
      <c r="P325" s="1">
        <f t="shared" ca="1" si="95"/>
        <v>15808.307593930918</v>
      </c>
      <c r="Q325" s="1">
        <f t="shared" ca="1" si="96"/>
        <v>373737.40111283743</v>
      </c>
      <c r="R325" s="1">
        <f ca="1">Table1[[#This Row],[mortage left]]+Table1[[#This Row],[left to pay to cars]]+Table1[[#This Row],[debt]]</f>
        <v>117972.80017617415</v>
      </c>
      <c r="S325" s="1">
        <f t="shared" ca="1" si="97"/>
        <v>255764.60093666328</v>
      </c>
    </row>
    <row r="326" spans="1:19" x14ac:dyDescent="0.2">
      <c r="A326">
        <f t="shared" ca="1" si="99"/>
        <v>2</v>
      </c>
      <c r="B326" t="str">
        <f t="shared" ca="1" si="100"/>
        <v>women</v>
      </c>
      <c r="C326">
        <f t="shared" ca="1" si="101"/>
        <v>20</v>
      </c>
      <c r="D326">
        <f t="shared" ca="1" si="102"/>
        <v>5</v>
      </c>
      <c r="E326" t="str">
        <f t="shared" ca="1" si="103"/>
        <v>Law</v>
      </c>
      <c r="F326" t="str">
        <f t="shared" ca="1" si="90"/>
        <v>Other</v>
      </c>
      <c r="G326">
        <f t="shared" ca="1" si="104"/>
        <v>2</v>
      </c>
      <c r="H326">
        <f t="shared" ca="1" si="98"/>
        <v>3</v>
      </c>
      <c r="I326" s="1">
        <f t="shared" ca="1" si="105"/>
        <v>70832</v>
      </c>
      <c r="J326" t="str">
        <f t="shared" ca="1" si="91"/>
        <v>Telavi</v>
      </c>
      <c r="K326" s="1">
        <f t="shared" ca="1" si="92"/>
        <v>283328</v>
      </c>
      <c r="L326" s="1">
        <f t="shared" ca="1" si="106"/>
        <v>205895.27832001881</v>
      </c>
      <c r="M326" s="1">
        <f t="shared" ca="1" si="93"/>
        <v>167486.04221993865</v>
      </c>
      <c r="N326" s="1">
        <f t="shared" ca="1" si="107"/>
        <v>149164</v>
      </c>
      <c r="O326" s="1">
        <f t="shared" ca="1" si="94"/>
        <v>49314.857863476638</v>
      </c>
      <c r="P326" s="1">
        <f t="shared" ca="1" si="95"/>
        <v>89185.766730424788</v>
      </c>
      <c r="Q326" s="1">
        <f t="shared" ca="1" si="96"/>
        <v>539999.80895036343</v>
      </c>
      <c r="R326" s="1">
        <f ca="1">Table1[[#This Row],[mortage left]]+Table1[[#This Row],[left to pay to cars]]+Table1[[#This Row],[debt]]</f>
        <v>404374.1361834954</v>
      </c>
      <c r="S326" s="1">
        <f t="shared" ca="1" si="97"/>
        <v>135625.67276686803</v>
      </c>
    </row>
    <row r="327" spans="1:19" x14ac:dyDescent="0.2">
      <c r="A327">
        <f t="shared" ca="1" si="99"/>
        <v>1</v>
      </c>
      <c r="B327" t="str">
        <f t="shared" ca="1" si="100"/>
        <v>men</v>
      </c>
      <c r="C327">
        <f t="shared" ca="1" si="101"/>
        <v>40</v>
      </c>
      <c r="D327">
        <f t="shared" ca="1" si="102"/>
        <v>2</v>
      </c>
      <c r="E327" t="str">
        <f t="shared" ca="1" si="103"/>
        <v>Health</v>
      </c>
      <c r="F327" t="str">
        <f t="shared" ca="1" si="90"/>
        <v>University</v>
      </c>
      <c r="G327">
        <f t="shared" ca="1" si="104"/>
        <v>1</v>
      </c>
      <c r="H327">
        <f t="shared" ca="1" si="98"/>
        <v>1</v>
      </c>
      <c r="I327" s="1">
        <f t="shared" ca="1" si="105"/>
        <v>78376</v>
      </c>
      <c r="J327" t="str">
        <f t="shared" ca="1" si="91"/>
        <v>Batumi</v>
      </c>
      <c r="K327" s="1">
        <f t="shared" ca="1" si="92"/>
        <v>548632</v>
      </c>
      <c r="L327" s="1">
        <f t="shared" ca="1" si="106"/>
        <v>248892.17202942853</v>
      </c>
      <c r="M327" s="1">
        <f t="shared" ca="1" si="93"/>
        <v>77065.666559821053</v>
      </c>
      <c r="N327" s="1">
        <f t="shared" ca="1" si="107"/>
        <v>75294</v>
      </c>
      <c r="O327" s="1">
        <f t="shared" ca="1" si="94"/>
        <v>46871.747520051067</v>
      </c>
      <c r="P327" s="1">
        <f t="shared" ca="1" si="95"/>
        <v>92833.774707102071</v>
      </c>
      <c r="Q327" s="1">
        <f t="shared" ca="1" si="96"/>
        <v>718531.4412669231</v>
      </c>
      <c r="R327" s="1">
        <f ca="1">Table1[[#This Row],[mortage left]]+Table1[[#This Row],[left to pay to cars]]+Table1[[#This Row],[debt]]</f>
        <v>371057.91954947961</v>
      </c>
      <c r="S327" s="1">
        <f t="shared" ca="1" si="97"/>
        <v>347473.52171744348</v>
      </c>
    </row>
    <row r="328" spans="1:19" x14ac:dyDescent="0.2">
      <c r="A328">
        <f t="shared" ca="1" si="99"/>
        <v>1</v>
      </c>
      <c r="B328" t="str">
        <f t="shared" ca="1" si="100"/>
        <v>men</v>
      </c>
      <c r="C328">
        <f t="shared" ca="1" si="101"/>
        <v>46</v>
      </c>
      <c r="D328">
        <f t="shared" ca="1" si="102"/>
        <v>1</v>
      </c>
      <c r="E328" t="str">
        <f t="shared" ca="1" si="103"/>
        <v>IT</v>
      </c>
      <c r="F328" t="str">
        <f t="shared" ca="1" si="90"/>
        <v>High school</v>
      </c>
      <c r="G328">
        <f t="shared" ca="1" si="104"/>
        <v>2</v>
      </c>
      <c r="H328">
        <f t="shared" ca="1" si="98"/>
        <v>2</v>
      </c>
      <c r="I328" s="1">
        <f t="shared" ca="1" si="105"/>
        <v>35912</v>
      </c>
      <c r="J328" t="str">
        <f t="shared" ca="1" si="91"/>
        <v>Tbilisi</v>
      </c>
      <c r="K328" s="1">
        <f t="shared" ca="1" si="92"/>
        <v>143648</v>
      </c>
      <c r="L328" s="1">
        <f t="shared" ca="1" si="106"/>
        <v>109063.81183412475</v>
      </c>
      <c r="M328" s="1">
        <f t="shared" ca="1" si="93"/>
        <v>19655.001653247771</v>
      </c>
      <c r="N328" s="1">
        <f t="shared" ca="1" si="107"/>
        <v>19257</v>
      </c>
      <c r="O328" s="1">
        <f t="shared" ca="1" si="94"/>
        <v>37254.830458757533</v>
      </c>
      <c r="P328" s="1">
        <f t="shared" ca="1" si="95"/>
        <v>15422.077884046763</v>
      </c>
      <c r="Q328" s="1">
        <f t="shared" ca="1" si="96"/>
        <v>178725.07953729454</v>
      </c>
      <c r="R328" s="1">
        <f ca="1">Table1[[#This Row],[mortage left]]+Table1[[#This Row],[left to pay to cars]]+Table1[[#This Row],[debt]]</f>
        <v>165575.64229288229</v>
      </c>
      <c r="S328" s="1">
        <f t="shared" ca="1" si="97"/>
        <v>13149.437244412256</v>
      </c>
    </row>
    <row r="329" spans="1:19" x14ac:dyDescent="0.2">
      <c r="A329">
        <f t="shared" ca="1" si="99"/>
        <v>1</v>
      </c>
      <c r="B329" t="str">
        <f t="shared" ca="1" si="100"/>
        <v>men</v>
      </c>
      <c r="C329">
        <f t="shared" ca="1" si="101"/>
        <v>20</v>
      </c>
      <c r="D329">
        <f t="shared" ca="1" si="102"/>
        <v>1</v>
      </c>
      <c r="E329" t="str">
        <f t="shared" ca="1" si="103"/>
        <v>IT</v>
      </c>
      <c r="F329" t="str">
        <f t="shared" ca="1" si="90"/>
        <v>High school</v>
      </c>
      <c r="G329">
        <f t="shared" ca="1" si="104"/>
        <v>0</v>
      </c>
      <c r="H329">
        <f t="shared" ca="1" si="98"/>
        <v>1</v>
      </c>
      <c r="I329" s="1">
        <f t="shared" ca="1" si="105"/>
        <v>65747</v>
      </c>
      <c r="J329" t="str">
        <f t="shared" ca="1" si="91"/>
        <v>Tbilisi</v>
      </c>
      <c r="K329" s="1">
        <f t="shared" ca="1" si="92"/>
        <v>394482</v>
      </c>
      <c r="L329" s="1">
        <f t="shared" ca="1" si="106"/>
        <v>180462.89733577814</v>
      </c>
      <c r="M329" s="1">
        <f t="shared" ca="1" si="93"/>
        <v>31524.390075445313</v>
      </c>
      <c r="N329" s="1">
        <f t="shared" ca="1" si="107"/>
        <v>19361</v>
      </c>
      <c r="O329" s="1">
        <f t="shared" ca="1" si="94"/>
        <v>54959.158562803321</v>
      </c>
      <c r="P329" s="1">
        <f t="shared" ca="1" si="95"/>
        <v>27889.869524591748</v>
      </c>
      <c r="Q329" s="1">
        <f t="shared" ca="1" si="96"/>
        <v>453896.25960003701</v>
      </c>
      <c r="R329" s="1">
        <f ca="1">Table1[[#This Row],[mortage left]]+Table1[[#This Row],[left to pay to cars]]+Table1[[#This Row],[debt]]</f>
        <v>254783.05589858146</v>
      </c>
      <c r="S329" s="1">
        <f t="shared" ca="1" si="97"/>
        <v>199113.20370145555</v>
      </c>
    </row>
    <row r="330" spans="1:19" x14ac:dyDescent="0.2">
      <c r="A330">
        <f t="shared" ca="1" si="99"/>
        <v>1</v>
      </c>
      <c r="B330" t="str">
        <f t="shared" ca="1" si="100"/>
        <v>men</v>
      </c>
      <c r="C330">
        <f t="shared" ca="1" si="101"/>
        <v>25</v>
      </c>
      <c r="D330">
        <f t="shared" ca="1" si="102"/>
        <v>1</v>
      </c>
      <c r="E330" t="str">
        <f t="shared" ca="1" si="103"/>
        <v>IT</v>
      </c>
      <c r="F330" t="str">
        <f t="shared" ca="1" si="90"/>
        <v>High school</v>
      </c>
      <c r="G330">
        <f t="shared" ca="1" si="104"/>
        <v>5</v>
      </c>
      <c r="H330">
        <f t="shared" ca="1" si="98"/>
        <v>4</v>
      </c>
      <c r="I330" s="1">
        <f t="shared" ca="1" si="105"/>
        <v>42575</v>
      </c>
      <c r="J330" t="str">
        <f t="shared" ca="1" si="91"/>
        <v>Tbilisi</v>
      </c>
      <c r="K330" s="1">
        <f t="shared" ca="1" si="92"/>
        <v>298025</v>
      </c>
      <c r="L330" s="1">
        <f t="shared" ca="1" si="106"/>
        <v>137000.1122861153</v>
      </c>
      <c r="M330" s="1">
        <f t="shared" ca="1" si="93"/>
        <v>168794.00555509483</v>
      </c>
      <c r="N330" s="1">
        <f t="shared" ca="1" si="107"/>
        <v>110516</v>
      </c>
      <c r="O330" s="1">
        <f t="shared" ca="1" si="94"/>
        <v>34517.337379878816</v>
      </c>
      <c r="P330" s="1">
        <f t="shared" ca="1" si="95"/>
        <v>40420.919446489817</v>
      </c>
      <c r="Q330" s="1">
        <f t="shared" ca="1" si="96"/>
        <v>507239.92500158463</v>
      </c>
      <c r="R330" s="1">
        <f ca="1">Table1[[#This Row],[mortage left]]+Table1[[#This Row],[left to pay to cars]]+Table1[[#This Row],[debt]]</f>
        <v>282033.44966599409</v>
      </c>
      <c r="S330" s="1">
        <f t="shared" ca="1" si="97"/>
        <v>225206.47533559054</v>
      </c>
    </row>
    <row r="331" spans="1:19" x14ac:dyDescent="0.2">
      <c r="A331">
        <f t="shared" ca="1" si="99"/>
        <v>2</v>
      </c>
      <c r="B331" t="str">
        <f t="shared" ca="1" si="100"/>
        <v>women</v>
      </c>
      <c r="C331">
        <f t="shared" ca="1" si="101"/>
        <v>40</v>
      </c>
      <c r="D331">
        <f t="shared" ca="1" si="102"/>
        <v>4</v>
      </c>
      <c r="E331" t="str">
        <f t="shared" ca="1" si="103"/>
        <v>Finance</v>
      </c>
      <c r="F331" t="str">
        <f t="shared" ca="1" si="90"/>
        <v>Technical</v>
      </c>
      <c r="G331">
        <f t="shared" ca="1" si="104"/>
        <v>1</v>
      </c>
      <c r="H331">
        <f t="shared" ca="1" si="98"/>
        <v>2</v>
      </c>
      <c r="I331" s="1">
        <f t="shared" ca="1" si="105"/>
        <v>49361</v>
      </c>
      <c r="J331" t="str">
        <f t="shared" ca="1" si="91"/>
        <v>Zugdidi</v>
      </c>
      <c r="K331" s="1">
        <f t="shared" ca="1" si="92"/>
        <v>345527</v>
      </c>
      <c r="L331" s="1">
        <f t="shared" ca="1" si="106"/>
        <v>275902.69309280533</v>
      </c>
      <c r="M331" s="1">
        <f t="shared" ca="1" si="93"/>
        <v>46326.160353633219</v>
      </c>
      <c r="N331" s="1">
        <f t="shared" ca="1" si="107"/>
        <v>6411</v>
      </c>
      <c r="O331" s="1">
        <f t="shared" ca="1" si="94"/>
        <v>76774.634232384138</v>
      </c>
      <c r="P331" s="1">
        <f t="shared" ca="1" si="95"/>
        <v>27026.847239280949</v>
      </c>
      <c r="Q331" s="1">
        <f t="shared" ca="1" si="96"/>
        <v>418880.00759291416</v>
      </c>
      <c r="R331" s="1">
        <f ca="1">Table1[[#This Row],[mortage left]]+Table1[[#This Row],[left to pay to cars]]+Table1[[#This Row],[debt]]</f>
        <v>359088.32732518949</v>
      </c>
      <c r="S331" s="1">
        <f t="shared" ca="1" si="97"/>
        <v>59791.680267724674</v>
      </c>
    </row>
    <row r="332" spans="1:19" x14ac:dyDescent="0.2">
      <c r="A332">
        <f t="shared" ca="1" si="99"/>
        <v>2</v>
      </c>
      <c r="B332" t="str">
        <f t="shared" ca="1" si="100"/>
        <v>women</v>
      </c>
      <c r="C332">
        <f t="shared" ca="1" si="101"/>
        <v>32</v>
      </c>
      <c r="D332">
        <f t="shared" ca="1" si="102"/>
        <v>1</v>
      </c>
      <c r="E332" t="str">
        <f t="shared" ca="1" si="103"/>
        <v>IT</v>
      </c>
      <c r="F332" t="str">
        <f t="shared" ca="1" si="90"/>
        <v>High school</v>
      </c>
      <c r="G332">
        <f t="shared" ca="1" si="104"/>
        <v>2</v>
      </c>
      <c r="H332">
        <f t="shared" ca="1" si="98"/>
        <v>1</v>
      </c>
      <c r="I332" s="1">
        <f t="shared" ca="1" si="105"/>
        <v>57829</v>
      </c>
      <c r="J332" t="str">
        <f t="shared" ca="1" si="91"/>
        <v>Tbilisi</v>
      </c>
      <c r="K332" s="1">
        <f t="shared" ca="1" si="92"/>
        <v>231316</v>
      </c>
      <c r="L332" s="1">
        <f t="shared" ca="1" si="106"/>
        <v>133802.8064997902</v>
      </c>
      <c r="M332" s="1">
        <f t="shared" ca="1" si="93"/>
        <v>28265.728500460376</v>
      </c>
      <c r="N332" s="1">
        <f t="shared" ca="1" si="107"/>
        <v>11277</v>
      </c>
      <c r="O332" s="1">
        <f t="shared" ca="1" si="94"/>
        <v>38117.007115108921</v>
      </c>
      <c r="P332" s="1">
        <f t="shared" ca="1" si="95"/>
        <v>26576.080458355165</v>
      </c>
      <c r="Q332" s="1">
        <f t="shared" ca="1" si="96"/>
        <v>286157.80895881553</v>
      </c>
      <c r="R332" s="1">
        <f ca="1">Table1[[#This Row],[mortage left]]+Table1[[#This Row],[left to pay to cars]]+Table1[[#This Row],[debt]]</f>
        <v>183196.81361489912</v>
      </c>
      <c r="S332" s="1">
        <f t="shared" ca="1" si="97"/>
        <v>102960.99534391641</v>
      </c>
    </row>
    <row r="333" spans="1:19" x14ac:dyDescent="0.2">
      <c r="A333">
        <f t="shared" ca="1" si="99"/>
        <v>1</v>
      </c>
      <c r="B333" t="str">
        <f t="shared" ca="1" si="100"/>
        <v>men</v>
      </c>
      <c r="C333">
        <f t="shared" ca="1" si="101"/>
        <v>47</v>
      </c>
      <c r="D333">
        <f t="shared" ca="1" si="102"/>
        <v>3</v>
      </c>
      <c r="E333" t="str">
        <f t="shared" ca="1" si="103"/>
        <v>Business</v>
      </c>
      <c r="F333" t="str">
        <f t="shared" ca="1" si="90"/>
        <v>College</v>
      </c>
      <c r="G333">
        <f t="shared" ca="1" si="104"/>
        <v>2</v>
      </c>
      <c r="H333">
        <f t="shared" ca="1" si="98"/>
        <v>4</v>
      </c>
      <c r="I333" s="1">
        <f t="shared" ca="1" si="105"/>
        <v>76982</v>
      </c>
      <c r="J333" t="str">
        <f t="shared" ca="1" si="91"/>
        <v>Kutaisi</v>
      </c>
      <c r="K333" s="1">
        <f t="shared" ca="1" si="92"/>
        <v>538874</v>
      </c>
      <c r="L333" s="1">
        <f t="shared" ca="1" si="106"/>
        <v>255630.57651620122</v>
      </c>
      <c r="M333" s="1">
        <f t="shared" ca="1" si="93"/>
        <v>290620.4092866627</v>
      </c>
      <c r="N333" s="1">
        <f t="shared" ca="1" si="107"/>
        <v>84831</v>
      </c>
      <c r="O333" s="1">
        <f t="shared" ca="1" si="94"/>
        <v>65112.46133149699</v>
      </c>
      <c r="P333" s="1">
        <f t="shared" ca="1" si="95"/>
        <v>34785.921729781759</v>
      </c>
      <c r="Q333" s="1">
        <f t="shared" ca="1" si="96"/>
        <v>864280.33101644448</v>
      </c>
      <c r="R333" s="1">
        <f ca="1">Table1[[#This Row],[mortage left]]+Table1[[#This Row],[left to pay to cars]]+Table1[[#This Row],[debt]]</f>
        <v>405574.03784769826</v>
      </c>
      <c r="S333" s="1">
        <f t="shared" ca="1" si="97"/>
        <v>458706.29316874623</v>
      </c>
    </row>
    <row r="334" spans="1:19" x14ac:dyDescent="0.2">
      <c r="A334">
        <f t="shared" ca="1" si="99"/>
        <v>1</v>
      </c>
      <c r="B334" t="str">
        <f t="shared" ca="1" si="100"/>
        <v>men</v>
      </c>
      <c r="C334">
        <f t="shared" ca="1" si="101"/>
        <v>36</v>
      </c>
      <c r="D334">
        <f t="shared" ca="1" si="102"/>
        <v>4</v>
      </c>
      <c r="E334" t="str">
        <f t="shared" ca="1" si="103"/>
        <v>Finance</v>
      </c>
      <c r="F334" t="str">
        <f t="shared" ca="1" si="90"/>
        <v>Technical</v>
      </c>
      <c r="G334">
        <f t="shared" ca="1" si="104"/>
        <v>2</v>
      </c>
      <c r="H334">
        <f t="shared" ca="1" si="98"/>
        <v>3</v>
      </c>
      <c r="I334" s="1">
        <f t="shared" ca="1" si="105"/>
        <v>63921</v>
      </c>
      <c r="J334" t="str">
        <f t="shared" ca="1" si="91"/>
        <v>Zugdidi</v>
      </c>
      <c r="K334" s="1">
        <f t="shared" ca="1" si="92"/>
        <v>447447</v>
      </c>
      <c r="L334" s="1">
        <f t="shared" ca="1" si="106"/>
        <v>175915.03471048156</v>
      </c>
      <c r="M334" s="1">
        <f t="shared" ca="1" si="93"/>
        <v>148646.19084144203</v>
      </c>
      <c r="N334" s="1">
        <f t="shared" ca="1" si="107"/>
        <v>32962</v>
      </c>
      <c r="O334" s="1">
        <f t="shared" ca="1" si="94"/>
        <v>29788.835004394859</v>
      </c>
      <c r="P334" s="1">
        <f t="shared" ca="1" si="95"/>
        <v>48898.566632560112</v>
      </c>
      <c r="Q334" s="1">
        <f t="shared" ca="1" si="96"/>
        <v>644991.75747400208</v>
      </c>
      <c r="R334" s="1">
        <f ca="1">Table1[[#This Row],[mortage left]]+Table1[[#This Row],[left to pay to cars]]+Table1[[#This Row],[debt]]</f>
        <v>238665.8697148764</v>
      </c>
      <c r="S334" s="1">
        <f t="shared" ca="1" si="97"/>
        <v>406325.88775912568</v>
      </c>
    </row>
    <row r="335" spans="1:19" x14ac:dyDescent="0.2">
      <c r="A335">
        <f t="shared" ca="1" si="99"/>
        <v>2</v>
      </c>
      <c r="B335" t="str">
        <f t="shared" ca="1" si="100"/>
        <v>women</v>
      </c>
      <c r="C335">
        <f t="shared" ca="1" si="101"/>
        <v>38</v>
      </c>
      <c r="D335">
        <f t="shared" ca="1" si="102"/>
        <v>5</v>
      </c>
      <c r="E335" t="str">
        <f t="shared" ca="1" si="103"/>
        <v>Law</v>
      </c>
      <c r="F335" t="str">
        <f t="shared" ca="1" si="90"/>
        <v>Other</v>
      </c>
      <c r="G335">
        <f t="shared" ca="1" si="104"/>
        <v>2</v>
      </c>
      <c r="H335">
        <f t="shared" ca="1" si="98"/>
        <v>2</v>
      </c>
      <c r="I335" s="1">
        <f t="shared" ca="1" si="105"/>
        <v>78333</v>
      </c>
      <c r="J335" t="str">
        <f t="shared" ca="1" si="91"/>
        <v>Telavi</v>
      </c>
      <c r="K335" s="1">
        <f t="shared" ca="1" si="92"/>
        <v>548331</v>
      </c>
      <c r="L335" s="1">
        <f t="shared" ca="1" si="106"/>
        <v>321271.50665152661</v>
      </c>
      <c r="M335" s="1">
        <f t="shared" ca="1" si="93"/>
        <v>7381.7119915830644</v>
      </c>
      <c r="N335" s="1">
        <f t="shared" ca="1" si="107"/>
        <v>1067</v>
      </c>
      <c r="O335" s="1">
        <f t="shared" ca="1" si="94"/>
        <v>1741.7314661803757</v>
      </c>
      <c r="P335" s="1">
        <f t="shared" ca="1" si="95"/>
        <v>5835.6780204746065</v>
      </c>
      <c r="Q335" s="1">
        <f t="shared" ca="1" si="96"/>
        <v>561548.39001205773</v>
      </c>
      <c r="R335" s="1">
        <f ca="1">Table1[[#This Row],[mortage left]]+Table1[[#This Row],[left to pay to cars]]+Table1[[#This Row],[debt]]</f>
        <v>324080.23811770696</v>
      </c>
      <c r="S335" s="1">
        <f t="shared" ca="1" si="97"/>
        <v>237468.15189435077</v>
      </c>
    </row>
    <row r="336" spans="1:19" x14ac:dyDescent="0.2">
      <c r="A336">
        <f t="shared" ca="1" si="99"/>
        <v>2</v>
      </c>
      <c r="B336" t="str">
        <f t="shared" ca="1" si="100"/>
        <v>women</v>
      </c>
      <c r="C336">
        <f t="shared" ca="1" si="101"/>
        <v>40</v>
      </c>
      <c r="D336">
        <f t="shared" ca="1" si="102"/>
        <v>3</v>
      </c>
      <c r="E336" t="str">
        <f t="shared" ca="1" si="103"/>
        <v>Business</v>
      </c>
      <c r="F336" t="str">
        <f t="shared" ca="1" si="90"/>
        <v>College</v>
      </c>
      <c r="G336">
        <f t="shared" ca="1" si="104"/>
        <v>1</v>
      </c>
      <c r="H336">
        <f t="shared" ca="1" si="98"/>
        <v>2</v>
      </c>
      <c r="I336" s="1">
        <f t="shared" ca="1" si="105"/>
        <v>39986</v>
      </c>
      <c r="J336" t="str">
        <f t="shared" ca="1" si="91"/>
        <v>Kutaisi</v>
      </c>
      <c r="K336" s="1">
        <f t="shared" ca="1" si="92"/>
        <v>279902</v>
      </c>
      <c r="L336" s="1">
        <f t="shared" ca="1" si="106"/>
        <v>36639.49083935003</v>
      </c>
      <c r="M336" s="1">
        <f t="shared" ca="1" si="93"/>
        <v>65852.582576693676</v>
      </c>
      <c r="N336" s="1">
        <f t="shared" ca="1" si="107"/>
        <v>48948</v>
      </c>
      <c r="O336" s="1">
        <f t="shared" ca="1" si="94"/>
        <v>45788.854039870181</v>
      </c>
      <c r="P336" s="1">
        <f t="shared" ca="1" si="95"/>
        <v>53448.618144254957</v>
      </c>
      <c r="Q336" s="1">
        <f t="shared" ca="1" si="96"/>
        <v>399203.20072094863</v>
      </c>
      <c r="R336" s="1">
        <f ca="1">Table1[[#This Row],[mortage left]]+Table1[[#This Row],[left to pay to cars]]+Table1[[#This Row],[debt]]</f>
        <v>131376.34487922021</v>
      </c>
      <c r="S336" s="1">
        <f t="shared" ca="1" si="97"/>
        <v>267826.85584172839</v>
      </c>
    </row>
    <row r="337" spans="1:19" x14ac:dyDescent="0.2">
      <c r="A337">
        <f t="shared" ca="1" si="99"/>
        <v>2</v>
      </c>
      <c r="B337" t="str">
        <f t="shared" ca="1" si="100"/>
        <v>women</v>
      </c>
      <c r="C337">
        <f t="shared" ca="1" si="101"/>
        <v>20</v>
      </c>
      <c r="D337">
        <f t="shared" ca="1" si="102"/>
        <v>3</v>
      </c>
      <c r="E337" t="str">
        <f t="shared" ca="1" si="103"/>
        <v>Business</v>
      </c>
      <c r="F337" t="str">
        <f t="shared" ca="1" si="90"/>
        <v>College</v>
      </c>
      <c r="G337">
        <f t="shared" ca="1" si="104"/>
        <v>3</v>
      </c>
      <c r="H337">
        <f t="shared" ca="1" si="98"/>
        <v>4</v>
      </c>
      <c r="I337" s="1">
        <f t="shared" ca="1" si="105"/>
        <v>72617</v>
      </c>
      <c r="J337" t="str">
        <f t="shared" ca="1" si="91"/>
        <v>Kutaisi</v>
      </c>
      <c r="K337" s="1">
        <f t="shared" ca="1" si="92"/>
        <v>290468</v>
      </c>
      <c r="L337" s="1">
        <f t="shared" ca="1" si="106"/>
        <v>107713.31302074254</v>
      </c>
      <c r="M337" s="1">
        <f t="shared" ca="1" si="93"/>
        <v>220109.37741191851</v>
      </c>
      <c r="N337" s="1">
        <f t="shared" ca="1" si="107"/>
        <v>168566</v>
      </c>
      <c r="O337" s="1">
        <f t="shared" ca="1" si="94"/>
        <v>119642.45156791357</v>
      </c>
      <c r="P337" s="1">
        <f t="shared" ca="1" si="95"/>
        <v>83868.431668102101</v>
      </c>
      <c r="Q337" s="1">
        <f t="shared" ca="1" si="96"/>
        <v>594445.80908002052</v>
      </c>
      <c r="R337" s="1">
        <f ca="1">Table1[[#This Row],[mortage left]]+Table1[[#This Row],[left to pay to cars]]+Table1[[#This Row],[debt]]</f>
        <v>395921.76458865614</v>
      </c>
      <c r="S337" s="1">
        <f t="shared" ca="1" si="97"/>
        <v>198524.04449136439</v>
      </c>
    </row>
    <row r="338" spans="1:19" x14ac:dyDescent="0.2">
      <c r="A338">
        <f t="shared" ca="1" si="99"/>
        <v>1</v>
      </c>
      <c r="B338" t="str">
        <f t="shared" ca="1" si="100"/>
        <v>men</v>
      </c>
      <c r="C338">
        <f t="shared" ca="1" si="101"/>
        <v>29</v>
      </c>
      <c r="D338">
        <f t="shared" ca="1" si="102"/>
        <v>3</v>
      </c>
      <c r="E338" t="str">
        <f t="shared" ca="1" si="103"/>
        <v>Business</v>
      </c>
      <c r="F338" t="str">
        <f t="shared" ca="1" si="90"/>
        <v>College</v>
      </c>
      <c r="G338">
        <f t="shared" ca="1" si="104"/>
        <v>5</v>
      </c>
      <c r="H338">
        <f t="shared" ca="1" si="98"/>
        <v>4</v>
      </c>
      <c r="I338" s="1">
        <f t="shared" ca="1" si="105"/>
        <v>42529</v>
      </c>
      <c r="J338" t="str">
        <f t="shared" ca="1" si="91"/>
        <v>Kutaisi</v>
      </c>
      <c r="K338" s="1">
        <f t="shared" ca="1" si="92"/>
        <v>255174</v>
      </c>
      <c r="L338" s="1">
        <f t="shared" ca="1" si="106"/>
        <v>22289.162128796797</v>
      </c>
      <c r="M338" s="1">
        <f t="shared" ca="1" si="93"/>
        <v>33681.435824797918</v>
      </c>
      <c r="N338" s="1">
        <f t="shared" ca="1" si="107"/>
        <v>13689</v>
      </c>
      <c r="O338" s="1">
        <f t="shared" ca="1" si="94"/>
        <v>12263.712117622223</v>
      </c>
      <c r="P338" s="1">
        <f t="shared" ca="1" si="95"/>
        <v>2099.0363030957838</v>
      </c>
      <c r="Q338" s="1">
        <f t="shared" ca="1" si="96"/>
        <v>290954.47212789371</v>
      </c>
      <c r="R338" s="1">
        <f ca="1">Table1[[#This Row],[mortage left]]+Table1[[#This Row],[left to pay to cars]]+Table1[[#This Row],[debt]]</f>
        <v>48241.874246419022</v>
      </c>
      <c r="S338" s="1">
        <f t="shared" ca="1" si="97"/>
        <v>242712.59788147468</v>
      </c>
    </row>
    <row r="339" spans="1:19" x14ac:dyDescent="0.2">
      <c r="A339">
        <f t="shared" ca="1" si="99"/>
        <v>1</v>
      </c>
      <c r="B339" t="str">
        <f t="shared" ca="1" si="100"/>
        <v>men</v>
      </c>
      <c r="C339">
        <f t="shared" ca="1" si="101"/>
        <v>33</v>
      </c>
      <c r="D339">
        <f t="shared" ca="1" si="102"/>
        <v>3</v>
      </c>
      <c r="E339" t="str">
        <f t="shared" ca="1" si="103"/>
        <v>Business</v>
      </c>
      <c r="F339" t="str">
        <f t="shared" ca="1" si="90"/>
        <v>College</v>
      </c>
      <c r="G339">
        <f t="shared" ca="1" si="104"/>
        <v>4</v>
      </c>
      <c r="H339">
        <f t="shared" ca="1" si="98"/>
        <v>2</v>
      </c>
      <c r="I339" s="1">
        <f t="shared" ca="1" si="105"/>
        <v>35779</v>
      </c>
      <c r="J339" t="str">
        <f t="shared" ca="1" si="91"/>
        <v>Kutaisi</v>
      </c>
      <c r="K339" s="1">
        <f t="shared" ca="1" si="92"/>
        <v>143116</v>
      </c>
      <c r="L339" s="1">
        <f t="shared" ca="1" si="106"/>
        <v>67273.96136733907</v>
      </c>
      <c r="M339" s="1">
        <f t="shared" ca="1" si="93"/>
        <v>49466.9809651787</v>
      </c>
      <c r="N339" s="1">
        <f t="shared" ca="1" si="107"/>
        <v>13366</v>
      </c>
      <c r="O339" s="1">
        <f t="shared" ca="1" si="94"/>
        <v>43845.354984998157</v>
      </c>
      <c r="P339" s="1">
        <f t="shared" ca="1" si="95"/>
        <v>41563.021566156931</v>
      </c>
      <c r="Q339" s="1">
        <f t="shared" ca="1" si="96"/>
        <v>234146.00253133563</v>
      </c>
      <c r="R339" s="1">
        <f ca="1">Table1[[#This Row],[mortage left]]+Table1[[#This Row],[left to pay to cars]]+Table1[[#This Row],[debt]]</f>
        <v>124485.31635233722</v>
      </c>
      <c r="S339" s="1">
        <f t="shared" ca="1" si="97"/>
        <v>109660.68617899841</v>
      </c>
    </row>
    <row r="340" spans="1:19" x14ac:dyDescent="0.2">
      <c r="A340">
        <f t="shared" ca="1" si="99"/>
        <v>1</v>
      </c>
      <c r="B340" t="str">
        <f t="shared" ca="1" si="100"/>
        <v>men</v>
      </c>
      <c r="C340">
        <f t="shared" ca="1" si="101"/>
        <v>28</v>
      </c>
      <c r="D340">
        <f t="shared" ca="1" si="102"/>
        <v>5</v>
      </c>
      <c r="E340" t="str">
        <f t="shared" ca="1" si="103"/>
        <v>Law</v>
      </c>
      <c r="F340" t="str">
        <f t="shared" ca="1" si="90"/>
        <v>Other</v>
      </c>
      <c r="G340">
        <f t="shared" ca="1" si="104"/>
        <v>2</v>
      </c>
      <c r="H340">
        <f t="shared" ca="1" si="98"/>
        <v>1</v>
      </c>
      <c r="I340" s="1">
        <f t="shared" ca="1" si="105"/>
        <v>32832</v>
      </c>
      <c r="J340" t="str">
        <f t="shared" ca="1" si="91"/>
        <v>Telavi</v>
      </c>
      <c r="K340" s="1">
        <f t="shared" ca="1" si="92"/>
        <v>164160</v>
      </c>
      <c r="L340" s="1">
        <f t="shared" ca="1" si="106"/>
        <v>67419.264697205042</v>
      </c>
      <c r="M340" s="1">
        <f t="shared" ca="1" si="93"/>
        <v>9557.269371528535</v>
      </c>
      <c r="N340" s="1">
        <f t="shared" ca="1" si="107"/>
        <v>3161</v>
      </c>
      <c r="O340" s="1">
        <f t="shared" ca="1" si="94"/>
        <v>53319.671740228223</v>
      </c>
      <c r="P340" s="1">
        <f t="shared" ca="1" si="95"/>
        <v>4921.4550576004785</v>
      </c>
      <c r="Q340" s="1">
        <f t="shared" ca="1" si="96"/>
        <v>178638.72442912901</v>
      </c>
      <c r="R340" s="1">
        <f ca="1">Table1[[#This Row],[mortage left]]+Table1[[#This Row],[left to pay to cars]]+Table1[[#This Row],[debt]]</f>
        <v>123899.93643743327</v>
      </c>
      <c r="S340" s="1">
        <f t="shared" ca="1" si="97"/>
        <v>54738.787991695746</v>
      </c>
    </row>
    <row r="341" spans="1:19" x14ac:dyDescent="0.2">
      <c r="A341">
        <f t="shared" ca="1" si="99"/>
        <v>1</v>
      </c>
      <c r="B341" t="str">
        <f t="shared" ca="1" si="100"/>
        <v>men</v>
      </c>
      <c r="C341">
        <f t="shared" ca="1" si="101"/>
        <v>30</v>
      </c>
      <c r="D341">
        <f t="shared" ca="1" si="102"/>
        <v>4</v>
      </c>
      <c r="E341" t="str">
        <f t="shared" ca="1" si="103"/>
        <v>Finance</v>
      </c>
      <c r="F341" t="str">
        <f t="shared" ca="1" si="90"/>
        <v>Technical</v>
      </c>
      <c r="G341">
        <f t="shared" ca="1" si="104"/>
        <v>2</v>
      </c>
      <c r="H341">
        <f t="shared" ca="1" si="98"/>
        <v>2</v>
      </c>
      <c r="I341" s="1">
        <f t="shared" ca="1" si="105"/>
        <v>59004</v>
      </c>
      <c r="J341" t="str">
        <f t="shared" ca="1" si="91"/>
        <v>Zugdidi</v>
      </c>
      <c r="K341" s="1">
        <f t="shared" ca="1" si="92"/>
        <v>236016</v>
      </c>
      <c r="L341" s="1">
        <f t="shared" ca="1" si="106"/>
        <v>187434.52398812954</v>
      </c>
      <c r="M341" s="1">
        <f t="shared" ca="1" si="93"/>
        <v>47056.818525620227</v>
      </c>
      <c r="N341" s="1">
        <f t="shared" ca="1" si="107"/>
        <v>39293</v>
      </c>
      <c r="O341" s="1">
        <f t="shared" ca="1" si="94"/>
        <v>17073.25476495457</v>
      </c>
      <c r="P341" s="1">
        <f t="shared" ca="1" si="95"/>
        <v>80033.072330486655</v>
      </c>
      <c r="Q341" s="1">
        <f t="shared" ca="1" si="96"/>
        <v>363105.89085610688</v>
      </c>
      <c r="R341" s="1">
        <f ca="1">Table1[[#This Row],[mortage left]]+Table1[[#This Row],[left to pay to cars]]+Table1[[#This Row],[debt]]</f>
        <v>243800.7787530841</v>
      </c>
      <c r="S341" s="1">
        <f t="shared" ca="1" si="97"/>
        <v>119305.11210302278</v>
      </c>
    </row>
    <row r="342" spans="1:19" x14ac:dyDescent="0.2">
      <c r="A342">
        <f t="shared" ca="1" si="99"/>
        <v>1</v>
      </c>
      <c r="B342" t="str">
        <f t="shared" ca="1" si="100"/>
        <v>men</v>
      </c>
      <c r="C342">
        <f t="shared" ca="1" si="101"/>
        <v>21</v>
      </c>
      <c r="D342">
        <f t="shared" ca="1" si="102"/>
        <v>1</v>
      </c>
      <c r="E342" t="str">
        <f t="shared" ca="1" si="103"/>
        <v>IT</v>
      </c>
      <c r="F342" t="str">
        <f t="shared" ca="1" si="90"/>
        <v>High school</v>
      </c>
      <c r="G342">
        <f t="shared" ca="1" si="104"/>
        <v>1</v>
      </c>
      <c r="H342">
        <f t="shared" ca="1" si="98"/>
        <v>1</v>
      </c>
      <c r="I342" s="1">
        <f t="shared" ca="1" si="105"/>
        <v>77955</v>
      </c>
      <c r="J342" t="str">
        <f t="shared" ca="1" si="91"/>
        <v>Tbilisi</v>
      </c>
      <c r="K342" s="1">
        <f t="shared" ca="1" si="92"/>
        <v>311820</v>
      </c>
      <c r="L342" s="1">
        <f t="shared" ca="1" si="106"/>
        <v>297925.84865126672</v>
      </c>
      <c r="M342" s="1">
        <f t="shared" ca="1" si="93"/>
        <v>28280.538646403162</v>
      </c>
      <c r="N342" s="1">
        <f t="shared" ca="1" si="107"/>
        <v>15567</v>
      </c>
      <c r="O342" s="1">
        <f t="shared" ca="1" si="94"/>
        <v>46909.238858954835</v>
      </c>
      <c r="P342" s="1">
        <f t="shared" ca="1" si="95"/>
        <v>69512.49702767875</v>
      </c>
      <c r="Q342" s="1">
        <f t="shared" ca="1" si="96"/>
        <v>409613.03567408194</v>
      </c>
      <c r="R342" s="1">
        <f ca="1">Table1[[#This Row],[mortage left]]+Table1[[#This Row],[left to pay to cars]]+Table1[[#This Row],[debt]]</f>
        <v>360402.08751022152</v>
      </c>
      <c r="S342" s="1">
        <f t="shared" ca="1" si="97"/>
        <v>49210.948163860419</v>
      </c>
    </row>
    <row r="343" spans="1:19" x14ac:dyDescent="0.2">
      <c r="A343">
        <f t="shared" ca="1" si="99"/>
        <v>2</v>
      </c>
      <c r="B343" t="str">
        <f t="shared" ca="1" si="100"/>
        <v>women</v>
      </c>
      <c r="C343">
        <f t="shared" ca="1" si="101"/>
        <v>33</v>
      </c>
      <c r="D343">
        <f t="shared" ca="1" si="102"/>
        <v>2</v>
      </c>
      <c r="E343" t="str">
        <f t="shared" ca="1" si="103"/>
        <v>Health</v>
      </c>
      <c r="F343" t="str">
        <f t="shared" ca="1" si="90"/>
        <v>University</v>
      </c>
      <c r="G343">
        <f t="shared" ca="1" si="104"/>
        <v>1</v>
      </c>
      <c r="H343">
        <f t="shared" ca="1" si="98"/>
        <v>3</v>
      </c>
      <c r="I343" s="1">
        <f t="shared" ca="1" si="105"/>
        <v>63991</v>
      </c>
      <c r="J343" t="str">
        <f t="shared" ca="1" si="91"/>
        <v>Batumi</v>
      </c>
      <c r="K343" s="1">
        <f t="shared" ca="1" si="92"/>
        <v>319955</v>
      </c>
      <c r="L343" s="1">
        <f t="shared" ca="1" si="106"/>
        <v>41648.995513790083</v>
      </c>
      <c r="M343" s="1">
        <f t="shared" ca="1" si="93"/>
        <v>182986.20931960153</v>
      </c>
      <c r="N343" s="1">
        <f t="shared" ca="1" si="107"/>
        <v>136914</v>
      </c>
      <c r="O343" s="1">
        <f t="shared" ca="1" si="94"/>
        <v>97529.697793612038</v>
      </c>
      <c r="P343" s="1">
        <f t="shared" ca="1" si="95"/>
        <v>45507.281262064185</v>
      </c>
      <c r="Q343" s="1">
        <f t="shared" ca="1" si="96"/>
        <v>548448.49058166577</v>
      </c>
      <c r="R343" s="1">
        <f ca="1">Table1[[#This Row],[mortage left]]+Table1[[#This Row],[left to pay to cars]]+Table1[[#This Row],[debt]]</f>
        <v>276092.69330740214</v>
      </c>
      <c r="S343" s="1">
        <f t="shared" ca="1" si="97"/>
        <v>272355.79727426363</v>
      </c>
    </row>
    <row r="344" spans="1:19" x14ac:dyDescent="0.2">
      <c r="A344">
        <f t="shared" ca="1" si="99"/>
        <v>2</v>
      </c>
      <c r="B344" t="str">
        <f t="shared" ca="1" si="100"/>
        <v>women</v>
      </c>
      <c r="C344">
        <f t="shared" ca="1" si="101"/>
        <v>34</v>
      </c>
      <c r="D344">
        <f t="shared" ca="1" si="102"/>
        <v>3</v>
      </c>
      <c r="E344" t="str">
        <f t="shared" ca="1" si="103"/>
        <v>Business</v>
      </c>
      <c r="F344" t="str">
        <f t="shared" ca="1" si="90"/>
        <v>College</v>
      </c>
      <c r="G344">
        <f t="shared" ca="1" si="104"/>
        <v>1</v>
      </c>
      <c r="H344">
        <f t="shared" ca="1" si="98"/>
        <v>1</v>
      </c>
      <c r="I344" s="1">
        <f t="shared" ca="1" si="105"/>
        <v>75644</v>
      </c>
      <c r="J344" t="str">
        <f t="shared" ca="1" si="91"/>
        <v>Kutaisi</v>
      </c>
      <c r="K344" s="1">
        <f t="shared" ca="1" si="92"/>
        <v>453864</v>
      </c>
      <c r="L344" s="1">
        <f t="shared" ca="1" si="106"/>
        <v>330226.71406834322</v>
      </c>
      <c r="M344" s="1">
        <f t="shared" ca="1" si="93"/>
        <v>2204.2579153012243</v>
      </c>
      <c r="N344" s="1">
        <f t="shared" ca="1" si="107"/>
        <v>1981</v>
      </c>
      <c r="O344" s="1">
        <f t="shared" ca="1" si="94"/>
        <v>71496.048166528504</v>
      </c>
      <c r="P344" s="1">
        <f t="shared" ca="1" si="95"/>
        <v>81257.190842834214</v>
      </c>
      <c r="Q344" s="1">
        <f t="shared" ca="1" si="96"/>
        <v>537325.44875813543</v>
      </c>
      <c r="R344" s="1">
        <f ca="1">Table1[[#This Row],[mortage left]]+Table1[[#This Row],[left to pay to cars]]+Table1[[#This Row],[debt]]</f>
        <v>403703.76223487174</v>
      </c>
      <c r="S344" s="1">
        <f t="shared" ca="1" si="97"/>
        <v>133621.68652326369</v>
      </c>
    </row>
    <row r="345" spans="1:19" x14ac:dyDescent="0.2">
      <c r="A345">
        <f t="shared" ca="1" si="99"/>
        <v>1</v>
      </c>
      <c r="B345" t="str">
        <f t="shared" ca="1" si="100"/>
        <v>men</v>
      </c>
      <c r="C345">
        <f t="shared" ca="1" si="101"/>
        <v>23</v>
      </c>
      <c r="D345">
        <f t="shared" ca="1" si="102"/>
        <v>2</v>
      </c>
      <c r="E345" t="str">
        <f t="shared" ca="1" si="103"/>
        <v>Health</v>
      </c>
      <c r="F345" t="str">
        <f t="shared" ca="1" si="90"/>
        <v>University</v>
      </c>
      <c r="G345">
        <f t="shared" ca="1" si="104"/>
        <v>2</v>
      </c>
      <c r="H345">
        <f t="shared" ca="1" si="98"/>
        <v>1</v>
      </c>
      <c r="I345" s="1">
        <f t="shared" ca="1" si="105"/>
        <v>40753</v>
      </c>
      <c r="J345" t="str">
        <f t="shared" ca="1" si="91"/>
        <v>Batumi</v>
      </c>
      <c r="K345" s="1">
        <f t="shared" ca="1" si="92"/>
        <v>203765</v>
      </c>
      <c r="L345" s="1">
        <f t="shared" ca="1" si="106"/>
        <v>157478.78263773024</v>
      </c>
      <c r="M345" s="1">
        <f t="shared" ca="1" si="93"/>
        <v>23188.998922364186</v>
      </c>
      <c r="N345" s="1">
        <f t="shared" ca="1" si="107"/>
        <v>708</v>
      </c>
      <c r="O345" s="1">
        <f t="shared" ca="1" si="94"/>
        <v>45729.727658503441</v>
      </c>
      <c r="P345" s="1">
        <f t="shared" ca="1" si="95"/>
        <v>37851.017409692875</v>
      </c>
      <c r="Q345" s="1">
        <f t="shared" ca="1" si="96"/>
        <v>264805.01633205707</v>
      </c>
      <c r="R345" s="1">
        <f ca="1">Table1[[#This Row],[mortage left]]+Table1[[#This Row],[left to pay to cars]]+Table1[[#This Row],[debt]]</f>
        <v>203916.5102962337</v>
      </c>
      <c r="S345" s="1">
        <f t="shared" ca="1" si="97"/>
        <v>60888.506035823375</v>
      </c>
    </row>
    <row r="346" spans="1:19" x14ac:dyDescent="0.2">
      <c r="A346">
        <f t="shared" ca="1" si="99"/>
        <v>2</v>
      </c>
      <c r="B346" t="str">
        <f t="shared" ca="1" si="100"/>
        <v>women</v>
      </c>
      <c r="C346">
        <f t="shared" ca="1" si="101"/>
        <v>39</v>
      </c>
      <c r="D346">
        <f t="shared" ca="1" si="102"/>
        <v>4</v>
      </c>
      <c r="E346" t="str">
        <f t="shared" ca="1" si="103"/>
        <v>Finance</v>
      </c>
      <c r="F346" t="str">
        <f t="shared" ca="1" si="90"/>
        <v>Technical</v>
      </c>
      <c r="G346">
        <f t="shared" ca="1" si="104"/>
        <v>2</v>
      </c>
      <c r="H346">
        <f t="shared" ca="1" si="98"/>
        <v>1</v>
      </c>
      <c r="I346" s="1">
        <f t="shared" ca="1" si="105"/>
        <v>67201</v>
      </c>
      <c r="J346" t="str">
        <f t="shared" ca="1" si="91"/>
        <v>Zugdidi</v>
      </c>
      <c r="K346" s="1">
        <f t="shared" ca="1" si="92"/>
        <v>268804</v>
      </c>
      <c r="L346" s="1">
        <f t="shared" ca="1" si="106"/>
        <v>20630.783359827499</v>
      </c>
      <c r="M346" s="1">
        <f t="shared" ca="1" si="93"/>
        <v>25337.074849519377</v>
      </c>
      <c r="N346" s="1">
        <f t="shared" ca="1" si="107"/>
        <v>7639</v>
      </c>
      <c r="O346" s="1">
        <f t="shared" ca="1" si="94"/>
        <v>56587.715841098325</v>
      </c>
      <c r="P346" s="1">
        <f t="shared" ca="1" si="95"/>
        <v>43989.084562328797</v>
      </c>
      <c r="Q346" s="1">
        <f t="shared" ca="1" si="96"/>
        <v>338130.15941184817</v>
      </c>
      <c r="R346" s="1">
        <f ca="1">Table1[[#This Row],[mortage left]]+Table1[[#This Row],[left to pay to cars]]+Table1[[#This Row],[debt]]</f>
        <v>84857.499200925828</v>
      </c>
      <c r="S346" s="1">
        <f t="shared" ca="1" si="97"/>
        <v>253272.66021092236</v>
      </c>
    </row>
    <row r="347" spans="1:19" x14ac:dyDescent="0.2">
      <c r="A347">
        <f t="shared" ca="1" si="99"/>
        <v>2</v>
      </c>
      <c r="B347" t="str">
        <f t="shared" ca="1" si="100"/>
        <v>women</v>
      </c>
      <c r="C347">
        <f t="shared" ca="1" si="101"/>
        <v>24</v>
      </c>
      <c r="D347">
        <f t="shared" ca="1" si="102"/>
        <v>1</v>
      </c>
      <c r="E347" t="str">
        <f t="shared" ca="1" si="103"/>
        <v>IT</v>
      </c>
      <c r="F347" t="str">
        <f t="shared" ca="1" si="90"/>
        <v>High school</v>
      </c>
      <c r="G347">
        <f t="shared" ca="1" si="104"/>
        <v>3</v>
      </c>
      <c r="H347">
        <f t="shared" ca="1" si="98"/>
        <v>4</v>
      </c>
      <c r="I347" s="1">
        <f t="shared" ca="1" si="105"/>
        <v>45144</v>
      </c>
      <c r="J347" t="str">
        <f t="shared" ca="1" si="91"/>
        <v>Tbilisi</v>
      </c>
      <c r="K347" s="1">
        <f t="shared" ca="1" si="92"/>
        <v>316008</v>
      </c>
      <c r="L347" s="1">
        <f t="shared" ca="1" si="106"/>
        <v>120670.80742241796</v>
      </c>
      <c r="M347" s="1">
        <f t="shared" ca="1" si="93"/>
        <v>39224.607301123702</v>
      </c>
      <c r="N347" s="1">
        <f t="shared" ca="1" si="107"/>
        <v>33232</v>
      </c>
      <c r="O347" s="1">
        <f t="shared" ca="1" si="94"/>
        <v>73601.886724901895</v>
      </c>
      <c r="P347" s="1">
        <f t="shared" ca="1" si="95"/>
        <v>66839.758082638189</v>
      </c>
      <c r="Q347" s="1">
        <f t="shared" ca="1" si="96"/>
        <v>422072.36538376188</v>
      </c>
      <c r="R347" s="1">
        <f ca="1">Table1[[#This Row],[mortage left]]+Table1[[#This Row],[left to pay to cars]]+Table1[[#This Row],[debt]]</f>
        <v>227504.69414731988</v>
      </c>
      <c r="S347" s="1">
        <f t="shared" ca="1" si="97"/>
        <v>194567.67123644199</v>
      </c>
    </row>
    <row r="348" spans="1:19" x14ac:dyDescent="0.2">
      <c r="A348">
        <f t="shared" ca="1" si="99"/>
        <v>1</v>
      </c>
      <c r="B348" t="str">
        <f t="shared" ca="1" si="100"/>
        <v>men</v>
      </c>
      <c r="C348">
        <f t="shared" ca="1" si="101"/>
        <v>33</v>
      </c>
      <c r="D348">
        <f t="shared" ca="1" si="102"/>
        <v>1</v>
      </c>
      <c r="E348" t="str">
        <f t="shared" ca="1" si="103"/>
        <v>IT</v>
      </c>
      <c r="F348" t="str">
        <f t="shared" ca="1" si="90"/>
        <v>High school</v>
      </c>
      <c r="G348">
        <f t="shared" ca="1" si="104"/>
        <v>1</v>
      </c>
      <c r="H348">
        <f t="shared" ca="1" si="98"/>
        <v>2</v>
      </c>
      <c r="I348" s="1">
        <f t="shared" ca="1" si="105"/>
        <v>70122</v>
      </c>
      <c r="J348" t="str">
        <f t="shared" ca="1" si="91"/>
        <v>Tbilisi</v>
      </c>
      <c r="K348" s="1">
        <f t="shared" ca="1" si="92"/>
        <v>420732</v>
      </c>
      <c r="L348" s="1">
        <f t="shared" ca="1" si="106"/>
        <v>358955.9436389613</v>
      </c>
      <c r="M348" s="1">
        <f t="shared" ca="1" si="93"/>
        <v>85442.518624403325</v>
      </c>
      <c r="N348" s="1">
        <f t="shared" ca="1" si="107"/>
        <v>8178</v>
      </c>
      <c r="O348" s="1">
        <f t="shared" ca="1" si="94"/>
        <v>4258.7424257332277</v>
      </c>
      <c r="P348" s="1">
        <f t="shared" ca="1" si="95"/>
        <v>10556.197994300468</v>
      </c>
      <c r="Q348" s="1">
        <f t="shared" ca="1" si="96"/>
        <v>516730.71661870379</v>
      </c>
      <c r="R348" s="1">
        <f ca="1">Table1[[#This Row],[mortage left]]+Table1[[#This Row],[left to pay to cars]]+Table1[[#This Row],[debt]]</f>
        <v>371392.68606469454</v>
      </c>
      <c r="S348" s="1">
        <f t="shared" ca="1" si="97"/>
        <v>145338.03055400925</v>
      </c>
    </row>
    <row r="349" spans="1:19" x14ac:dyDescent="0.2">
      <c r="A349">
        <f t="shared" ca="1" si="99"/>
        <v>1</v>
      </c>
      <c r="B349" t="str">
        <f t="shared" ca="1" si="100"/>
        <v>men</v>
      </c>
      <c r="C349">
        <f t="shared" ca="1" si="101"/>
        <v>18</v>
      </c>
      <c r="D349">
        <f t="shared" ca="1" si="102"/>
        <v>2</v>
      </c>
      <c r="E349" t="str">
        <f t="shared" ca="1" si="103"/>
        <v>Health</v>
      </c>
      <c r="F349" t="str">
        <f t="shared" ca="1" si="90"/>
        <v>University</v>
      </c>
      <c r="G349">
        <f t="shared" ca="1" si="104"/>
        <v>1</v>
      </c>
      <c r="H349">
        <f t="shared" ca="1" si="98"/>
        <v>2</v>
      </c>
      <c r="I349" s="1">
        <f t="shared" ca="1" si="105"/>
        <v>78213</v>
      </c>
      <c r="J349" t="str">
        <f t="shared" ca="1" si="91"/>
        <v>Batumi</v>
      </c>
      <c r="K349" s="1">
        <f t="shared" ca="1" si="92"/>
        <v>312852</v>
      </c>
      <c r="L349" s="1">
        <f t="shared" ca="1" si="106"/>
        <v>297949.13195338222</v>
      </c>
      <c r="M349" s="1">
        <f t="shared" ca="1" si="93"/>
        <v>130401.73639087089</v>
      </c>
      <c r="N349" s="1">
        <f t="shared" ca="1" si="107"/>
        <v>128061</v>
      </c>
      <c r="O349" s="1">
        <f t="shared" ca="1" si="94"/>
        <v>134906.5516857162</v>
      </c>
      <c r="P349" s="1">
        <f t="shared" ca="1" si="95"/>
        <v>9741.5852620996811</v>
      </c>
      <c r="Q349" s="1">
        <f t="shared" ca="1" si="96"/>
        <v>452995.32165297057</v>
      </c>
      <c r="R349" s="1">
        <f ca="1">Table1[[#This Row],[mortage left]]+Table1[[#This Row],[left to pay to cars]]+Table1[[#This Row],[debt]]</f>
        <v>560916.68363909842</v>
      </c>
      <c r="S349" s="1">
        <f t="shared" ca="1" si="97"/>
        <v>-107921.36198612786</v>
      </c>
    </row>
    <row r="350" spans="1:19" x14ac:dyDescent="0.2">
      <c r="A350">
        <f t="shared" ca="1" si="99"/>
        <v>1</v>
      </c>
      <c r="B350" t="str">
        <f t="shared" ca="1" si="100"/>
        <v>men</v>
      </c>
      <c r="C350">
        <f t="shared" ca="1" si="101"/>
        <v>45</v>
      </c>
      <c r="D350">
        <f t="shared" ca="1" si="102"/>
        <v>1</v>
      </c>
      <c r="E350" t="str">
        <f t="shared" ca="1" si="103"/>
        <v>IT</v>
      </c>
      <c r="F350" t="str">
        <f t="shared" ca="1" si="90"/>
        <v>High school</v>
      </c>
      <c r="G350">
        <f t="shared" ca="1" si="104"/>
        <v>1</v>
      </c>
      <c r="H350">
        <f t="shared" ca="1" si="98"/>
        <v>1</v>
      </c>
      <c r="I350" s="1">
        <f t="shared" ca="1" si="105"/>
        <v>48737</v>
      </c>
      <c r="J350" t="str">
        <f t="shared" ca="1" si="91"/>
        <v>Tbilisi</v>
      </c>
      <c r="K350" s="1">
        <f t="shared" ca="1" si="92"/>
        <v>292422</v>
      </c>
      <c r="L350" s="1">
        <f t="shared" ca="1" si="106"/>
        <v>17524.408241433921</v>
      </c>
      <c r="M350" s="1">
        <f t="shared" ca="1" si="93"/>
        <v>15056.452069858429</v>
      </c>
      <c r="N350" s="1">
        <f t="shared" ca="1" si="107"/>
        <v>12103</v>
      </c>
      <c r="O350" s="1">
        <f t="shared" ca="1" si="94"/>
        <v>13644.434144922381</v>
      </c>
      <c r="P350" s="1">
        <f t="shared" ca="1" si="95"/>
        <v>42664.440817572147</v>
      </c>
      <c r="Q350" s="1">
        <f t="shared" ca="1" si="96"/>
        <v>350142.89288743061</v>
      </c>
      <c r="R350" s="1">
        <f ca="1">Table1[[#This Row],[mortage left]]+Table1[[#This Row],[left to pay to cars]]+Table1[[#This Row],[debt]]</f>
        <v>43271.8423863563</v>
      </c>
      <c r="S350" s="1">
        <f t="shared" ca="1" si="97"/>
        <v>306871.05050107429</v>
      </c>
    </row>
    <row r="351" spans="1:19" x14ac:dyDescent="0.2">
      <c r="A351">
        <f t="shared" ca="1" si="99"/>
        <v>2</v>
      </c>
      <c r="B351" t="str">
        <f t="shared" ca="1" si="100"/>
        <v>women</v>
      </c>
      <c r="C351">
        <f t="shared" ca="1" si="101"/>
        <v>50</v>
      </c>
      <c r="D351">
        <f t="shared" ca="1" si="102"/>
        <v>2</v>
      </c>
      <c r="E351" t="str">
        <f t="shared" ca="1" si="103"/>
        <v>Health</v>
      </c>
      <c r="F351" t="str">
        <f t="shared" ca="1" si="90"/>
        <v>University</v>
      </c>
      <c r="G351">
        <f t="shared" ca="1" si="104"/>
        <v>2</v>
      </c>
      <c r="H351">
        <f t="shared" ca="1" si="98"/>
        <v>3</v>
      </c>
      <c r="I351" s="1">
        <f t="shared" ca="1" si="105"/>
        <v>60209</v>
      </c>
      <c r="J351" t="str">
        <f t="shared" ca="1" si="91"/>
        <v>Batumi</v>
      </c>
      <c r="K351" s="1">
        <f t="shared" ca="1" si="92"/>
        <v>421463</v>
      </c>
      <c r="L351" s="1">
        <f t="shared" ca="1" si="106"/>
        <v>30001.660254177128</v>
      </c>
      <c r="M351" s="1">
        <f t="shared" ca="1" si="93"/>
        <v>152328.25822021268</v>
      </c>
      <c r="N351" s="1">
        <f t="shared" ca="1" si="107"/>
        <v>67018</v>
      </c>
      <c r="O351" s="1">
        <f t="shared" ca="1" si="94"/>
        <v>10000.988223779565</v>
      </c>
      <c r="P351" s="1">
        <f t="shared" ca="1" si="95"/>
        <v>6815.9649612485609</v>
      </c>
      <c r="Q351" s="1">
        <f t="shared" ca="1" si="96"/>
        <v>580607.22318146122</v>
      </c>
      <c r="R351" s="1">
        <f ca="1">Table1[[#This Row],[mortage left]]+Table1[[#This Row],[left to pay to cars]]+Table1[[#This Row],[debt]]</f>
        <v>107020.6484779567</v>
      </c>
      <c r="S351" s="1">
        <f t="shared" ca="1" si="97"/>
        <v>473586.57470350451</v>
      </c>
    </row>
    <row r="352" spans="1:19" x14ac:dyDescent="0.2">
      <c r="A352">
        <f t="shared" ca="1" si="99"/>
        <v>1</v>
      </c>
      <c r="B352" t="str">
        <f t="shared" ca="1" si="100"/>
        <v>men</v>
      </c>
      <c r="C352">
        <f t="shared" ca="1" si="101"/>
        <v>42</v>
      </c>
      <c r="D352">
        <f t="shared" ca="1" si="102"/>
        <v>1</v>
      </c>
      <c r="E352" t="str">
        <f t="shared" ca="1" si="103"/>
        <v>IT</v>
      </c>
      <c r="F352" t="str">
        <f t="shared" ref="F352:F415" ca="1" si="108">VLOOKUP(D352,$Z$2:$AA$6,2,1)</f>
        <v>High school</v>
      </c>
      <c r="G352">
        <f t="shared" ca="1" si="104"/>
        <v>0</v>
      </c>
      <c r="H352">
        <f t="shared" ca="1" si="98"/>
        <v>3</v>
      </c>
      <c r="I352" s="1">
        <f t="shared" ca="1" si="105"/>
        <v>42839</v>
      </c>
      <c r="J352" t="str">
        <f t="shared" ref="J352:J415" ca="1" si="109">VLOOKUP(D352,$AB$2:$AC$6,2,1)</f>
        <v>Tbilisi</v>
      </c>
      <c r="K352" s="1">
        <f t="shared" ref="K352:K415" ca="1" si="110">I352*RANDBETWEEN(4,7)</f>
        <v>214195</v>
      </c>
      <c r="L352" s="1">
        <f t="shared" ca="1" si="106"/>
        <v>205117.217915986</v>
      </c>
      <c r="M352" s="1">
        <f t="shared" ref="M352:M415" ca="1" si="111">H352*RAND()*I352</f>
        <v>90178.970777747221</v>
      </c>
      <c r="N352" s="1">
        <f t="shared" ca="1" si="107"/>
        <v>53072</v>
      </c>
      <c r="O352" s="1">
        <f t="shared" ref="O352:O415" ca="1" si="112">RAND()*I352*2</f>
        <v>45129.529866118595</v>
      </c>
      <c r="P352" s="1">
        <f t="shared" ref="P352:P415" ca="1" si="113">RAND()*I352*1.5</f>
        <v>22451.667900303586</v>
      </c>
      <c r="Q352" s="1">
        <f t="shared" ref="Q352:Q415" ca="1" si="114">K352+M352+P352</f>
        <v>326825.63867805083</v>
      </c>
      <c r="R352" s="1">
        <f ca="1">Table1[[#This Row],[mortage left]]+Table1[[#This Row],[left to pay to cars]]+Table1[[#This Row],[debt]]</f>
        <v>303318.74778210459</v>
      </c>
      <c r="S352" s="1">
        <f t="shared" ref="S352:S415" ca="1" si="115">Q352-R352</f>
        <v>23506.890895946242</v>
      </c>
    </row>
    <row r="353" spans="1:19" x14ac:dyDescent="0.2">
      <c r="A353">
        <f t="shared" ca="1" si="99"/>
        <v>1</v>
      </c>
      <c r="B353" t="str">
        <f t="shared" ca="1" si="100"/>
        <v>men</v>
      </c>
      <c r="C353">
        <f t="shared" ca="1" si="101"/>
        <v>27</v>
      </c>
      <c r="D353">
        <f t="shared" ca="1" si="102"/>
        <v>2</v>
      </c>
      <c r="E353" t="str">
        <f t="shared" ca="1" si="103"/>
        <v>Health</v>
      </c>
      <c r="F353" t="str">
        <f t="shared" ca="1" si="108"/>
        <v>University</v>
      </c>
      <c r="G353">
        <f t="shared" ca="1" si="104"/>
        <v>4</v>
      </c>
      <c r="H353">
        <f t="shared" ca="1" si="98"/>
        <v>3</v>
      </c>
      <c r="I353" s="1">
        <f t="shared" ca="1" si="105"/>
        <v>78890</v>
      </c>
      <c r="J353" t="str">
        <f t="shared" ca="1" si="109"/>
        <v>Batumi</v>
      </c>
      <c r="K353" s="1">
        <f t="shared" ca="1" si="110"/>
        <v>315560</v>
      </c>
      <c r="L353" s="1">
        <f t="shared" ca="1" si="106"/>
        <v>114935.97320936268</v>
      </c>
      <c r="M353" s="1">
        <f t="shared" ca="1" si="111"/>
        <v>196103.78444422566</v>
      </c>
      <c r="N353" s="1">
        <f t="shared" ca="1" si="107"/>
        <v>19065</v>
      </c>
      <c r="O353" s="1">
        <f t="shared" ca="1" si="112"/>
        <v>150355.73870922628</v>
      </c>
      <c r="P353" s="1">
        <f t="shared" ca="1" si="113"/>
        <v>8782.0762379251264</v>
      </c>
      <c r="Q353" s="1">
        <f t="shared" ca="1" si="114"/>
        <v>520445.86068215081</v>
      </c>
      <c r="R353" s="1">
        <f ca="1">Table1[[#This Row],[mortage left]]+Table1[[#This Row],[left to pay to cars]]+Table1[[#This Row],[debt]]</f>
        <v>284356.71191858896</v>
      </c>
      <c r="S353" s="1">
        <f t="shared" ca="1" si="115"/>
        <v>236089.14876356185</v>
      </c>
    </row>
    <row r="354" spans="1:19" x14ac:dyDescent="0.2">
      <c r="A354">
        <f t="shared" ca="1" si="99"/>
        <v>1</v>
      </c>
      <c r="B354" t="str">
        <f t="shared" ca="1" si="100"/>
        <v>men</v>
      </c>
      <c r="C354">
        <f t="shared" ca="1" si="101"/>
        <v>33</v>
      </c>
      <c r="D354">
        <f t="shared" ca="1" si="102"/>
        <v>3</v>
      </c>
      <c r="E354" t="str">
        <f t="shared" ca="1" si="103"/>
        <v>Business</v>
      </c>
      <c r="F354" t="str">
        <f t="shared" ca="1" si="108"/>
        <v>College</v>
      </c>
      <c r="G354">
        <f t="shared" ca="1" si="104"/>
        <v>1</v>
      </c>
      <c r="H354">
        <f t="shared" ca="1" si="98"/>
        <v>4</v>
      </c>
      <c r="I354" s="1">
        <f t="shared" ca="1" si="105"/>
        <v>49341</v>
      </c>
      <c r="J354" t="str">
        <f t="shared" ca="1" si="109"/>
        <v>Kutaisi</v>
      </c>
      <c r="K354" s="1">
        <f t="shared" ca="1" si="110"/>
        <v>197364</v>
      </c>
      <c r="L354" s="1">
        <f t="shared" ca="1" si="106"/>
        <v>118805.77051789343</v>
      </c>
      <c r="M354" s="1">
        <f t="shared" ca="1" si="111"/>
        <v>184608.31625996856</v>
      </c>
      <c r="N354" s="1">
        <f t="shared" ca="1" si="107"/>
        <v>177850</v>
      </c>
      <c r="O354" s="1">
        <f t="shared" ca="1" si="112"/>
        <v>91753.437435482556</v>
      </c>
      <c r="P354" s="1">
        <f t="shared" ca="1" si="113"/>
        <v>23842.568606200857</v>
      </c>
      <c r="Q354" s="1">
        <f t="shared" ca="1" si="114"/>
        <v>405814.88486616942</v>
      </c>
      <c r="R354" s="1">
        <f ca="1">Table1[[#This Row],[mortage left]]+Table1[[#This Row],[left to pay to cars]]+Table1[[#This Row],[debt]]</f>
        <v>388409.207953376</v>
      </c>
      <c r="S354" s="1">
        <f t="shared" ca="1" si="115"/>
        <v>17405.676912793424</v>
      </c>
    </row>
    <row r="355" spans="1:19" x14ac:dyDescent="0.2">
      <c r="A355">
        <f t="shared" ca="1" si="99"/>
        <v>2</v>
      </c>
      <c r="B355" t="str">
        <f t="shared" ca="1" si="100"/>
        <v>women</v>
      </c>
      <c r="C355">
        <f t="shared" ca="1" si="101"/>
        <v>22</v>
      </c>
      <c r="D355">
        <f t="shared" ca="1" si="102"/>
        <v>5</v>
      </c>
      <c r="E355" t="str">
        <f t="shared" ca="1" si="103"/>
        <v>Law</v>
      </c>
      <c r="F355" t="str">
        <f t="shared" ca="1" si="108"/>
        <v>Other</v>
      </c>
      <c r="G355">
        <f t="shared" ca="1" si="104"/>
        <v>3</v>
      </c>
      <c r="H355">
        <f t="shared" ca="1" si="98"/>
        <v>2</v>
      </c>
      <c r="I355" s="1">
        <f t="shared" ca="1" si="105"/>
        <v>61914</v>
      </c>
      <c r="J355" t="str">
        <f t="shared" ca="1" si="109"/>
        <v>Telavi</v>
      </c>
      <c r="K355" s="1">
        <f t="shared" ca="1" si="110"/>
        <v>309570</v>
      </c>
      <c r="L355" s="1">
        <f t="shared" ca="1" si="106"/>
        <v>247309.34841447914</v>
      </c>
      <c r="M355" s="1">
        <f t="shared" ca="1" si="111"/>
        <v>48447.70417223165</v>
      </c>
      <c r="N355" s="1">
        <f t="shared" ca="1" si="107"/>
        <v>39543</v>
      </c>
      <c r="O355" s="1">
        <f t="shared" ca="1" si="112"/>
        <v>72452.925498126453</v>
      </c>
      <c r="P355" s="1">
        <f t="shared" ca="1" si="113"/>
        <v>62469.68809969358</v>
      </c>
      <c r="Q355" s="1">
        <f t="shared" ca="1" si="114"/>
        <v>420487.39227192523</v>
      </c>
      <c r="R355" s="1">
        <f ca="1">Table1[[#This Row],[mortage left]]+Table1[[#This Row],[left to pay to cars]]+Table1[[#This Row],[debt]]</f>
        <v>359305.2739126056</v>
      </c>
      <c r="S355" s="1">
        <f t="shared" ca="1" si="115"/>
        <v>61182.118359319633</v>
      </c>
    </row>
    <row r="356" spans="1:19" x14ac:dyDescent="0.2">
      <c r="A356">
        <f t="shared" ca="1" si="99"/>
        <v>2</v>
      </c>
      <c r="B356" t="str">
        <f t="shared" ca="1" si="100"/>
        <v>women</v>
      </c>
      <c r="C356">
        <f t="shared" ca="1" si="101"/>
        <v>24</v>
      </c>
      <c r="D356">
        <f t="shared" ca="1" si="102"/>
        <v>3</v>
      </c>
      <c r="E356" t="str">
        <f t="shared" ca="1" si="103"/>
        <v>Business</v>
      </c>
      <c r="F356" t="str">
        <f t="shared" ca="1" si="108"/>
        <v>College</v>
      </c>
      <c r="G356">
        <f t="shared" ca="1" si="104"/>
        <v>0</v>
      </c>
      <c r="H356">
        <f t="shared" ca="1" si="98"/>
        <v>3</v>
      </c>
      <c r="I356" s="1">
        <f t="shared" ca="1" si="105"/>
        <v>37564</v>
      </c>
      <c r="J356" t="str">
        <f t="shared" ca="1" si="109"/>
        <v>Kutaisi</v>
      </c>
      <c r="K356" s="1">
        <f t="shared" ca="1" si="110"/>
        <v>262948</v>
      </c>
      <c r="L356" s="1">
        <f t="shared" ca="1" si="106"/>
        <v>106113.94725635047</v>
      </c>
      <c r="M356" s="1">
        <f t="shared" ca="1" si="111"/>
        <v>99960.837353315263</v>
      </c>
      <c r="N356" s="1">
        <f t="shared" ca="1" si="107"/>
        <v>44685</v>
      </c>
      <c r="O356" s="1">
        <f t="shared" ca="1" si="112"/>
        <v>8704.1815238171494</v>
      </c>
      <c r="P356" s="1">
        <f t="shared" ca="1" si="113"/>
        <v>26081.966119930854</v>
      </c>
      <c r="Q356" s="1">
        <f t="shared" ca="1" si="114"/>
        <v>388990.80347324611</v>
      </c>
      <c r="R356" s="1">
        <f ca="1">Table1[[#This Row],[mortage left]]+Table1[[#This Row],[left to pay to cars]]+Table1[[#This Row],[debt]]</f>
        <v>159503.12878016764</v>
      </c>
      <c r="S356" s="1">
        <f t="shared" ca="1" si="115"/>
        <v>229487.67469307847</v>
      </c>
    </row>
    <row r="357" spans="1:19" x14ac:dyDescent="0.2">
      <c r="A357">
        <f t="shared" ca="1" si="99"/>
        <v>2</v>
      </c>
      <c r="B357" t="str">
        <f t="shared" ca="1" si="100"/>
        <v>women</v>
      </c>
      <c r="C357">
        <f t="shared" ca="1" si="101"/>
        <v>24</v>
      </c>
      <c r="D357">
        <f t="shared" ca="1" si="102"/>
        <v>1</v>
      </c>
      <c r="E357" t="str">
        <f t="shared" ca="1" si="103"/>
        <v>IT</v>
      </c>
      <c r="F357" t="str">
        <f t="shared" ca="1" si="108"/>
        <v>High school</v>
      </c>
      <c r="G357">
        <f t="shared" ca="1" si="104"/>
        <v>3</v>
      </c>
      <c r="H357">
        <f t="shared" ca="1" si="98"/>
        <v>3</v>
      </c>
      <c r="I357" s="1">
        <f t="shared" ca="1" si="105"/>
        <v>36281</v>
      </c>
      <c r="J357" t="str">
        <f t="shared" ca="1" si="109"/>
        <v>Tbilisi</v>
      </c>
      <c r="K357" s="1">
        <f t="shared" ca="1" si="110"/>
        <v>253967</v>
      </c>
      <c r="L357" s="1">
        <f t="shared" ca="1" si="106"/>
        <v>169472.19207527683</v>
      </c>
      <c r="M357" s="1">
        <f t="shared" ca="1" si="111"/>
        <v>25299.753077786583</v>
      </c>
      <c r="N357" s="1">
        <f t="shared" ca="1" si="107"/>
        <v>16923</v>
      </c>
      <c r="O357" s="1">
        <f t="shared" ca="1" si="112"/>
        <v>51926.492423555967</v>
      </c>
      <c r="P357" s="1">
        <f t="shared" ca="1" si="113"/>
        <v>725.98017929720891</v>
      </c>
      <c r="Q357" s="1">
        <f t="shared" ca="1" si="114"/>
        <v>279992.7332570838</v>
      </c>
      <c r="R357" s="1">
        <f ca="1">Table1[[#This Row],[mortage left]]+Table1[[#This Row],[left to pay to cars]]+Table1[[#This Row],[debt]]</f>
        <v>238321.68449883279</v>
      </c>
      <c r="S357" s="1">
        <f t="shared" ca="1" si="115"/>
        <v>41671.04875825101</v>
      </c>
    </row>
    <row r="358" spans="1:19" x14ac:dyDescent="0.2">
      <c r="A358">
        <f t="shared" ca="1" si="99"/>
        <v>1</v>
      </c>
      <c r="B358" t="str">
        <f t="shared" ca="1" si="100"/>
        <v>men</v>
      </c>
      <c r="C358">
        <f t="shared" ca="1" si="101"/>
        <v>22</v>
      </c>
      <c r="D358">
        <f t="shared" ca="1" si="102"/>
        <v>3</v>
      </c>
      <c r="E358" t="str">
        <f t="shared" ca="1" si="103"/>
        <v>Business</v>
      </c>
      <c r="F358" t="str">
        <f t="shared" ca="1" si="108"/>
        <v>College</v>
      </c>
      <c r="G358">
        <f t="shared" ca="1" si="104"/>
        <v>0</v>
      </c>
      <c r="H358">
        <f t="shared" ca="1" si="98"/>
        <v>2</v>
      </c>
      <c r="I358" s="1">
        <f t="shared" ca="1" si="105"/>
        <v>40873</v>
      </c>
      <c r="J358" t="str">
        <f t="shared" ca="1" si="109"/>
        <v>Kutaisi</v>
      </c>
      <c r="K358" s="1">
        <f t="shared" ca="1" si="110"/>
        <v>245238</v>
      </c>
      <c r="L358" s="1">
        <f t="shared" ca="1" si="106"/>
        <v>131760.92138269075</v>
      </c>
      <c r="M358" s="1">
        <f t="shared" ca="1" si="111"/>
        <v>57007.942478017547</v>
      </c>
      <c r="N358" s="1">
        <f t="shared" ca="1" si="107"/>
        <v>32629</v>
      </c>
      <c r="O358" s="1">
        <f t="shared" ca="1" si="112"/>
        <v>73510.328888033502</v>
      </c>
      <c r="P358" s="1">
        <f t="shared" ca="1" si="113"/>
        <v>28037.664386800017</v>
      </c>
      <c r="Q358" s="1">
        <f t="shared" ca="1" si="114"/>
        <v>330283.60686481756</v>
      </c>
      <c r="R358" s="1">
        <f ca="1">Table1[[#This Row],[mortage left]]+Table1[[#This Row],[left to pay to cars]]+Table1[[#This Row],[debt]]</f>
        <v>237900.25027072424</v>
      </c>
      <c r="S358" s="1">
        <f t="shared" ca="1" si="115"/>
        <v>92383.356594093319</v>
      </c>
    </row>
    <row r="359" spans="1:19" x14ac:dyDescent="0.2">
      <c r="A359">
        <f t="shared" ca="1" si="99"/>
        <v>1</v>
      </c>
      <c r="B359" t="str">
        <f t="shared" ca="1" si="100"/>
        <v>men</v>
      </c>
      <c r="C359">
        <f t="shared" ca="1" si="101"/>
        <v>23</v>
      </c>
      <c r="D359">
        <f t="shared" ca="1" si="102"/>
        <v>3</v>
      </c>
      <c r="E359" t="str">
        <f t="shared" ca="1" si="103"/>
        <v>Business</v>
      </c>
      <c r="F359" t="str">
        <f t="shared" ca="1" si="108"/>
        <v>College</v>
      </c>
      <c r="G359">
        <f t="shared" ca="1" si="104"/>
        <v>5</v>
      </c>
      <c r="H359">
        <f t="shared" ca="1" si="98"/>
        <v>4</v>
      </c>
      <c r="I359" s="1">
        <f t="shared" ca="1" si="105"/>
        <v>39954</v>
      </c>
      <c r="J359" t="str">
        <f t="shared" ca="1" si="109"/>
        <v>Kutaisi</v>
      </c>
      <c r="K359" s="1">
        <f t="shared" ca="1" si="110"/>
        <v>279678</v>
      </c>
      <c r="L359" s="1">
        <f t="shared" ca="1" si="106"/>
        <v>50951.082026581244</v>
      </c>
      <c r="M359" s="1">
        <f t="shared" ca="1" si="111"/>
        <v>49443.442479152996</v>
      </c>
      <c r="N359" s="1">
        <f t="shared" ca="1" si="107"/>
        <v>48889</v>
      </c>
      <c r="O359" s="1">
        <f t="shared" ca="1" si="112"/>
        <v>76382.685066269245</v>
      </c>
      <c r="P359" s="1">
        <f t="shared" ca="1" si="113"/>
        <v>13562.533629242107</v>
      </c>
      <c r="Q359" s="1">
        <f t="shared" ca="1" si="114"/>
        <v>342683.97610839509</v>
      </c>
      <c r="R359" s="1">
        <f ca="1">Table1[[#This Row],[mortage left]]+Table1[[#This Row],[left to pay to cars]]+Table1[[#This Row],[debt]]</f>
        <v>176222.7670928505</v>
      </c>
      <c r="S359" s="1">
        <f t="shared" ca="1" si="115"/>
        <v>166461.20901554459</v>
      </c>
    </row>
    <row r="360" spans="1:19" x14ac:dyDescent="0.2">
      <c r="A360">
        <f t="shared" ca="1" si="99"/>
        <v>1</v>
      </c>
      <c r="B360" t="str">
        <f t="shared" ca="1" si="100"/>
        <v>men</v>
      </c>
      <c r="C360">
        <f t="shared" ca="1" si="101"/>
        <v>45</v>
      </c>
      <c r="D360">
        <f t="shared" ca="1" si="102"/>
        <v>5</v>
      </c>
      <c r="E360" t="str">
        <f t="shared" ca="1" si="103"/>
        <v>Law</v>
      </c>
      <c r="F360" t="str">
        <f t="shared" ca="1" si="108"/>
        <v>Other</v>
      </c>
      <c r="G360">
        <f t="shared" ca="1" si="104"/>
        <v>3</v>
      </c>
      <c r="H360">
        <f t="shared" ca="1" si="98"/>
        <v>2</v>
      </c>
      <c r="I360" s="1">
        <f t="shared" ca="1" si="105"/>
        <v>59090</v>
      </c>
      <c r="J360" t="str">
        <f t="shared" ca="1" si="109"/>
        <v>Telavi</v>
      </c>
      <c r="K360" s="1">
        <f t="shared" ca="1" si="110"/>
        <v>295450</v>
      </c>
      <c r="L360" s="1">
        <f t="shared" ca="1" si="106"/>
        <v>84034.834980128537</v>
      </c>
      <c r="M360" s="1">
        <f t="shared" ca="1" si="111"/>
        <v>4433.6610517471063</v>
      </c>
      <c r="N360" s="1">
        <f t="shared" ca="1" si="107"/>
        <v>44</v>
      </c>
      <c r="O360" s="1">
        <f t="shared" ca="1" si="112"/>
        <v>48567.338441522159</v>
      </c>
      <c r="P360" s="1">
        <f t="shared" ca="1" si="113"/>
        <v>61776.878132519421</v>
      </c>
      <c r="Q360" s="1">
        <f t="shared" ca="1" si="114"/>
        <v>361660.53918426653</v>
      </c>
      <c r="R360" s="1">
        <f ca="1">Table1[[#This Row],[mortage left]]+Table1[[#This Row],[left to pay to cars]]+Table1[[#This Row],[debt]]</f>
        <v>132646.17342165069</v>
      </c>
      <c r="S360" s="1">
        <f t="shared" ca="1" si="115"/>
        <v>229014.36576261584</v>
      </c>
    </row>
    <row r="361" spans="1:19" x14ac:dyDescent="0.2">
      <c r="A361">
        <f t="shared" ca="1" si="99"/>
        <v>1</v>
      </c>
      <c r="B361" t="str">
        <f t="shared" ca="1" si="100"/>
        <v>men</v>
      </c>
      <c r="C361">
        <f t="shared" ca="1" si="101"/>
        <v>36</v>
      </c>
      <c r="D361">
        <f t="shared" ca="1" si="102"/>
        <v>3</v>
      </c>
      <c r="E361" t="str">
        <f t="shared" ca="1" si="103"/>
        <v>Business</v>
      </c>
      <c r="F361" t="str">
        <f t="shared" ca="1" si="108"/>
        <v>College</v>
      </c>
      <c r="G361">
        <f t="shared" ca="1" si="104"/>
        <v>4</v>
      </c>
      <c r="H361">
        <f t="shared" ca="1" si="98"/>
        <v>4</v>
      </c>
      <c r="I361" s="1">
        <f t="shared" ca="1" si="105"/>
        <v>77436</v>
      </c>
      <c r="J361" t="str">
        <f t="shared" ca="1" si="109"/>
        <v>Kutaisi</v>
      </c>
      <c r="K361" s="1">
        <f t="shared" ca="1" si="110"/>
        <v>309744</v>
      </c>
      <c r="L361" s="1">
        <f t="shared" ca="1" si="106"/>
        <v>225693.13159629068</v>
      </c>
      <c r="M361" s="1">
        <f t="shared" ca="1" si="111"/>
        <v>200988.58994686831</v>
      </c>
      <c r="N361" s="1">
        <f t="shared" ca="1" si="107"/>
        <v>16974</v>
      </c>
      <c r="O361" s="1">
        <f t="shared" ca="1" si="112"/>
        <v>83592.076452586582</v>
      </c>
      <c r="P361" s="1">
        <f t="shared" ca="1" si="113"/>
        <v>115719.95176806861</v>
      </c>
      <c r="Q361" s="1">
        <f t="shared" ca="1" si="114"/>
        <v>626452.54171493696</v>
      </c>
      <c r="R361" s="1">
        <f ca="1">Table1[[#This Row],[mortage left]]+Table1[[#This Row],[left to pay to cars]]+Table1[[#This Row],[debt]]</f>
        <v>326259.20804887725</v>
      </c>
      <c r="S361" s="1">
        <f t="shared" ca="1" si="115"/>
        <v>300193.33366605971</v>
      </c>
    </row>
    <row r="362" spans="1:19" x14ac:dyDescent="0.2">
      <c r="A362">
        <f t="shared" ca="1" si="99"/>
        <v>2</v>
      </c>
      <c r="B362" t="str">
        <f t="shared" ca="1" si="100"/>
        <v>women</v>
      </c>
      <c r="C362">
        <f t="shared" ca="1" si="101"/>
        <v>40</v>
      </c>
      <c r="D362">
        <f t="shared" ca="1" si="102"/>
        <v>5</v>
      </c>
      <c r="E362" t="str">
        <f t="shared" ca="1" si="103"/>
        <v>Law</v>
      </c>
      <c r="F362" t="str">
        <f t="shared" ca="1" si="108"/>
        <v>Other</v>
      </c>
      <c r="G362">
        <f t="shared" ca="1" si="104"/>
        <v>0</v>
      </c>
      <c r="H362">
        <f t="shared" ca="1" si="98"/>
        <v>2</v>
      </c>
      <c r="I362" s="1">
        <f t="shared" ca="1" si="105"/>
        <v>77358</v>
      </c>
      <c r="J362" t="str">
        <f t="shared" ca="1" si="109"/>
        <v>Telavi</v>
      </c>
      <c r="K362" s="1">
        <f t="shared" ca="1" si="110"/>
        <v>464148</v>
      </c>
      <c r="L362" s="1">
        <f t="shared" ca="1" si="106"/>
        <v>349162.40614451445</v>
      </c>
      <c r="M362" s="1">
        <f t="shared" ca="1" si="111"/>
        <v>131412.33496555089</v>
      </c>
      <c r="N362" s="1">
        <f t="shared" ca="1" si="107"/>
        <v>108848</v>
      </c>
      <c r="O362" s="1">
        <f t="shared" ca="1" si="112"/>
        <v>67897.084125287176</v>
      </c>
      <c r="P362" s="1">
        <f t="shared" ca="1" si="113"/>
        <v>18717.793869253223</v>
      </c>
      <c r="Q362" s="1">
        <f t="shared" ca="1" si="114"/>
        <v>614278.12883480417</v>
      </c>
      <c r="R362" s="1">
        <f ca="1">Table1[[#This Row],[mortage left]]+Table1[[#This Row],[left to pay to cars]]+Table1[[#This Row],[debt]]</f>
        <v>525907.49026980158</v>
      </c>
      <c r="S362" s="1">
        <f t="shared" ca="1" si="115"/>
        <v>88370.638565002591</v>
      </c>
    </row>
    <row r="363" spans="1:19" x14ac:dyDescent="0.2">
      <c r="A363">
        <f t="shared" ca="1" si="99"/>
        <v>2</v>
      </c>
      <c r="B363" t="str">
        <f t="shared" ca="1" si="100"/>
        <v>women</v>
      </c>
      <c r="C363">
        <f t="shared" ca="1" si="101"/>
        <v>26</v>
      </c>
      <c r="D363">
        <f t="shared" ca="1" si="102"/>
        <v>5</v>
      </c>
      <c r="E363" t="str">
        <f t="shared" ca="1" si="103"/>
        <v>Law</v>
      </c>
      <c r="F363" t="str">
        <f t="shared" ca="1" si="108"/>
        <v>Other</v>
      </c>
      <c r="G363">
        <f t="shared" ca="1" si="104"/>
        <v>3</v>
      </c>
      <c r="H363">
        <f t="shared" ca="1" si="98"/>
        <v>1</v>
      </c>
      <c r="I363" s="1">
        <f t="shared" ca="1" si="105"/>
        <v>71585</v>
      </c>
      <c r="J363" t="str">
        <f t="shared" ca="1" si="109"/>
        <v>Telavi</v>
      </c>
      <c r="K363" s="1">
        <f t="shared" ca="1" si="110"/>
        <v>501095</v>
      </c>
      <c r="L363" s="1">
        <f t="shared" ca="1" si="106"/>
        <v>170101.05415483395</v>
      </c>
      <c r="M363" s="1">
        <f t="shared" ca="1" si="111"/>
        <v>42290.937340763958</v>
      </c>
      <c r="N363" s="1">
        <f t="shared" ca="1" si="107"/>
        <v>18313</v>
      </c>
      <c r="O363" s="1">
        <f t="shared" ca="1" si="112"/>
        <v>54296.752168536565</v>
      </c>
      <c r="P363" s="1">
        <f t="shared" ca="1" si="113"/>
        <v>53745.666073108412</v>
      </c>
      <c r="Q363" s="1">
        <f t="shared" ca="1" si="114"/>
        <v>597131.60341387242</v>
      </c>
      <c r="R363" s="1">
        <f ca="1">Table1[[#This Row],[mortage left]]+Table1[[#This Row],[left to pay to cars]]+Table1[[#This Row],[debt]]</f>
        <v>242710.80632337052</v>
      </c>
      <c r="S363" s="1">
        <f t="shared" ca="1" si="115"/>
        <v>354420.79709050187</v>
      </c>
    </row>
    <row r="364" spans="1:19" x14ac:dyDescent="0.2">
      <c r="A364">
        <f t="shared" ca="1" si="99"/>
        <v>1</v>
      </c>
      <c r="B364" t="str">
        <f t="shared" ca="1" si="100"/>
        <v>men</v>
      </c>
      <c r="C364">
        <f t="shared" ca="1" si="101"/>
        <v>29</v>
      </c>
      <c r="D364">
        <f t="shared" ca="1" si="102"/>
        <v>1</v>
      </c>
      <c r="E364" t="str">
        <f t="shared" ca="1" si="103"/>
        <v>IT</v>
      </c>
      <c r="F364" t="str">
        <f t="shared" ca="1" si="108"/>
        <v>High school</v>
      </c>
      <c r="G364">
        <f t="shared" ca="1" si="104"/>
        <v>0</v>
      </c>
      <c r="H364">
        <f t="shared" ca="1" si="98"/>
        <v>4</v>
      </c>
      <c r="I364" s="1">
        <f t="shared" ca="1" si="105"/>
        <v>74107</v>
      </c>
      <c r="J364" t="str">
        <f t="shared" ca="1" si="109"/>
        <v>Tbilisi</v>
      </c>
      <c r="K364" s="1">
        <f t="shared" ca="1" si="110"/>
        <v>518749</v>
      </c>
      <c r="L364" s="1">
        <f t="shared" ca="1" si="106"/>
        <v>120151.20554404087</v>
      </c>
      <c r="M364" s="1">
        <f t="shared" ca="1" si="111"/>
        <v>114915.89682260495</v>
      </c>
      <c r="N364" s="1">
        <f t="shared" ca="1" si="107"/>
        <v>80570</v>
      </c>
      <c r="O364" s="1">
        <f t="shared" ca="1" si="112"/>
        <v>142192.76915203122</v>
      </c>
      <c r="P364" s="1">
        <f t="shared" ca="1" si="113"/>
        <v>88962.041708973702</v>
      </c>
      <c r="Q364" s="1">
        <f t="shared" ca="1" si="114"/>
        <v>722626.93853157863</v>
      </c>
      <c r="R364" s="1">
        <f ca="1">Table1[[#This Row],[mortage left]]+Table1[[#This Row],[left to pay to cars]]+Table1[[#This Row],[debt]]</f>
        <v>342913.97469607211</v>
      </c>
      <c r="S364" s="1">
        <f t="shared" ca="1" si="115"/>
        <v>379712.96383550653</v>
      </c>
    </row>
    <row r="365" spans="1:19" x14ac:dyDescent="0.2">
      <c r="A365">
        <f t="shared" ca="1" si="99"/>
        <v>1</v>
      </c>
      <c r="B365" t="str">
        <f t="shared" ca="1" si="100"/>
        <v>men</v>
      </c>
      <c r="C365">
        <f t="shared" ca="1" si="101"/>
        <v>48</v>
      </c>
      <c r="D365">
        <f t="shared" ca="1" si="102"/>
        <v>3</v>
      </c>
      <c r="E365" t="str">
        <f t="shared" ca="1" si="103"/>
        <v>Business</v>
      </c>
      <c r="F365" t="str">
        <f t="shared" ca="1" si="108"/>
        <v>College</v>
      </c>
      <c r="G365">
        <f t="shared" ca="1" si="104"/>
        <v>2</v>
      </c>
      <c r="H365">
        <f t="shared" ca="1" si="98"/>
        <v>2</v>
      </c>
      <c r="I365" s="1">
        <f t="shared" ca="1" si="105"/>
        <v>62786</v>
      </c>
      <c r="J365" t="str">
        <f t="shared" ca="1" si="109"/>
        <v>Kutaisi</v>
      </c>
      <c r="K365" s="1">
        <f t="shared" ca="1" si="110"/>
        <v>251144</v>
      </c>
      <c r="L365" s="1">
        <f t="shared" ca="1" si="106"/>
        <v>78878.793011102433</v>
      </c>
      <c r="M365" s="1">
        <f t="shared" ca="1" si="111"/>
        <v>95616.367144534015</v>
      </c>
      <c r="N365" s="1">
        <f t="shared" ca="1" si="107"/>
        <v>3564</v>
      </c>
      <c r="O365" s="1">
        <f t="shared" ca="1" si="112"/>
        <v>7883.953320143537</v>
      </c>
      <c r="P365" s="1">
        <f t="shared" ca="1" si="113"/>
        <v>78866.050020622293</v>
      </c>
      <c r="Q365" s="1">
        <f t="shared" ca="1" si="114"/>
        <v>425626.41716515634</v>
      </c>
      <c r="R365" s="1">
        <f ca="1">Table1[[#This Row],[mortage left]]+Table1[[#This Row],[left to pay to cars]]+Table1[[#This Row],[debt]]</f>
        <v>90326.746331245973</v>
      </c>
      <c r="S365" s="1">
        <f t="shared" ca="1" si="115"/>
        <v>335299.67083391035</v>
      </c>
    </row>
    <row r="366" spans="1:19" x14ac:dyDescent="0.2">
      <c r="A366">
        <f t="shared" ca="1" si="99"/>
        <v>2</v>
      </c>
      <c r="B366" t="str">
        <f t="shared" ca="1" si="100"/>
        <v>women</v>
      </c>
      <c r="C366">
        <f t="shared" ca="1" si="101"/>
        <v>38</v>
      </c>
      <c r="D366">
        <f t="shared" ca="1" si="102"/>
        <v>3</v>
      </c>
      <c r="E366" t="str">
        <f t="shared" ca="1" si="103"/>
        <v>Business</v>
      </c>
      <c r="F366" t="str">
        <f t="shared" ca="1" si="108"/>
        <v>College</v>
      </c>
      <c r="G366">
        <f t="shared" ca="1" si="104"/>
        <v>5</v>
      </c>
      <c r="H366">
        <f t="shared" ca="1" si="98"/>
        <v>4</v>
      </c>
      <c r="I366" s="1">
        <f t="shared" ca="1" si="105"/>
        <v>30334</v>
      </c>
      <c r="J366" t="str">
        <f t="shared" ca="1" si="109"/>
        <v>Kutaisi</v>
      </c>
      <c r="K366" s="1">
        <f t="shared" ca="1" si="110"/>
        <v>212338</v>
      </c>
      <c r="L366" s="1">
        <f t="shared" ca="1" si="106"/>
        <v>129826.45082719013</v>
      </c>
      <c r="M366" s="1">
        <f t="shared" ca="1" si="111"/>
        <v>61566.145378882335</v>
      </c>
      <c r="N366" s="1">
        <f t="shared" ca="1" si="107"/>
        <v>48072</v>
      </c>
      <c r="O366" s="1">
        <f t="shared" ca="1" si="112"/>
        <v>32248.291059830815</v>
      </c>
      <c r="P366" s="1">
        <f t="shared" ca="1" si="113"/>
        <v>5333.6372434954146</v>
      </c>
      <c r="Q366" s="1">
        <f t="shared" ca="1" si="114"/>
        <v>279237.7826223778</v>
      </c>
      <c r="R366" s="1">
        <f ca="1">Table1[[#This Row],[mortage left]]+Table1[[#This Row],[left to pay to cars]]+Table1[[#This Row],[debt]]</f>
        <v>210146.74188702094</v>
      </c>
      <c r="S366" s="1">
        <f t="shared" ca="1" si="115"/>
        <v>69091.040735356859</v>
      </c>
    </row>
    <row r="367" spans="1:19" x14ac:dyDescent="0.2">
      <c r="A367">
        <f t="shared" ca="1" si="99"/>
        <v>2</v>
      </c>
      <c r="B367" t="str">
        <f t="shared" ca="1" si="100"/>
        <v>women</v>
      </c>
      <c r="C367">
        <f t="shared" ca="1" si="101"/>
        <v>38</v>
      </c>
      <c r="D367">
        <f t="shared" ca="1" si="102"/>
        <v>3</v>
      </c>
      <c r="E367" t="str">
        <f t="shared" ca="1" si="103"/>
        <v>Business</v>
      </c>
      <c r="F367" t="str">
        <f t="shared" ca="1" si="108"/>
        <v>College</v>
      </c>
      <c r="G367">
        <f t="shared" ca="1" si="104"/>
        <v>5</v>
      </c>
      <c r="H367">
        <f t="shared" ca="1" si="98"/>
        <v>2</v>
      </c>
      <c r="I367" s="1">
        <f t="shared" ca="1" si="105"/>
        <v>66348</v>
      </c>
      <c r="J367" t="str">
        <f t="shared" ca="1" si="109"/>
        <v>Kutaisi</v>
      </c>
      <c r="K367" s="1">
        <f t="shared" ca="1" si="110"/>
        <v>464436</v>
      </c>
      <c r="L367" s="1">
        <f t="shared" ca="1" si="106"/>
        <v>207906.09048688455</v>
      </c>
      <c r="M367" s="1">
        <f t="shared" ca="1" si="111"/>
        <v>128278.31202720891</v>
      </c>
      <c r="N367" s="1">
        <f t="shared" ca="1" si="107"/>
        <v>88614</v>
      </c>
      <c r="O367" s="1">
        <f t="shared" ca="1" si="112"/>
        <v>31717.647295626499</v>
      </c>
      <c r="P367" s="1">
        <f t="shared" ca="1" si="113"/>
        <v>53650.024041378507</v>
      </c>
      <c r="Q367" s="1">
        <f t="shared" ca="1" si="114"/>
        <v>646364.33606858749</v>
      </c>
      <c r="R367" s="1">
        <f ca="1">Table1[[#This Row],[mortage left]]+Table1[[#This Row],[left to pay to cars]]+Table1[[#This Row],[debt]]</f>
        <v>328237.7377825111</v>
      </c>
      <c r="S367" s="1">
        <f t="shared" ca="1" si="115"/>
        <v>318126.59828607639</v>
      </c>
    </row>
    <row r="368" spans="1:19" x14ac:dyDescent="0.2">
      <c r="A368">
        <f t="shared" ca="1" si="99"/>
        <v>2</v>
      </c>
      <c r="B368" t="str">
        <f t="shared" ca="1" si="100"/>
        <v>women</v>
      </c>
      <c r="C368">
        <f t="shared" ca="1" si="101"/>
        <v>45</v>
      </c>
      <c r="D368">
        <f t="shared" ca="1" si="102"/>
        <v>1</v>
      </c>
      <c r="E368" t="str">
        <f t="shared" ca="1" si="103"/>
        <v>IT</v>
      </c>
      <c r="F368" t="str">
        <f t="shared" ca="1" si="108"/>
        <v>High school</v>
      </c>
      <c r="G368">
        <f t="shared" ca="1" si="104"/>
        <v>1</v>
      </c>
      <c r="H368">
        <f t="shared" ca="1" si="98"/>
        <v>3</v>
      </c>
      <c r="I368" s="1">
        <f t="shared" ca="1" si="105"/>
        <v>62578</v>
      </c>
      <c r="J368" t="str">
        <f t="shared" ca="1" si="109"/>
        <v>Tbilisi</v>
      </c>
      <c r="K368" s="1">
        <f t="shared" ca="1" si="110"/>
        <v>312890</v>
      </c>
      <c r="L368" s="1">
        <f t="shared" ca="1" si="106"/>
        <v>44234.199718305383</v>
      </c>
      <c r="M368" s="1">
        <f t="shared" ca="1" si="111"/>
        <v>154190.64327605761</v>
      </c>
      <c r="N368" s="1">
        <f t="shared" ca="1" si="107"/>
        <v>76472</v>
      </c>
      <c r="O368" s="1">
        <f t="shared" ca="1" si="112"/>
        <v>37054.075639184528</v>
      </c>
      <c r="P368" s="1">
        <f t="shared" ca="1" si="113"/>
        <v>35918.477457569541</v>
      </c>
      <c r="Q368" s="1">
        <f t="shared" ca="1" si="114"/>
        <v>502999.12073362718</v>
      </c>
      <c r="R368" s="1">
        <f ca="1">Table1[[#This Row],[mortage left]]+Table1[[#This Row],[left to pay to cars]]+Table1[[#This Row],[debt]]</f>
        <v>157760.27535748991</v>
      </c>
      <c r="S368" s="1">
        <f t="shared" ca="1" si="115"/>
        <v>345238.84537613729</v>
      </c>
    </row>
    <row r="369" spans="1:19" x14ac:dyDescent="0.2">
      <c r="A369">
        <f t="shared" ca="1" si="99"/>
        <v>1</v>
      </c>
      <c r="B369" t="str">
        <f t="shared" ca="1" si="100"/>
        <v>men</v>
      </c>
      <c r="C369">
        <f t="shared" ca="1" si="101"/>
        <v>22</v>
      </c>
      <c r="D369">
        <f t="shared" ca="1" si="102"/>
        <v>1</v>
      </c>
      <c r="E369" t="str">
        <f t="shared" ca="1" si="103"/>
        <v>IT</v>
      </c>
      <c r="F369" t="str">
        <f t="shared" ca="1" si="108"/>
        <v>High school</v>
      </c>
      <c r="G369">
        <f t="shared" ca="1" si="104"/>
        <v>3</v>
      </c>
      <c r="H369">
        <f t="shared" ca="1" si="98"/>
        <v>1</v>
      </c>
      <c r="I369" s="1">
        <f t="shared" ca="1" si="105"/>
        <v>65791</v>
      </c>
      <c r="J369" t="str">
        <f t="shared" ca="1" si="109"/>
        <v>Tbilisi</v>
      </c>
      <c r="K369" s="1">
        <f t="shared" ca="1" si="110"/>
        <v>460537</v>
      </c>
      <c r="L369" s="1">
        <f t="shared" ca="1" si="106"/>
        <v>429364.79636110418</v>
      </c>
      <c r="M369" s="1">
        <f t="shared" ca="1" si="111"/>
        <v>32386.712925410258</v>
      </c>
      <c r="N369" s="1">
        <f t="shared" ca="1" si="107"/>
        <v>15553</v>
      </c>
      <c r="O369" s="1">
        <f t="shared" ca="1" si="112"/>
        <v>63492.02798126272</v>
      </c>
      <c r="P369" s="1">
        <f t="shared" ca="1" si="113"/>
        <v>31980.258146564061</v>
      </c>
      <c r="Q369" s="1">
        <f t="shared" ca="1" si="114"/>
        <v>524903.97107197426</v>
      </c>
      <c r="R369" s="1">
        <f ca="1">Table1[[#This Row],[mortage left]]+Table1[[#This Row],[left to pay to cars]]+Table1[[#This Row],[debt]]</f>
        <v>508409.82434236689</v>
      </c>
      <c r="S369" s="1">
        <f t="shared" ca="1" si="115"/>
        <v>16494.146729607368</v>
      </c>
    </row>
    <row r="370" spans="1:19" x14ac:dyDescent="0.2">
      <c r="A370">
        <f t="shared" ca="1" si="99"/>
        <v>1</v>
      </c>
      <c r="B370" t="str">
        <f t="shared" ca="1" si="100"/>
        <v>men</v>
      </c>
      <c r="C370">
        <f t="shared" ca="1" si="101"/>
        <v>44</v>
      </c>
      <c r="D370">
        <f t="shared" ca="1" si="102"/>
        <v>3</v>
      </c>
      <c r="E370" t="str">
        <f t="shared" ca="1" si="103"/>
        <v>Business</v>
      </c>
      <c r="F370" t="str">
        <f t="shared" ca="1" si="108"/>
        <v>College</v>
      </c>
      <c r="G370">
        <f t="shared" ca="1" si="104"/>
        <v>4</v>
      </c>
      <c r="H370">
        <f t="shared" ca="1" si="98"/>
        <v>4</v>
      </c>
      <c r="I370" s="1">
        <f t="shared" ca="1" si="105"/>
        <v>72117</v>
      </c>
      <c r="J370" t="str">
        <f t="shared" ca="1" si="109"/>
        <v>Kutaisi</v>
      </c>
      <c r="K370" s="1">
        <f t="shared" ca="1" si="110"/>
        <v>288468</v>
      </c>
      <c r="L370" s="1">
        <f t="shared" ca="1" si="106"/>
        <v>93894.027708855283</v>
      </c>
      <c r="M370" s="1">
        <f t="shared" ca="1" si="111"/>
        <v>217040.64613530168</v>
      </c>
      <c r="N370" s="1">
        <f t="shared" ca="1" si="107"/>
        <v>33932</v>
      </c>
      <c r="O370" s="1">
        <f t="shared" ca="1" si="112"/>
        <v>94752.958708530015</v>
      </c>
      <c r="P370" s="1">
        <f t="shared" ca="1" si="113"/>
        <v>32952.46051286142</v>
      </c>
      <c r="Q370" s="1">
        <f t="shared" ca="1" si="114"/>
        <v>538461.10664816306</v>
      </c>
      <c r="R370" s="1">
        <f ca="1">Table1[[#This Row],[mortage left]]+Table1[[#This Row],[left to pay to cars]]+Table1[[#This Row],[debt]]</f>
        <v>222578.98641738528</v>
      </c>
      <c r="S370" s="1">
        <f t="shared" ca="1" si="115"/>
        <v>315882.12023077777</v>
      </c>
    </row>
    <row r="371" spans="1:19" x14ac:dyDescent="0.2">
      <c r="A371">
        <f t="shared" ca="1" si="99"/>
        <v>2</v>
      </c>
      <c r="B371" t="str">
        <f t="shared" ca="1" si="100"/>
        <v>women</v>
      </c>
      <c r="C371">
        <f t="shared" ca="1" si="101"/>
        <v>36</v>
      </c>
      <c r="D371">
        <f t="shared" ca="1" si="102"/>
        <v>2</v>
      </c>
      <c r="E371" t="str">
        <f t="shared" ca="1" si="103"/>
        <v>Health</v>
      </c>
      <c r="F371" t="str">
        <f t="shared" ca="1" si="108"/>
        <v>University</v>
      </c>
      <c r="G371">
        <f t="shared" ca="1" si="104"/>
        <v>0</v>
      </c>
      <c r="H371">
        <f t="shared" ca="1" si="98"/>
        <v>4</v>
      </c>
      <c r="I371" s="1">
        <f t="shared" ca="1" si="105"/>
        <v>71677</v>
      </c>
      <c r="J371" t="str">
        <f t="shared" ca="1" si="109"/>
        <v>Batumi</v>
      </c>
      <c r="K371" s="1">
        <f t="shared" ca="1" si="110"/>
        <v>286708</v>
      </c>
      <c r="L371" s="1">
        <f t="shared" ca="1" si="106"/>
        <v>133814.5617281461</v>
      </c>
      <c r="M371" s="1">
        <f t="shared" ca="1" si="111"/>
        <v>11757.93305839104</v>
      </c>
      <c r="N371" s="1">
        <f t="shared" ca="1" si="107"/>
        <v>4541</v>
      </c>
      <c r="O371" s="1">
        <f t="shared" ca="1" si="112"/>
        <v>128627.58156345772</v>
      </c>
      <c r="P371" s="1">
        <f t="shared" ca="1" si="113"/>
        <v>15078.251422295039</v>
      </c>
      <c r="Q371" s="1">
        <f t="shared" ca="1" si="114"/>
        <v>313544.18448068609</v>
      </c>
      <c r="R371" s="1">
        <f ca="1">Table1[[#This Row],[mortage left]]+Table1[[#This Row],[left to pay to cars]]+Table1[[#This Row],[debt]]</f>
        <v>266983.14329160383</v>
      </c>
      <c r="S371" s="1">
        <f t="shared" ca="1" si="115"/>
        <v>46561.041189082258</v>
      </c>
    </row>
    <row r="372" spans="1:19" x14ac:dyDescent="0.2">
      <c r="A372">
        <f t="shared" ca="1" si="99"/>
        <v>2</v>
      </c>
      <c r="B372" t="str">
        <f t="shared" ca="1" si="100"/>
        <v>women</v>
      </c>
      <c r="C372">
        <f t="shared" ca="1" si="101"/>
        <v>35</v>
      </c>
      <c r="D372">
        <f t="shared" ca="1" si="102"/>
        <v>1</v>
      </c>
      <c r="E372" t="str">
        <f t="shared" ca="1" si="103"/>
        <v>IT</v>
      </c>
      <c r="F372" t="str">
        <f t="shared" ca="1" si="108"/>
        <v>High school</v>
      </c>
      <c r="G372">
        <f t="shared" ca="1" si="104"/>
        <v>3</v>
      </c>
      <c r="H372">
        <f t="shared" ca="1" si="98"/>
        <v>1</v>
      </c>
      <c r="I372" s="1">
        <f t="shared" ca="1" si="105"/>
        <v>66688</v>
      </c>
      <c r="J372" t="str">
        <f t="shared" ca="1" si="109"/>
        <v>Tbilisi</v>
      </c>
      <c r="K372" s="1">
        <f t="shared" ca="1" si="110"/>
        <v>466816</v>
      </c>
      <c r="L372" s="1">
        <f t="shared" ca="1" si="106"/>
        <v>59705.05442342181</v>
      </c>
      <c r="M372" s="1">
        <f t="shared" ca="1" si="111"/>
        <v>31934.053654117819</v>
      </c>
      <c r="N372" s="1">
        <f t="shared" ca="1" si="107"/>
        <v>5499</v>
      </c>
      <c r="O372" s="1">
        <f t="shared" ca="1" si="112"/>
        <v>23077.97253288679</v>
      </c>
      <c r="P372" s="1">
        <f t="shared" ca="1" si="113"/>
        <v>27457.002078002719</v>
      </c>
      <c r="Q372" s="1">
        <f t="shared" ca="1" si="114"/>
        <v>526207.05573212053</v>
      </c>
      <c r="R372" s="1">
        <f ca="1">Table1[[#This Row],[mortage left]]+Table1[[#This Row],[left to pay to cars]]+Table1[[#This Row],[debt]]</f>
        <v>88282.026956308604</v>
      </c>
      <c r="S372" s="1">
        <f t="shared" ca="1" si="115"/>
        <v>437925.02877581189</v>
      </c>
    </row>
    <row r="373" spans="1:19" x14ac:dyDescent="0.2">
      <c r="A373">
        <f t="shared" ca="1" si="99"/>
        <v>1</v>
      </c>
      <c r="B373" t="str">
        <f t="shared" ca="1" si="100"/>
        <v>men</v>
      </c>
      <c r="C373">
        <f t="shared" ca="1" si="101"/>
        <v>32</v>
      </c>
      <c r="D373">
        <f t="shared" ca="1" si="102"/>
        <v>1</v>
      </c>
      <c r="E373" t="str">
        <f t="shared" ca="1" si="103"/>
        <v>IT</v>
      </c>
      <c r="F373" t="str">
        <f t="shared" ca="1" si="108"/>
        <v>High school</v>
      </c>
      <c r="G373">
        <f t="shared" ca="1" si="104"/>
        <v>0</v>
      </c>
      <c r="H373">
        <f t="shared" ca="1" si="98"/>
        <v>2</v>
      </c>
      <c r="I373" s="1">
        <f t="shared" ca="1" si="105"/>
        <v>49258</v>
      </c>
      <c r="J373" t="str">
        <f t="shared" ca="1" si="109"/>
        <v>Tbilisi</v>
      </c>
      <c r="K373" s="1">
        <f t="shared" ca="1" si="110"/>
        <v>246290</v>
      </c>
      <c r="L373" s="1">
        <f t="shared" ca="1" si="106"/>
        <v>197029.04758323391</v>
      </c>
      <c r="M373" s="1">
        <f t="shared" ca="1" si="111"/>
        <v>10305.672564834917</v>
      </c>
      <c r="N373" s="1">
        <f t="shared" ca="1" si="107"/>
        <v>6000</v>
      </c>
      <c r="O373" s="1">
        <f t="shared" ca="1" si="112"/>
        <v>72502.648186815801</v>
      </c>
      <c r="P373" s="1">
        <f t="shared" ca="1" si="113"/>
        <v>19912.582898781176</v>
      </c>
      <c r="Q373" s="1">
        <f t="shared" ca="1" si="114"/>
        <v>276508.25546361611</v>
      </c>
      <c r="R373" s="1">
        <f ca="1">Table1[[#This Row],[mortage left]]+Table1[[#This Row],[left to pay to cars]]+Table1[[#This Row],[debt]]</f>
        <v>275531.6957700497</v>
      </c>
      <c r="S373" s="1">
        <f t="shared" ca="1" si="115"/>
        <v>976.55969356640708</v>
      </c>
    </row>
    <row r="374" spans="1:19" x14ac:dyDescent="0.2">
      <c r="A374">
        <f t="shared" ca="1" si="99"/>
        <v>1</v>
      </c>
      <c r="B374" t="str">
        <f t="shared" ca="1" si="100"/>
        <v>men</v>
      </c>
      <c r="C374">
        <f t="shared" ca="1" si="101"/>
        <v>37</v>
      </c>
      <c r="D374">
        <f t="shared" ca="1" si="102"/>
        <v>4</v>
      </c>
      <c r="E374" t="str">
        <f t="shared" ca="1" si="103"/>
        <v>Finance</v>
      </c>
      <c r="F374" t="str">
        <f t="shared" ca="1" si="108"/>
        <v>Technical</v>
      </c>
      <c r="G374">
        <f t="shared" ca="1" si="104"/>
        <v>4</v>
      </c>
      <c r="H374">
        <f t="shared" ca="1" si="98"/>
        <v>4</v>
      </c>
      <c r="I374" s="1">
        <f t="shared" ca="1" si="105"/>
        <v>77942</v>
      </c>
      <c r="J374" t="str">
        <f t="shared" ca="1" si="109"/>
        <v>Zugdidi</v>
      </c>
      <c r="K374" s="1">
        <f t="shared" ca="1" si="110"/>
        <v>467652</v>
      </c>
      <c r="L374" s="1">
        <f t="shared" ca="1" si="106"/>
        <v>41940.966357741374</v>
      </c>
      <c r="M374" s="1">
        <f t="shared" ca="1" si="111"/>
        <v>1273.9218209757883</v>
      </c>
      <c r="N374" s="1">
        <f t="shared" ca="1" si="107"/>
        <v>1000</v>
      </c>
      <c r="O374" s="1">
        <f t="shared" ca="1" si="112"/>
        <v>42724.528880152749</v>
      </c>
      <c r="P374" s="1">
        <f t="shared" ca="1" si="113"/>
        <v>2611.715165271994</v>
      </c>
      <c r="Q374" s="1">
        <f t="shared" ca="1" si="114"/>
        <v>471537.63698624779</v>
      </c>
      <c r="R374" s="1">
        <f ca="1">Table1[[#This Row],[mortage left]]+Table1[[#This Row],[left to pay to cars]]+Table1[[#This Row],[debt]]</f>
        <v>85665.495237894123</v>
      </c>
      <c r="S374" s="1">
        <f t="shared" ca="1" si="115"/>
        <v>385872.14174835366</v>
      </c>
    </row>
    <row r="375" spans="1:19" x14ac:dyDescent="0.2">
      <c r="A375">
        <f t="shared" ca="1" si="99"/>
        <v>1</v>
      </c>
      <c r="B375" t="str">
        <f t="shared" ca="1" si="100"/>
        <v>men</v>
      </c>
      <c r="C375">
        <f t="shared" ca="1" si="101"/>
        <v>21</v>
      </c>
      <c r="D375">
        <f t="shared" ca="1" si="102"/>
        <v>4</v>
      </c>
      <c r="E375" t="str">
        <f t="shared" ca="1" si="103"/>
        <v>Finance</v>
      </c>
      <c r="F375" t="str">
        <f t="shared" ca="1" si="108"/>
        <v>Technical</v>
      </c>
      <c r="G375">
        <f t="shared" ca="1" si="104"/>
        <v>4</v>
      </c>
      <c r="H375">
        <f t="shared" ca="1" si="98"/>
        <v>4</v>
      </c>
      <c r="I375" s="1">
        <f t="shared" ca="1" si="105"/>
        <v>72771</v>
      </c>
      <c r="J375" t="str">
        <f t="shared" ca="1" si="109"/>
        <v>Zugdidi</v>
      </c>
      <c r="K375" s="1">
        <f t="shared" ca="1" si="110"/>
        <v>436626</v>
      </c>
      <c r="L375" s="1">
        <f t="shared" ca="1" si="106"/>
        <v>308905.10623314406</v>
      </c>
      <c r="M375" s="1">
        <f t="shared" ca="1" si="111"/>
        <v>203303.98182934642</v>
      </c>
      <c r="N375" s="1">
        <f t="shared" ca="1" si="107"/>
        <v>24508</v>
      </c>
      <c r="O375" s="1">
        <f t="shared" ca="1" si="112"/>
        <v>64623.213673520891</v>
      </c>
      <c r="P375" s="1">
        <f t="shared" ca="1" si="113"/>
        <v>101634.88366309508</v>
      </c>
      <c r="Q375" s="1">
        <f t="shared" ca="1" si="114"/>
        <v>741564.86549244146</v>
      </c>
      <c r="R375" s="1">
        <f ca="1">Table1[[#This Row],[mortage left]]+Table1[[#This Row],[left to pay to cars]]+Table1[[#This Row],[debt]]</f>
        <v>398036.31990666495</v>
      </c>
      <c r="S375" s="1">
        <f t="shared" ca="1" si="115"/>
        <v>343528.5455857765</v>
      </c>
    </row>
    <row r="376" spans="1:19" x14ac:dyDescent="0.2">
      <c r="A376">
        <f t="shared" ca="1" si="99"/>
        <v>2</v>
      </c>
      <c r="B376" t="str">
        <f t="shared" ca="1" si="100"/>
        <v>women</v>
      </c>
      <c r="C376">
        <f t="shared" ca="1" si="101"/>
        <v>27</v>
      </c>
      <c r="D376">
        <f t="shared" ca="1" si="102"/>
        <v>3</v>
      </c>
      <c r="E376" t="str">
        <f t="shared" ca="1" si="103"/>
        <v>Business</v>
      </c>
      <c r="F376" t="str">
        <f t="shared" ca="1" si="108"/>
        <v>College</v>
      </c>
      <c r="G376">
        <f t="shared" ca="1" si="104"/>
        <v>1</v>
      </c>
      <c r="H376">
        <f t="shared" ca="1" si="98"/>
        <v>3</v>
      </c>
      <c r="I376" s="1">
        <f t="shared" ca="1" si="105"/>
        <v>74227</v>
      </c>
      <c r="J376" t="str">
        <f t="shared" ca="1" si="109"/>
        <v>Kutaisi</v>
      </c>
      <c r="K376" s="1">
        <f t="shared" ca="1" si="110"/>
        <v>371135</v>
      </c>
      <c r="L376" s="1">
        <f t="shared" ca="1" si="106"/>
        <v>258821.45741463627</v>
      </c>
      <c r="M376" s="1">
        <f t="shared" ca="1" si="111"/>
        <v>58645.023457215379</v>
      </c>
      <c r="N376" s="1">
        <f t="shared" ca="1" si="107"/>
        <v>36269</v>
      </c>
      <c r="O376" s="1">
        <f t="shared" ca="1" si="112"/>
        <v>108163.6090748945</v>
      </c>
      <c r="P376" s="1">
        <f t="shared" ca="1" si="113"/>
        <v>14444.813854970222</v>
      </c>
      <c r="Q376" s="1">
        <f t="shared" ca="1" si="114"/>
        <v>444224.83731218561</v>
      </c>
      <c r="R376" s="1">
        <f ca="1">Table1[[#This Row],[mortage left]]+Table1[[#This Row],[left to pay to cars]]+Table1[[#This Row],[debt]]</f>
        <v>403254.06648953079</v>
      </c>
      <c r="S376" s="1">
        <f t="shared" ca="1" si="115"/>
        <v>40970.770822654827</v>
      </c>
    </row>
    <row r="377" spans="1:19" x14ac:dyDescent="0.2">
      <c r="A377">
        <f t="shared" ca="1" si="99"/>
        <v>1</v>
      </c>
      <c r="B377" t="str">
        <f t="shared" ca="1" si="100"/>
        <v>men</v>
      </c>
      <c r="C377">
        <f t="shared" ca="1" si="101"/>
        <v>42</v>
      </c>
      <c r="D377">
        <f t="shared" ca="1" si="102"/>
        <v>1</v>
      </c>
      <c r="E377" t="str">
        <f t="shared" ca="1" si="103"/>
        <v>IT</v>
      </c>
      <c r="F377" t="str">
        <f t="shared" ca="1" si="108"/>
        <v>High school</v>
      </c>
      <c r="G377">
        <f t="shared" ca="1" si="104"/>
        <v>5</v>
      </c>
      <c r="H377">
        <f t="shared" ca="1" si="98"/>
        <v>1</v>
      </c>
      <c r="I377" s="1">
        <f t="shared" ca="1" si="105"/>
        <v>51134</v>
      </c>
      <c r="J377" t="str">
        <f t="shared" ca="1" si="109"/>
        <v>Tbilisi</v>
      </c>
      <c r="K377" s="1">
        <f t="shared" ca="1" si="110"/>
        <v>204536</v>
      </c>
      <c r="L377" s="1">
        <f t="shared" ca="1" si="106"/>
        <v>110509.34741942646</v>
      </c>
      <c r="M377" s="1">
        <f t="shared" ca="1" si="111"/>
        <v>13530.587980329694</v>
      </c>
      <c r="N377" s="1">
        <f t="shared" ca="1" si="107"/>
        <v>9423</v>
      </c>
      <c r="O377" s="1">
        <f t="shared" ca="1" si="112"/>
        <v>21629.243513240719</v>
      </c>
      <c r="P377" s="1">
        <f t="shared" ca="1" si="113"/>
        <v>41564.643457138991</v>
      </c>
      <c r="Q377" s="1">
        <f t="shared" ca="1" si="114"/>
        <v>259631.2314374687</v>
      </c>
      <c r="R377" s="1">
        <f ca="1">Table1[[#This Row],[mortage left]]+Table1[[#This Row],[left to pay to cars]]+Table1[[#This Row],[debt]]</f>
        <v>141561.59093266717</v>
      </c>
      <c r="S377" s="1">
        <f t="shared" ca="1" si="115"/>
        <v>118069.64050480153</v>
      </c>
    </row>
    <row r="378" spans="1:19" x14ac:dyDescent="0.2">
      <c r="A378">
        <f t="shared" ca="1" si="99"/>
        <v>1</v>
      </c>
      <c r="B378" t="str">
        <f t="shared" ca="1" si="100"/>
        <v>men</v>
      </c>
      <c r="C378">
        <f t="shared" ca="1" si="101"/>
        <v>39</v>
      </c>
      <c r="D378">
        <f t="shared" ca="1" si="102"/>
        <v>3</v>
      </c>
      <c r="E378" t="str">
        <f t="shared" ca="1" si="103"/>
        <v>Business</v>
      </c>
      <c r="F378" t="str">
        <f t="shared" ca="1" si="108"/>
        <v>College</v>
      </c>
      <c r="G378">
        <f t="shared" ca="1" si="104"/>
        <v>3</v>
      </c>
      <c r="H378">
        <f t="shared" ca="1" si="98"/>
        <v>4</v>
      </c>
      <c r="I378" s="1">
        <f t="shared" ca="1" si="105"/>
        <v>40858</v>
      </c>
      <c r="J378" t="str">
        <f t="shared" ca="1" si="109"/>
        <v>Kutaisi</v>
      </c>
      <c r="K378" s="1">
        <f t="shared" ca="1" si="110"/>
        <v>163432</v>
      </c>
      <c r="L378" s="1">
        <f t="shared" ca="1" si="106"/>
        <v>149150.73361138304</v>
      </c>
      <c r="M378" s="1">
        <f t="shared" ca="1" si="111"/>
        <v>80402.195184518307</v>
      </c>
      <c r="N378" s="1">
        <f t="shared" ca="1" si="107"/>
        <v>58159</v>
      </c>
      <c r="O378" s="1">
        <f t="shared" ca="1" si="112"/>
        <v>66539.139778975412</v>
      </c>
      <c r="P378" s="1">
        <f t="shared" ca="1" si="113"/>
        <v>60042.501872274137</v>
      </c>
      <c r="Q378" s="1">
        <f t="shared" ca="1" si="114"/>
        <v>303876.69705679244</v>
      </c>
      <c r="R378" s="1">
        <f ca="1">Table1[[#This Row],[mortage left]]+Table1[[#This Row],[left to pay to cars]]+Table1[[#This Row],[debt]]</f>
        <v>273848.87339035847</v>
      </c>
      <c r="S378" s="1">
        <f t="shared" ca="1" si="115"/>
        <v>30027.823666433978</v>
      </c>
    </row>
    <row r="379" spans="1:19" x14ac:dyDescent="0.2">
      <c r="A379">
        <f t="shared" ca="1" si="99"/>
        <v>1</v>
      </c>
      <c r="B379" t="str">
        <f t="shared" ca="1" si="100"/>
        <v>men</v>
      </c>
      <c r="C379">
        <f t="shared" ca="1" si="101"/>
        <v>18</v>
      </c>
      <c r="D379">
        <f t="shared" ca="1" si="102"/>
        <v>1</v>
      </c>
      <c r="E379" t="str">
        <f t="shared" ca="1" si="103"/>
        <v>IT</v>
      </c>
      <c r="F379" t="str">
        <f t="shared" ca="1" si="108"/>
        <v>High school</v>
      </c>
      <c r="G379">
        <f t="shared" ca="1" si="104"/>
        <v>1</v>
      </c>
      <c r="H379">
        <f t="shared" ca="1" si="98"/>
        <v>1</v>
      </c>
      <c r="I379" s="1">
        <f t="shared" ca="1" si="105"/>
        <v>77105</v>
      </c>
      <c r="J379" t="str">
        <f t="shared" ca="1" si="109"/>
        <v>Tbilisi</v>
      </c>
      <c r="K379" s="1">
        <f t="shared" ca="1" si="110"/>
        <v>308420</v>
      </c>
      <c r="L379" s="1">
        <f t="shared" ca="1" si="106"/>
        <v>292512.12948063831</v>
      </c>
      <c r="M379" s="1">
        <f t="shared" ca="1" si="111"/>
        <v>29178.813879870122</v>
      </c>
      <c r="N379" s="1">
        <f t="shared" ca="1" si="107"/>
        <v>26101</v>
      </c>
      <c r="O379" s="1">
        <f t="shared" ca="1" si="112"/>
        <v>42744.403926829327</v>
      </c>
      <c r="P379" s="1">
        <f t="shared" ca="1" si="113"/>
        <v>29101.693079179444</v>
      </c>
      <c r="Q379" s="1">
        <f t="shared" ca="1" si="114"/>
        <v>366700.50695904956</v>
      </c>
      <c r="R379" s="1">
        <f ca="1">Table1[[#This Row],[mortage left]]+Table1[[#This Row],[left to pay to cars]]+Table1[[#This Row],[debt]]</f>
        <v>361357.53340746765</v>
      </c>
      <c r="S379" s="1">
        <f t="shared" ca="1" si="115"/>
        <v>5342.9735515819048</v>
      </c>
    </row>
    <row r="380" spans="1:19" x14ac:dyDescent="0.2">
      <c r="A380">
        <f t="shared" ca="1" si="99"/>
        <v>1</v>
      </c>
      <c r="B380" t="str">
        <f t="shared" ca="1" si="100"/>
        <v>men</v>
      </c>
      <c r="C380">
        <f t="shared" ca="1" si="101"/>
        <v>36</v>
      </c>
      <c r="D380">
        <f t="shared" ca="1" si="102"/>
        <v>3</v>
      </c>
      <c r="E380" t="str">
        <f t="shared" ca="1" si="103"/>
        <v>Business</v>
      </c>
      <c r="F380" t="str">
        <f t="shared" ca="1" si="108"/>
        <v>College</v>
      </c>
      <c r="G380">
        <f t="shared" ca="1" si="104"/>
        <v>5</v>
      </c>
      <c r="H380">
        <f t="shared" ca="1" si="98"/>
        <v>1</v>
      </c>
      <c r="I380" s="1">
        <f t="shared" ca="1" si="105"/>
        <v>31815</v>
      </c>
      <c r="J380" t="str">
        <f t="shared" ca="1" si="109"/>
        <v>Kutaisi</v>
      </c>
      <c r="K380" s="1">
        <f t="shared" ca="1" si="110"/>
        <v>127260</v>
      </c>
      <c r="L380" s="1">
        <f t="shared" ca="1" si="106"/>
        <v>109559.81047259446</v>
      </c>
      <c r="M380" s="1">
        <f t="shared" ca="1" si="111"/>
        <v>61.762442981910432</v>
      </c>
      <c r="N380" s="1">
        <f t="shared" ca="1" si="107"/>
        <v>44</v>
      </c>
      <c r="O380" s="1">
        <f t="shared" ca="1" si="112"/>
        <v>27652.168264457789</v>
      </c>
      <c r="P380" s="1">
        <f t="shared" ca="1" si="113"/>
        <v>32586.021127260858</v>
      </c>
      <c r="Q380" s="1">
        <f t="shared" ca="1" si="114"/>
        <v>159907.78357024275</v>
      </c>
      <c r="R380" s="1">
        <f ca="1">Table1[[#This Row],[mortage left]]+Table1[[#This Row],[left to pay to cars]]+Table1[[#This Row],[debt]]</f>
        <v>137255.97873705224</v>
      </c>
      <c r="S380" s="1">
        <f t="shared" ca="1" si="115"/>
        <v>22651.804833190516</v>
      </c>
    </row>
    <row r="381" spans="1:19" x14ac:dyDescent="0.2">
      <c r="A381">
        <f t="shared" ca="1" si="99"/>
        <v>1</v>
      </c>
      <c r="B381" t="str">
        <f t="shared" ca="1" si="100"/>
        <v>men</v>
      </c>
      <c r="C381">
        <f t="shared" ca="1" si="101"/>
        <v>32</v>
      </c>
      <c r="D381">
        <f t="shared" ca="1" si="102"/>
        <v>2</v>
      </c>
      <c r="E381" t="str">
        <f t="shared" ca="1" si="103"/>
        <v>Health</v>
      </c>
      <c r="F381" t="str">
        <f t="shared" ca="1" si="108"/>
        <v>University</v>
      </c>
      <c r="G381">
        <f t="shared" ca="1" si="104"/>
        <v>0</v>
      </c>
      <c r="H381">
        <f t="shared" ca="1" si="98"/>
        <v>1</v>
      </c>
      <c r="I381" s="1">
        <f t="shared" ca="1" si="105"/>
        <v>51003</v>
      </c>
      <c r="J381" t="str">
        <f t="shared" ca="1" si="109"/>
        <v>Batumi</v>
      </c>
      <c r="K381" s="1">
        <f t="shared" ca="1" si="110"/>
        <v>255015</v>
      </c>
      <c r="L381" s="1">
        <f t="shared" ca="1" si="106"/>
        <v>164561.33724288369</v>
      </c>
      <c r="M381" s="1">
        <f t="shared" ca="1" si="111"/>
        <v>18557.966045180048</v>
      </c>
      <c r="N381" s="1">
        <f t="shared" ca="1" si="107"/>
        <v>1982</v>
      </c>
      <c r="O381" s="1">
        <f t="shared" ca="1" si="112"/>
        <v>91962.901298176148</v>
      </c>
      <c r="P381" s="1">
        <f t="shared" ca="1" si="113"/>
        <v>9896.6145231896517</v>
      </c>
      <c r="Q381" s="1">
        <f t="shared" ca="1" si="114"/>
        <v>283469.58056836971</v>
      </c>
      <c r="R381" s="1">
        <f ca="1">Table1[[#This Row],[mortage left]]+Table1[[#This Row],[left to pay to cars]]+Table1[[#This Row],[debt]]</f>
        <v>258506.23854105984</v>
      </c>
      <c r="S381" s="1">
        <f t="shared" ca="1" si="115"/>
        <v>24963.342027309875</v>
      </c>
    </row>
    <row r="382" spans="1:19" x14ac:dyDescent="0.2">
      <c r="A382">
        <f t="shared" ca="1" si="99"/>
        <v>1</v>
      </c>
      <c r="B382" t="str">
        <f t="shared" ca="1" si="100"/>
        <v>men</v>
      </c>
      <c r="C382">
        <f t="shared" ca="1" si="101"/>
        <v>34</v>
      </c>
      <c r="D382">
        <f t="shared" ca="1" si="102"/>
        <v>3</v>
      </c>
      <c r="E382" t="str">
        <f t="shared" ca="1" si="103"/>
        <v>Business</v>
      </c>
      <c r="F382" t="str">
        <f t="shared" ca="1" si="108"/>
        <v>College</v>
      </c>
      <c r="G382">
        <f t="shared" ca="1" si="104"/>
        <v>3</v>
      </c>
      <c r="H382">
        <f t="shared" ca="1" si="98"/>
        <v>1</v>
      </c>
      <c r="I382" s="1">
        <f t="shared" ca="1" si="105"/>
        <v>46025</v>
      </c>
      <c r="J382" t="str">
        <f t="shared" ca="1" si="109"/>
        <v>Kutaisi</v>
      </c>
      <c r="K382" s="1">
        <f t="shared" ca="1" si="110"/>
        <v>276150</v>
      </c>
      <c r="L382" s="1">
        <f t="shared" ca="1" si="106"/>
        <v>251688.28704994899</v>
      </c>
      <c r="M382" s="1">
        <f t="shared" ca="1" si="111"/>
        <v>14147.013124861634</v>
      </c>
      <c r="N382" s="1">
        <f t="shared" ca="1" si="107"/>
        <v>14010</v>
      </c>
      <c r="O382" s="1">
        <f t="shared" ca="1" si="112"/>
        <v>90739.674530752935</v>
      </c>
      <c r="P382" s="1">
        <f t="shared" ca="1" si="113"/>
        <v>57391.656098395775</v>
      </c>
      <c r="Q382" s="1">
        <f t="shared" ca="1" si="114"/>
        <v>347688.6692232574</v>
      </c>
      <c r="R382" s="1">
        <f ca="1">Table1[[#This Row],[mortage left]]+Table1[[#This Row],[left to pay to cars]]+Table1[[#This Row],[debt]]</f>
        <v>356437.96158070193</v>
      </c>
      <c r="S382" s="1">
        <f t="shared" ca="1" si="115"/>
        <v>-8749.2923574445304</v>
      </c>
    </row>
    <row r="383" spans="1:19" x14ac:dyDescent="0.2">
      <c r="A383">
        <f t="shared" ca="1" si="99"/>
        <v>1</v>
      </c>
      <c r="B383" t="str">
        <f t="shared" ca="1" si="100"/>
        <v>men</v>
      </c>
      <c r="C383">
        <f t="shared" ca="1" si="101"/>
        <v>21</v>
      </c>
      <c r="D383">
        <f t="shared" ca="1" si="102"/>
        <v>3</v>
      </c>
      <c r="E383" t="str">
        <f t="shared" ca="1" si="103"/>
        <v>Business</v>
      </c>
      <c r="F383" t="str">
        <f t="shared" ca="1" si="108"/>
        <v>College</v>
      </c>
      <c r="G383">
        <f t="shared" ca="1" si="104"/>
        <v>4</v>
      </c>
      <c r="H383">
        <f t="shared" ca="1" si="98"/>
        <v>4</v>
      </c>
      <c r="I383" s="1">
        <f t="shared" ca="1" si="105"/>
        <v>39708</v>
      </c>
      <c r="J383" t="str">
        <f t="shared" ca="1" si="109"/>
        <v>Kutaisi</v>
      </c>
      <c r="K383" s="1">
        <f t="shared" ca="1" si="110"/>
        <v>238248</v>
      </c>
      <c r="L383" s="1">
        <f t="shared" ca="1" si="106"/>
        <v>213598.41812956947</v>
      </c>
      <c r="M383" s="1">
        <f t="shared" ca="1" si="111"/>
        <v>129962.78795976381</v>
      </c>
      <c r="N383" s="1">
        <f t="shared" ca="1" si="107"/>
        <v>76319</v>
      </c>
      <c r="O383" s="1">
        <f t="shared" ca="1" si="112"/>
        <v>69075.078601248664</v>
      </c>
      <c r="P383" s="1">
        <f t="shared" ca="1" si="113"/>
        <v>18509.610119127508</v>
      </c>
      <c r="Q383" s="1">
        <f t="shared" ca="1" si="114"/>
        <v>386720.39807889127</v>
      </c>
      <c r="R383" s="1">
        <f ca="1">Table1[[#This Row],[mortage left]]+Table1[[#This Row],[left to pay to cars]]+Table1[[#This Row],[debt]]</f>
        <v>358992.49673081818</v>
      </c>
      <c r="S383" s="1">
        <f t="shared" ca="1" si="115"/>
        <v>27727.901348073094</v>
      </c>
    </row>
    <row r="384" spans="1:19" x14ac:dyDescent="0.2">
      <c r="A384">
        <f t="shared" ca="1" si="99"/>
        <v>1</v>
      </c>
      <c r="B384" t="str">
        <f t="shared" ca="1" si="100"/>
        <v>men</v>
      </c>
      <c r="C384">
        <f t="shared" ca="1" si="101"/>
        <v>36</v>
      </c>
      <c r="D384">
        <f t="shared" ca="1" si="102"/>
        <v>3</v>
      </c>
      <c r="E384" t="str">
        <f t="shared" ca="1" si="103"/>
        <v>Business</v>
      </c>
      <c r="F384" t="str">
        <f t="shared" ca="1" si="108"/>
        <v>College</v>
      </c>
      <c r="G384">
        <f t="shared" ca="1" si="104"/>
        <v>4</v>
      </c>
      <c r="H384">
        <f t="shared" ca="1" si="98"/>
        <v>4</v>
      </c>
      <c r="I384" s="1">
        <f t="shared" ca="1" si="105"/>
        <v>62965</v>
      </c>
      <c r="J384" t="str">
        <f t="shared" ca="1" si="109"/>
        <v>Kutaisi</v>
      </c>
      <c r="K384" s="1">
        <f t="shared" ca="1" si="110"/>
        <v>251860</v>
      </c>
      <c r="L384" s="1">
        <f t="shared" ca="1" si="106"/>
        <v>172768.6448695352</v>
      </c>
      <c r="M384" s="1">
        <f t="shared" ca="1" si="111"/>
        <v>44839.215524143641</v>
      </c>
      <c r="N384" s="1">
        <f t="shared" ca="1" si="107"/>
        <v>31193</v>
      </c>
      <c r="O384" s="1">
        <f t="shared" ca="1" si="112"/>
        <v>96301.339631409792</v>
      </c>
      <c r="P384" s="1">
        <f t="shared" ca="1" si="113"/>
        <v>83660.132553485804</v>
      </c>
      <c r="Q384" s="1">
        <f t="shared" ca="1" si="114"/>
        <v>380359.34807762946</v>
      </c>
      <c r="R384" s="1">
        <f ca="1">Table1[[#This Row],[mortage left]]+Table1[[#This Row],[left to pay to cars]]+Table1[[#This Row],[debt]]</f>
        <v>300262.98450094496</v>
      </c>
      <c r="S384" s="1">
        <f t="shared" ca="1" si="115"/>
        <v>80096.363576684496</v>
      </c>
    </row>
    <row r="385" spans="1:19" x14ac:dyDescent="0.2">
      <c r="A385">
        <f t="shared" ca="1" si="99"/>
        <v>1</v>
      </c>
      <c r="B385" t="str">
        <f t="shared" ca="1" si="100"/>
        <v>men</v>
      </c>
      <c r="C385">
        <f t="shared" ca="1" si="101"/>
        <v>27</v>
      </c>
      <c r="D385">
        <f t="shared" ca="1" si="102"/>
        <v>4</v>
      </c>
      <c r="E385" t="str">
        <f t="shared" ca="1" si="103"/>
        <v>Finance</v>
      </c>
      <c r="F385" t="str">
        <f t="shared" ca="1" si="108"/>
        <v>Technical</v>
      </c>
      <c r="G385">
        <f t="shared" ca="1" si="104"/>
        <v>4</v>
      </c>
      <c r="H385">
        <f t="shared" ca="1" si="98"/>
        <v>4</v>
      </c>
      <c r="I385" s="1">
        <f t="shared" ca="1" si="105"/>
        <v>40055</v>
      </c>
      <c r="J385" t="str">
        <f t="shared" ca="1" si="109"/>
        <v>Zugdidi</v>
      </c>
      <c r="K385" s="1">
        <f t="shared" ca="1" si="110"/>
        <v>280385</v>
      </c>
      <c r="L385" s="1">
        <f t="shared" ca="1" si="106"/>
        <v>89081.571705458438</v>
      </c>
      <c r="M385" s="1">
        <f t="shared" ca="1" si="111"/>
        <v>132726.09294588389</v>
      </c>
      <c r="N385" s="1">
        <f t="shared" ca="1" si="107"/>
        <v>37580</v>
      </c>
      <c r="O385" s="1">
        <f t="shared" ca="1" si="112"/>
        <v>37342.731589441522</v>
      </c>
      <c r="P385" s="1">
        <f t="shared" ca="1" si="113"/>
        <v>28466.811022836806</v>
      </c>
      <c r="Q385" s="1">
        <f t="shared" ca="1" si="114"/>
        <v>441577.9039687207</v>
      </c>
      <c r="R385" s="1">
        <f ca="1">Table1[[#This Row],[mortage left]]+Table1[[#This Row],[left to pay to cars]]+Table1[[#This Row],[debt]]</f>
        <v>164004.30329489996</v>
      </c>
      <c r="S385" s="1">
        <f t="shared" ca="1" si="115"/>
        <v>277573.60067382071</v>
      </c>
    </row>
    <row r="386" spans="1:19" x14ac:dyDescent="0.2">
      <c r="A386">
        <f t="shared" ca="1" si="99"/>
        <v>1</v>
      </c>
      <c r="B386" t="str">
        <f t="shared" ca="1" si="100"/>
        <v>men</v>
      </c>
      <c r="C386">
        <f t="shared" ca="1" si="101"/>
        <v>27</v>
      </c>
      <c r="D386">
        <f t="shared" ca="1" si="102"/>
        <v>4</v>
      </c>
      <c r="E386" t="str">
        <f t="shared" ca="1" si="103"/>
        <v>Finance</v>
      </c>
      <c r="F386" t="str">
        <f t="shared" ca="1" si="108"/>
        <v>Technical</v>
      </c>
      <c r="G386">
        <f t="shared" ca="1" si="104"/>
        <v>5</v>
      </c>
      <c r="H386">
        <f t="shared" ref="H386:H449" ca="1" si="116">RANDBETWEEN(1,4)</f>
        <v>3</v>
      </c>
      <c r="I386" s="1">
        <f t="shared" ca="1" si="105"/>
        <v>49431</v>
      </c>
      <c r="J386" t="str">
        <f t="shared" ca="1" si="109"/>
        <v>Zugdidi</v>
      </c>
      <c r="K386" s="1">
        <f t="shared" ca="1" si="110"/>
        <v>197724</v>
      </c>
      <c r="L386" s="1">
        <f t="shared" ca="1" si="106"/>
        <v>105041.82809322387</v>
      </c>
      <c r="M386" s="1">
        <f t="shared" ca="1" si="111"/>
        <v>132139.59289511168</v>
      </c>
      <c r="N386" s="1">
        <f t="shared" ca="1" si="107"/>
        <v>28681</v>
      </c>
      <c r="O386" s="1">
        <f t="shared" ca="1" si="112"/>
        <v>41176.741862727045</v>
      </c>
      <c r="P386" s="1">
        <f t="shared" ca="1" si="113"/>
        <v>73790.711732434036</v>
      </c>
      <c r="Q386" s="1">
        <f t="shared" ca="1" si="114"/>
        <v>403654.3046275457</v>
      </c>
      <c r="R386" s="1">
        <f ca="1">Table1[[#This Row],[mortage left]]+Table1[[#This Row],[left to pay to cars]]+Table1[[#This Row],[debt]]</f>
        <v>174899.56995595089</v>
      </c>
      <c r="S386" s="1">
        <f t="shared" ca="1" si="115"/>
        <v>228754.73467159481</v>
      </c>
    </row>
    <row r="387" spans="1:19" x14ac:dyDescent="0.2">
      <c r="A387">
        <f t="shared" ref="A387:A450" ca="1" si="117">RANDBETWEEN(1,2)</f>
        <v>1</v>
      </c>
      <c r="B387" t="str">
        <f t="shared" ref="B387:B450" ca="1" si="118">IF(A387=1,"men","women")</f>
        <v>men</v>
      </c>
      <c r="C387">
        <f t="shared" ref="C387:C450" ca="1" si="119">RANDBETWEEN(18,50)</f>
        <v>20</v>
      </c>
      <c r="D387">
        <f t="shared" ref="D387:D450" ca="1" si="120">RANDBETWEEN(1,5)</f>
        <v>4</v>
      </c>
      <c r="E387" t="str">
        <f t="shared" ref="E387:E450" ca="1" si="121">VLOOKUP(D387,$X$2:$Y$6,2,1)</f>
        <v>Finance</v>
      </c>
      <c r="F387" t="str">
        <f t="shared" ca="1" si="108"/>
        <v>Technical</v>
      </c>
      <c r="G387">
        <f t="shared" ref="G387:G450" ca="1" si="122">RANDBETWEEN(0,5)</f>
        <v>3</v>
      </c>
      <c r="H387">
        <f t="shared" ca="1" si="116"/>
        <v>4</v>
      </c>
      <c r="I387" s="1">
        <f t="shared" ref="I387:I450" ca="1" si="123">RANDBETWEEN(30000,80000)</f>
        <v>43270</v>
      </c>
      <c r="J387" t="str">
        <f t="shared" ca="1" si="109"/>
        <v>Zugdidi</v>
      </c>
      <c r="K387" s="1">
        <f t="shared" ca="1" si="110"/>
        <v>259620</v>
      </c>
      <c r="L387" s="1">
        <f t="shared" ref="L387:L450" ca="1" si="124">RAND()*K387</f>
        <v>203525.03458246411</v>
      </c>
      <c r="M387" s="1">
        <f t="shared" ca="1" si="111"/>
        <v>171596.93344956046</v>
      </c>
      <c r="N387" s="1">
        <f t="shared" ref="N387:N450" ca="1" si="125">RANDBETWEEN(0,M387)</f>
        <v>14118</v>
      </c>
      <c r="O387" s="1">
        <f t="shared" ca="1" si="112"/>
        <v>283.58710174337386</v>
      </c>
      <c r="P387" s="1">
        <f t="shared" ca="1" si="113"/>
        <v>9005.1075813493517</v>
      </c>
      <c r="Q387" s="1">
        <f t="shared" ca="1" si="114"/>
        <v>440222.04103090975</v>
      </c>
      <c r="R387" s="1">
        <f ca="1">Table1[[#This Row],[mortage left]]+Table1[[#This Row],[left to pay to cars]]+Table1[[#This Row],[debt]]</f>
        <v>217926.62168420749</v>
      </c>
      <c r="S387" s="1">
        <f t="shared" ca="1" si="115"/>
        <v>222295.41934670226</v>
      </c>
    </row>
    <row r="388" spans="1:19" x14ac:dyDescent="0.2">
      <c r="A388">
        <f t="shared" ca="1" si="117"/>
        <v>1</v>
      </c>
      <c r="B388" t="str">
        <f t="shared" ca="1" si="118"/>
        <v>men</v>
      </c>
      <c r="C388">
        <f t="shared" ca="1" si="119"/>
        <v>25</v>
      </c>
      <c r="D388">
        <f t="shared" ca="1" si="120"/>
        <v>1</v>
      </c>
      <c r="E388" t="str">
        <f t="shared" ca="1" si="121"/>
        <v>IT</v>
      </c>
      <c r="F388" t="str">
        <f t="shared" ca="1" si="108"/>
        <v>High school</v>
      </c>
      <c r="G388">
        <f t="shared" ca="1" si="122"/>
        <v>4</v>
      </c>
      <c r="H388">
        <f t="shared" ca="1" si="116"/>
        <v>3</v>
      </c>
      <c r="I388" s="1">
        <f t="shared" ca="1" si="123"/>
        <v>51029</v>
      </c>
      <c r="J388" t="str">
        <f t="shared" ca="1" si="109"/>
        <v>Tbilisi</v>
      </c>
      <c r="K388" s="1">
        <f t="shared" ca="1" si="110"/>
        <v>357203</v>
      </c>
      <c r="L388" s="1">
        <f t="shared" ca="1" si="124"/>
        <v>268286.04364225693</v>
      </c>
      <c r="M388" s="1">
        <f t="shared" ca="1" si="111"/>
        <v>67787.545813137942</v>
      </c>
      <c r="N388" s="1">
        <f t="shared" ca="1" si="125"/>
        <v>39082</v>
      </c>
      <c r="O388" s="1">
        <f t="shared" ca="1" si="112"/>
        <v>11880.92222706035</v>
      </c>
      <c r="P388" s="1">
        <f t="shared" ca="1" si="113"/>
        <v>49995.394959292316</v>
      </c>
      <c r="Q388" s="1">
        <f t="shared" ca="1" si="114"/>
        <v>474985.94077243027</v>
      </c>
      <c r="R388" s="1">
        <f ca="1">Table1[[#This Row],[mortage left]]+Table1[[#This Row],[left to pay to cars]]+Table1[[#This Row],[debt]]</f>
        <v>319248.9658693173</v>
      </c>
      <c r="S388" s="1">
        <f t="shared" ca="1" si="115"/>
        <v>155736.97490311298</v>
      </c>
    </row>
    <row r="389" spans="1:19" x14ac:dyDescent="0.2">
      <c r="A389">
        <f t="shared" ca="1" si="117"/>
        <v>1</v>
      </c>
      <c r="B389" t="str">
        <f t="shared" ca="1" si="118"/>
        <v>men</v>
      </c>
      <c r="C389">
        <f t="shared" ca="1" si="119"/>
        <v>32</v>
      </c>
      <c r="D389">
        <f t="shared" ca="1" si="120"/>
        <v>5</v>
      </c>
      <c r="E389" t="str">
        <f t="shared" ca="1" si="121"/>
        <v>Law</v>
      </c>
      <c r="F389" t="str">
        <f t="shared" ca="1" si="108"/>
        <v>Other</v>
      </c>
      <c r="G389">
        <f t="shared" ca="1" si="122"/>
        <v>1</v>
      </c>
      <c r="H389">
        <f t="shared" ca="1" si="116"/>
        <v>4</v>
      </c>
      <c r="I389" s="1">
        <f t="shared" ca="1" si="123"/>
        <v>58950</v>
      </c>
      <c r="J389" t="str">
        <f t="shared" ca="1" si="109"/>
        <v>Telavi</v>
      </c>
      <c r="K389" s="1">
        <f t="shared" ca="1" si="110"/>
        <v>412650</v>
      </c>
      <c r="L389" s="1">
        <f t="shared" ca="1" si="124"/>
        <v>264399.5812832191</v>
      </c>
      <c r="M389" s="1">
        <f t="shared" ca="1" si="111"/>
        <v>158911.22885268385</v>
      </c>
      <c r="N389" s="1">
        <f t="shared" ca="1" si="125"/>
        <v>106939</v>
      </c>
      <c r="O389" s="1">
        <f t="shared" ca="1" si="112"/>
        <v>111154.56913126797</v>
      </c>
      <c r="P389" s="1">
        <f t="shared" ca="1" si="113"/>
        <v>37488.634102278011</v>
      </c>
      <c r="Q389" s="1">
        <f t="shared" ca="1" si="114"/>
        <v>609049.86295496195</v>
      </c>
      <c r="R389" s="1">
        <f ca="1">Table1[[#This Row],[mortage left]]+Table1[[#This Row],[left to pay to cars]]+Table1[[#This Row],[debt]]</f>
        <v>482493.15041448706</v>
      </c>
      <c r="S389" s="1">
        <f t="shared" ca="1" si="115"/>
        <v>126556.71254047489</v>
      </c>
    </row>
    <row r="390" spans="1:19" x14ac:dyDescent="0.2">
      <c r="A390">
        <f t="shared" ca="1" si="117"/>
        <v>2</v>
      </c>
      <c r="B390" t="str">
        <f t="shared" ca="1" si="118"/>
        <v>women</v>
      </c>
      <c r="C390">
        <f t="shared" ca="1" si="119"/>
        <v>35</v>
      </c>
      <c r="D390">
        <f t="shared" ca="1" si="120"/>
        <v>2</v>
      </c>
      <c r="E390" t="str">
        <f t="shared" ca="1" si="121"/>
        <v>Health</v>
      </c>
      <c r="F390" t="str">
        <f t="shared" ca="1" si="108"/>
        <v>University</v>
      </c>
      <c r="G390">
        <f t="shared" ca="1" si="122"/>
        <v>5</v>
      </c>
      <c r="H390">
        <f t="shared" ca="1" si="116"/>
        <v>4</v>
      </c>
      <c r="I390" s="1">
        <f t="shared" ca="1" si="123"/>
        <v>45120</v>
      </c>
      <c r="J390" t="str">
        <f t="shared" ca="1" si="109"/>
        <v>Batumi</v>
      </c>
      <c r="K390" s="1">
        <f t="shared" ca="1" si="110"/>
        <v>315840</v>
      </c>
      <c r="L390" s="1">
        <f t="shared" ca="1" si="124"/>
        <v>215079.86103687392</v>
      </c>
      <c r="M390" s="1">
        <f t="shared" ca="1" si="111"/>
        <v>22821.024903176924</v>
      </c>
      <c r="N390" s="1">
        <f t="shared" ca="1" si="125"/>
        <v>21055</v>
      </c>
      <c r="O390" s="1">
        <f t="shared" ca="1" si="112"/>
        <v>65876.239999975936</v>
      </c>
      <c r="P390" s="1">
        <f t="shared" ca="1" si="113"/>
        <v>49136.884112927721</v>
      </c>
      <c r="Q390" s="1">
        <f t="shared" ca="1" si="114"/>
        <v>387797.90901610465</v>
      </c>
      <c r="R390" s="1">
        <f ca="1">Table1[[#This Row],[mortage left]]+Table1[[#This Row],[left to pay to cars]]+Table1[[#This Row],[debt]]</f>
        <v>302011.10103684984</v>
      </c>
      <c r="S390" s="1">
        <f t="shared" ca="1" si="115"/>
        <v>85786.807979254809</v>
      </c>
    </row>
    <row r="391" spans="1:19" x14ac:dyDescent="0.2">
      <c r="A391">
        <f t="shared" ca="1" si="117"/>
        <v>2</v>
      </c>
      <c r="B391" t="str">
        <f t="shared" ca="1" si="118"/>
        <v>women</v>
      </c>
      <c r="C391">
        <f t="shared" ca="1" si="119"/>
        <v>41</v>
      </c>
      <c r="D391">
        <f t="shared" ca="1" si="120"/>
        <v>3</v>
      </c>
      <c r="E391" t="str">
        <f t="shared" ca="1" si="121"/>
        <v>Business</v>
      </c>
      <c r="F391" t="str">
        <f t="shared" ca="1" si="108"/>
        <v>College</v>
      </c>
      <c r="G391">
        <f t="shared" ca="1" si="122"/>
        <v>1</v>
      </c>
      <c r="H391">
        <f t="shared" ca="1" si="116"/>
        <v>1</v>
      </c>
      <c r="I391" s="1">
        <f t="shared" ca="1" si="123"/>
        <v>55766</v>
      </c>
      <c r="J391" t="str">
        <f t="shared" ca="1" si="109"/>
        <v>Kutaisi</v>
      </c>
      <c r="K391" s="1">
        <f t="shared" ca="1" si="110"/>
        <v>278830</v>
      </c>
      <c r="L391" s="1">
        <f t="shared" ca="1" si="124"/>
        <v>27649.457369988395</v>
      </c>
      <c r="M391" s="1">
        <f t="shared" ca="1" si="111"/>
        <v>38890.112518037269</v>
      </c>
      <c r="N391" s="1">
        <f t="shared" ca="1" si="125"/>
        <v>17760</v>
      </c>
      <c r="O391" s="1">
        <f t="shared" ca="1" si="112"/>
        <v>35352.606302978114</v>
      </c>
      <c r="P391" s="1">
        <f t="shared" ca="1" si="113"/>
        <v>25980.384903815597</v>
      </c>
      <c r="Q391" s="1">
        <f t="shared" ca="1" si="114"/>
        <v>343700.49742185284</v>
      </c>
      <c r="R391" s="1">
        <f ca="1">Table1[[#This Row],[mortage left]]+Table1[[#This Row],[left to pay to cars]]+Table1[[#This Row],[debt]]</f>
        <v>80762.063672966498</v>
      </c>
      <c r="S391" s="1">
        <f t="shared" ca="1" si="115"/>
        <v>262938.43374888634</v>
      </c>
    </row>
    <row r="392" spans="1:19" x14ac:dyDescent="0.2">
      <c r="A392">
        <f t="shared" ca="1" si="117"/>
        <v>2</v>
      </c>
      <c r="B392" t="str">
        <f t="shared" ca="1" si="118"/>
        <v>women</v>
      </c>
      <c r="C392">
        <f t="shared" ca="1" si="119"/>
        <v>44</v>
      </c>
      <c r="D392">
        <f t="shared" ca="1" si="120"/>
        <v>1</v>
      </c>
      <c r="E392" t="str">
        <f t="shared" ca="1" si="121"/>
        <v>IT</v>
      </c>
      <c r="F392" t="str">
        <f t="shared" ca="1" si="108"/>
        <v>High school</v>
      </c>
      <c r="G392">
        <f t="shared" ca="1" si="122"/>
        <v>5</v>
      </c>
      <c r="H392">
        <f t="shared" ca="1" si="116"/>
        <v>1</v>
      </c>
      <c r="I392" s="1">
        <f t="shared" ca="1" si="123"/>
        <v>35302</v>
      </c>
      <c r="J392" t="str">
        <f t="shared" ca="1" si="109"/>
        <v>Tbilisi</v>
      </c>
      <c r="K392" s="1">
        <f t="shared" ca="1" si="110"/>
        <v>211812</v>
      </c>
      <c r="L392" s="1">
        <f t="shared" ca="1" si="124"/>
        <v>106013.5821939888</v>
      </c>
      <c r="M392" s="1">
        <f t="shared" ca="1" si="111"/>
        <v>4374.702165768319</v>
      </c>
      <c r="N392" s="1">
        <f t="shared" ca="1" si="125"/>
        <v>3803</v>
      </c>
      <c r="O392" s="1">
        <f t="shared" ca="1" si="112"/>
        <v>14643.24328160115</v>
      </c>
      <c r="P392" s="1">
        <f t="shared" ca="1" si="113"/>
        <v>26888.374300814226</v>
      </c>
      <c r="Q392" s="1">
        <f t="shared" ca="1" si="114"/>
        <v>243075.07646658254</v>
      </c>
      <c r="R392" s="1">
        <f ca="1">Table1[[#This Row],[mortage left]]+Table1[[#This Row],[left to pay to cars]]+Table1[[#This Row],[debt]]</f>
        <v>124459.82547558995</v>
      </c>
      <c r="S392" s="1">
        <f t="shared" ca="1" si="115"/>
        <v>118615.25099099259</v>
      </c>
    </row>
    <row r="393" spans="1:19" x14ac:dyDescent="0.2">
      <c r="A393">
        <f t="shared" ca="1" si="117"/>
        <v>1</v>
      </c>
      <c r="B393" t="str">
        <f t="shared" ca="1" si="118"/>
        <v>men</v>
      </c>
      <c r="C393">
        <f t="shared" ca="1" si="119"/>
        <v>32</v>
      </c>
      <c r="D393">
        <f t="shared" ca="1" si="120"/>
        <v>5</v>
      </c>
      <c r="E393" t="str">
        <f t="shared" ca="1" si="121"/>
        <v>Law</v>
      </c>
      <c r="F393" t="str">
        <f t="shared" ca="1" si="108"/>
        <v>Other</v>
      </c>
      <c r="G393">
        <f t="shared" ca="1" si="122"/>
        <v>4</v>
      </c>
      <c r="H393">
        <f t="shared" ca="1" si="116"/>
        <v>2</v>
      </c>
      <c r="I393" s="1">
        <f t="shared" ca="1" si="123"/>
        <v>71661</v>
      </c>
      <c r="J393" t="str">
        <f t="shared" ca="1" si="109"/>
        <v>Telavi</v>
      </c>
      <c r="K393" s="1">
        <f t="shared" ca="1" si="110"/>
        <v>429966</v>
      </c>
      <c r="L393" s="1">
        <f t="shared" ca="1" si="124"/>
        <v>223694.75731672079</v>
      </c>
      <c r="M393" s="1">
        <f t="shared" ca="1" si="111"/>
        <v>22505.185420456706</v>
      </c>
      <c r="N393" s="1">
        <f t="shared" ca="1" si="125"/>
        <v>106</v>
      </c>
      <c r="O393" s="1">
        <f t="shared" ca="1" si="112"/>
        <v>134813.52062971483</v>
      </c>
      <c r="P393" s="1">
        <f t="shared" ca="1" si="113"/>
        <v>3931.8263125849599</v>
      </c>
      <c r="Q393" s="1">
        <f t="shared" ca="1" si="114"/>
        <v>456403.01173304167</v>
      </c>
      <c r="R393" s="1">
        <f ca="1">Table1[[#This Row],[mortage left]]+Table1[[#This Row],[left to pay to cars]]+Table1[[#This Row],[debt]]</f>
        <v>358614.27794643561</v>
      </c>
      <c r="S393" s="1">
        <f t="shared" ca="1" si="115"/>
        <v>97788.733786606055</v>
      </c>
    </row>
    <row r="394" spans="1:19" x14ac:dyDescent="0.2">
      <c r="A394">
        <f t="shared" ca="1" si="117"/>
        <v>2</v>
      </c>
      <c r="B394" t="str">
        <f t="shared" ca="1" si="118"/>
        <v>women</v>
      </c>
      <c r="C394">
        <f t="shared" ca="1" si="119"/>
        <v>50</v>
      </c>
      <c r="D394">
        <f t="shared" ca="1" si="120"/>
        <v>2</v>
      </c>
      <c r="E394" t="str">
        <f t="shared" ca="1" si="121"/>
        <v>Health</v>
      </c>
      <c r="F394" t="str">
        <f t="shared" ca="1" si="108"/>
        <v>University</v>
      </c>
      <c r="G394">
        <f t="shared" ca="1" si="122"/>
        <v>3</v>
      </c>
      <c r="H394">
        <f t="shared" ca="1" si="116"/>
        <v>4</v>
      </c>
      <c r="I394" s="1">
        <f t="shared" ca="1" si="123"/>
        <v>77899</v>
      </c>
      <c r="J394" t="str">
        <f t="shared" ca="1" si="109"/>
        <v>Batumi</v>
      </c>
      <c r="K394" s="1">
        <f t="shared" ca="1" si="110"/>
        <v>389495</v>
      </c>
      <c r="L394" s="1">
        <f t="shared" ca="1" si="124"/>
        <v>179469.1761824158</v>
      </c>
      <c r="M394" s="1">
        <f t="shared" ca="1" si="111"/>
        <v>221351.89038567489</v>
      </c>
      <c r="N394" s="1">
        <f t="shared" ca="1" si="125"/>
        <v>35145</v>
      </c>
      <c r="O394" s="1">
        <f t="shared" ca="1" si="112"/>
        <v>83620.973985636418</v>
      </c>
      <c r="P394" s="1">
        <f t="shared" ca="1" si="113"/>
        <v>18433.069553693058</v>
      </c>
      <c r="Q394" s="1">
        <f t="shared" ca="1" si="114"/>
        <v>629279.95993936795</v>
      </c>
      <c r="R394" s="1">
        <f ca="1">Table1[[#This Row],[mortage left]]+Table1[[#This Row],[left to pay to cars]]+Table1[[#This Row],[debt]]</f>
        <v>298235.15016805223</v>
      </c>
      <c r="S394" s="1">
        <f t="shared" ca="1" si="115"/>
        <v>331044.80977131572</v>
      </c>
    </row>
    <row r="395" spans="1:19" x14ac:dyDescent="0.2">
      <c r="A395">
        <f t="shared" ca="1" si="117"/>
        <v>2</v>
      </c>
      <c r="B395" t="str">
        <f t="shared" ca="1" si="118"/>
        <v>women</v>
      </c>
      <c r="C395">
        <f t="shared" ca="1" si="119"/>
        <v>47</v>
      </c>
      <c r="D395">
        <f t="shared" ca="1" si="120"/>
        <v>4</v>
      </c>
      <c r="E395" t="str">
        <f t="shared" ca="1" si="121"/>
        <v>Finance</v>
      </c>
      <c r="F395" t="str">
        <f t="shared" ca="1" si="108"/>
        <v>Technical</v>
      </c>
      <c r="G395">
        <f t="shared" ca="1" si="122"/>
        <v>1</v>
      </c>
      <c r="H395">
        <f t="shared" ca="1" si="116"/>
        <v>4</v>
      </c>
      <c r="I395" s="1">
        <f t="shared" ca="1" si="123"/>
        <v>55827</v>
      </c>
      <c r="J395" t="str">
        <f t="shared" ca="1" si="109"/>
        <v>Zugdidi</v>
      </c>
      <c r="K395" s="1">
        <f t="shared" ca="1" si="110"/>
        <v>334962</v>
      </c>
      <c r="L395" s="1">
        <f t="shared" ca="1" si="124"/>
        <v>192138.05653041351</v>
      </c>
      <c r="M395" s="1">
        <f t="shared" ca="1" si="111"/>
        <v>124310.46985480952</v>
      </c>
      <c r="N395" s="1">
        <f t="shared" ca="1" si="125"/>
        <v>44724</v>
      </c>
      <c r="O395" s="1">
        <f t="shared" ca="1" si="112"/>
        <v>5191.8935874746503</v>
      </c>
      <c r="P395" s="1">
        <f t="shared" ca="1" si="113"/>
        <v>11939.559055063801</v>
      </c>
      <c r="Q395" s="1">
        <f t="shared" ca="1" si="114"/>
        <v>471212.02890987333</v>
      </c>
      <c r="R395" s="1">
        <f ca="1">Table1[[#This Row],[mortage left]]+Table1[[#This Row],[left to pay to cars]]+Table1[[#This Row],[debt]]</f>
        <v>242053.95011788816</v>
      </c>
      <c r="S395" s="1">
        <f t="shared" ca="1" si="115"/>
        <v>229158.07879198517</v>
      </c>
    </row>
    <row r="396" spans="1:19" x14ac:dyDescent="0.2">
      <c r="A396">
        <f t="shared" ca="1" si="117"/>
        <v>1</v>
      </c>
      <c r="B396" t="str">
        <f t="shared" ca="1" si="118"/>
        <v>men</v>
      </c>
      <c r="C396">
        <f t="shared" ca="1" si="119"/>
        <v>21</v>
      </c>
      <c r="D396">
        <f t="shared" ca="1" si="120"/>
        <v>2</v>
      </c>
      <c r="E396" t="str">
        <f t="shared" ca="1" si="121"/>
        <v>Health</v>
      </c>
      <c r="F396" t="str">
        <f t="shared" ca="1" si="108"/>
        <v>University</v>
      </c>
      <c r="G396">
        <f t="shared" ca="1" si="122"/>
        <v>4</v>
      </c>
      <c r="H396">
        <f t="shared" ca="1" si="116"/>
        <v>3</v>
      </c>
      <c r="I396" s="1">
        <f t="shared" ca="1" si="123"/>
        <v>55704</v>
      </c>
      <c r="J396" t="str">
        <f t="shared" ca="1" si="109"/>
        <v>Batumi</v>
      </c>
      <c r="K396" s="1">
        <f t="shared" ca="1" si="110"/>
        <v>222816</v>
      </c>
      <c r="L396" s="1">
        <f t="shared" ca="1" si="124"/>
        <v>86376.193520882225</v>
      </c>
      <c r="M396" s="1">
        <f t="shared" ca="1" si="111"/>
        <v>5503.1192671986846</v>
      </c>
      <c r="N396" s="1">
        <f t="shared" ca="1" si="125"/>
        <v>3652</v>
      </c>
      <c r="O396" s="1">
        <f t="shared" ca="1" si="112"/>
        <v>18763.832574530705</v>
      </c>
      <c r="P396" s="1">
        <f t="shared" ca="1" si="113"/>
        <v>64882.204130498503</v>
      </c>
      <c r="Q396" s="1">
        <f t="shared" ca="1" si="114"/>
        <v>293201.32339769718</v>
      </c>
      <c r="R396" s="1">
        <f ca="1">Table1[[#This Row],[mortage left]]+Table1[[#This Row],[left to pay to cars]]+Table1[[#This Row],[debt]]</f>
        <v>108792.02609541293</v>
      </c>
      <c r="S396" s="1">
        <f t="shared" ca="1" si="115"/>
        <v>184409.29730228425</v>
      </c>
    </row>
    <row r="397" spans="1:19" x14ac:dyDescent="0.2">
      <c r="A397">
        <f t="shared" ca="1" si="117"/>
        <v>1</v>
      </c>
      <c r="B397" t="str">
        <f t="shared" ca="1" si="118"/>
        <v>men</v>
      </c>
      <c r="C397">
        <f t="shared" ca="1" si="119"/>
        <v>19</v>
      </c>
      <c r="D397">
        <f t="shared" ca="1" si="120"/>
        <v>2</v>
      </c>
      <c r="E397" t="str">
        <f t="shared" ca="1" si="121"/>
        <v>Health</v>
      </c>
      <c r="F397" t="str">
        <f t="shared" ca="1" si="108"/>
        <v>University</v>
      </c>
      <c r="G397">
        <f t="shared" ca="1" si="122"/>
        <v>3</v>
      </c>
      <c r="H397">
        <f t="shared" ca="1" si="116"/>
        <v>4</v>
      </c>
      <c r="I397" s="1">
        <f t="shared" ca="1" si="123"/>
        <v>66538</v>
      </c>
      <c r="J397" t="str">
        <f t="shared" ca="1" si="109"/>
        <v>Batumi</v>
      </c>
      <c r="K397" s="1">
        <f t="shared" ca="1" si="110"/>
        <v>266152</v>
      </c>
      <c r="L397" s="1">
        <f t="shared" ca="1" si="124"/>
        <v>222948.9845979565</v>
      </c>
      <c r="M397" s="1">
        <f t="shared" ca="1" si="111"/>
        <v>194911.67891689145</v>
      </c>
      <c r="N397" s="1">
        <f t="shared" ca="1" si="125"/>
        <v>166640</v>
      </c>
      <c r="O397" s="1">
        <f t="shared" ca="1" si="112"/>
        <v>31371.151699851995</v>
      </c>
      <c r="P397" s="1">
        <f t="shared" ca="1" si="113"/>
        <v>16741.85734800703</v>
      </c>
      <c r="Q397" s="1">
        <f t="shared" ca="1" si="114"/>
        <v>477805.53626489849</v>
      </c>
      <c r="R397" s="1">
        <f ca="1">Table1[[#This Row],[mortage left]]+Table1[[#This Row],[left to pay to cars]]+Table1[[#This Row],[debt]]</f>
        <v>420960.13629780849</v>
      </c>
      <c r="S397" s="1">
        <f t="shared" ca="1" si="115"/>
        <v>56845.399967089994</v>
      </c>
    </row>
    <row r="398" spans="1:19" x14ac:dyDescent="0.2">
      <c r="A398">
        <f t="shared" ca="1" si="117"/>
        <v>2</v>
      </c>
      <c r="B398" t="str">
        <f t="shared" ca="1" si="118"/>
        <v>women</v>
      </c>
      <c r="C398">
        <f t="shared" ca="1" si="119"/>
        <v>45</v>
      </c>
      <c r="D398">
        <f t="shared" ca="1" si="120"/>
        <v>3</v>
      </c>
      <c r="E398" t="str">
        <f t="shared" ca="1" si="121"/>
        <v>Business</v>
      </c>
      <c r="F398" t="str">
        <f t="shared" ca="1" si="108"/>
        <v>College</v>
      </c>
      <c r="G398">
        <f t="shared" ca="1" si="122"/>
        <v>4</v>
      </c>
      <c r="H398">
        <f t="shared" ca="1" si="116"/>
        <v>3</v>
      </c>
      <c r="I398" s="1">
        <f t="shared" ca="1" si="123"/>
        <v>71319</v>
      </c>
      <c r="J398" t="str">
        <f t="shared" ca="1" si="109"/>
        <v>Kutaisi</v>
      </c>
      <c r="K398" s="1">
        <f t="shared" ca="1" si="110"/>
        <v>427914</v>
      </c>
      <c r="L398" s="1">
        <f t="shared" ca="1" si="124"/>
        <v>406029.39210854052</v>
      </c>
      <c r="M398" s="1">
        <f t="shared" ca="1" si="111"/>
        <v>139935.99675731536</v>
      </c>
      <c r="N398" s="1">
        <f t="shared" ca="1" si="125"/>
        <v>138901</v>
      </c>
      <c r="O398" s="1">
        <f t="shared" ca="1" si="112"/>
        <v>139118.0865063346</v>
      </c>
      <c r="P398" s="1">
        <f t="shared" ca="1" si="113"/>
        <v>79561.547242443179</v>
      </c>
      <c r="Q398" s="1">
        <f t="shared" ca="1" si="114"/>
        <v>647411.54399975855</v>
      </c>
      <c r="R398" s="1">
        <f ca="1">Table1[[#This Row],[mortage left]]+Table1[[#This Row],[left to pay to cars]]+Table1[[#This Row],[debt]]</f>
        <v>684048.47861487512</v>
      </c>
      <c r="S398" s="1">
        <f t="shared" ca="1" si="115"/>
        <v>-36636.934615116566</v>
      </c>
    </row>
    <row r="399" spans="1:19" x14ac:dyDescent="0.2">
      <c r="A399">
        <f t="shared" ca="1" si="117"/>
        <v>1</v>
      </c>
      <c r="B399" t="str">
        <f t="shared" ca="1" si="118"/>
        <v>men</v>
      </c>
      <c r="C399">
        <f t="shared" ca="1" si="119"/>
        <v>40</v>
      </c>
      <c r="D399">
        <f t="shared" ca="1" si="120"/>
        <v>2</v>
      </c>
      <c r="E399" t="str">
        <f t="shared" ca="1" si="121"/>
        <v>Health</v>
      </c>
      <c r="F399" t="str">
        <f t="shared" ca="1" si="108"/>
        <v>University</v>
      </c>
      <c r="G399">
        <f t="shared" ca="1" si="122"/>
        <v>1</v>
      </c>
      <c r="H399">
        <f t="shared" ca="1" si="116"/>
        <v>3</v>
      </c>
      <c r="I399" s="1">
        <f t="shared" ca="1" si="123"/>
        <v>74725</v>
      </c>
      <c r="J399" t="str">
        <f t="shared" ca="1" si="109"/>
        <v>Batumi</v>
      </c>
      <c r="K399" s="1">
        <f t="shared" ca="1" si="110"/>
        <v>373625</v>
      </c>
      <c r="L399" s="1">
        <f t="shared" ca="1" si="124"/>
        <v>290766.78219184122</v>
      </c>
      <c r="M399" s="1">
        <f t="shared" ca="1" si="111"/>
        <v>123661.28731477981</v>
      </c>
      <c r="N399" s="1">
        <f t="shared" ca="1" si="125"/>
        <v>80364</v>
      </c>
      <c r="O399" s="1">
        <f t="shared" ca="1" si="112"/>
        <v>99335.192059505571</v>
      </c>
      <c r="P399" s="1">
        <f t="shared" ca="1" si="113"/>
        <v>5037.2379850152065</v>
      </c>
      <c r="Q399" s="1">
        <f t="shared" ca="1" si="114"/>
        <v>502323.52529979503</v>
      </c>
      <c r="R399" s="1">
        <f ca="1">Table1[[#This Row],[mortage left]]+Table1[[#This Row],[left to pay to cars]]+Table1[[#This Row],[debt]]</f>
        <v>470465.97425134678</v>
      </c>
      <c r="S399" s="1">
        <f t="shared" ca="1" si="115"/>
        <v>31857.551048448251</v>
      </c>
    </row>
    <row r="400" spans="1:19" x14ac:dyDescent="0.2">
      <c r="A400">
        <f t="shared" ca="1" si="117"/>
        <v>2</v>
      </c>
      <c r="B400" t="str">
        <f t="shared" ca="1" si="118"/>
        <v>women</v>
      </c>
      <c r="C400">
        <f t="shared" ca="1" si="119"/>
        <v>18</v>
      </c>
      <c r="D400">
        <f t="shared" ca="1" si="120"/>
        <v>5</v>
      </c>
      <c r="E400" t="str">
        <f t="shared" ca="1" si="121"/>
        <v>Law</v>
      </c>
      <c r="F400" t="str">
        <f t="shared" ca="1" si="108"/>
        <v>Other</v>
      </c>
      <c r="G400">
        <f t="shared" ca="1" si="122"/>
        <v>4</v>
      </c>
      <c r="H400">
        <f t="shared" ca="1" si="116"/>
        <v>4</v>
      </c>
      <c r="I400" s="1">
        <f t="shared" ca="1" si="123"/>
        <v>57970</v>
      </c>
      <c r="J400" t="str">
        <f t="shared" ca="1" si="109"/>
        <v>Telavi</v>
      </c>
      <c r="K400" s="1">
        <f t="shared" ca="1" si="110"/>
        <v>231880</v>
      </c>
      <c r="L400" s="1">
        <f t="shared" ca="1" si="124"/>
        <v>231102.11649836163</v>
      </c>
      <c r="M400" s="1">
        <f t="shared" ca="1" si="111"/>
        <v>19306.949316486556</v>
      </c>
      <c r="N400" s="1">
        <f t="shared" ca="1" si="125"/>
        <v>17821</v>
      </c>
      <c r="O400" s="1">
        <f t="shared" ca="1" si="112"/>
        <v>21582.01769678494</v>
      </c>
      <c r="P400" s="1">
        <f t="shared" ca="1" si="113"/>
        <v>51448.505302883714</v>
      </c>
      <c r="Q400" s="1">
        <f t="shared" ca="1" si="114"/>
        <v>302635.45461937028</v>
      </c>
      <c r="R400" s="1">
        <f ca="1">Table1[[#This Row],[mortage left]]+Table1[[#This Row],[left to pay to cars]]+Table1[[#This Row],[debt]]</f>
        <v>270505.13419514656</v>
      </c>
      <c r="S400" s="1">
        <f t="shared" ca="1" si="115"/>
        <v>32130.320424223726</v>
      </c>
    </row>
    <row r="401" spans="1:19" x14ac:dyDescent="0.2">
      <c r="A401">
        <f t="shared" ca="1" si="117"/>
        <v>2</v>
      </c>
      <c r="B401" t="str">
        <f t="shared" ca="1" si="118"/>
        <v>women</v>
      </c>
      <c r="C401">
        <f t="shared" ca="1" si="119"/>
        <v>42</v>
      </c>
      <c r="D401">
        <f t="shared" ca="1" si="120"/>
        <v>4</v>
      </c>
      <c r="E401" t="str">
        <f t="shared" ca="1" si="121"/>
        <v>Finance</v>
      </c>
      <c r="F401" t="str">
        <f t="shared" ca="1" si="108"/>
        <v>Technical</v>
      </c>
      <c r="G401">
        <f t="shared" ca="1" si="122"/>
        <v>2</v>
      </c>
      <c r="H401">
        <f t="shared" ca="1" si="116"/>
        <v>3</v>
      </c>
      <c r="I401" s="1">
        <f t="shared" ca="1" si="123"/>
        <v>39039</v>
      </c>
      <c r="J401" t="str">
        <f t="shared" ca="1" si="109"/>
        <v>Zugdidi</v>
      </c>
      <c r="K401" s="1">
        <f t="shared" ca="1" si="110"/>
        <v>156156</v>
      </c>
      <c r="L401" s="1">
        <f t="shared" ca="1" si="124"/>
        <v>20029.835461410967</v>
      </c>
      <c r="M401" s="1">
        <f t="shared" ca="1" si="111"/>
        <v>44858.464019176376</v>
      </c>
      <c r="N401" s="1">
        <f t="shared" ca="1" si="125"/>
        <v>19058</v>
      </c>
      <c r="O401" s="1">
        <f t="shared" ca="1" si="112"/>
        <v>46677.977757450346</v>
      </c>
      <c r="P401" s="1">
        <f t="shared" ca="1" si="113"/>
        <v>29862.10535213905</v>
      </c>
      <c r="Q401" s="1">
        <f t="shared" ca="1" si="114"/>
        <v>230876.56937131542</v>
      </c>
      <c r="R401" s="1">
        <f ca="1">Table1[[#This Row],[mortage left]]+Table1[[#This Row],[left to pay to cars]]+Table1[[#This Row],[debt]]</f>
        <v>85765.813218861324</v>
      </c>
      <c r="S401" s="1">
        <f t="shared" ca="1" si="115"/>
        <v>145110.75615245409</v>
      </c>
    </row>
    <row r="402" spans="1:19" x14ac:dyDescent="0.2">
      <c r="A402">
        <f t="shared" ca="1" si="117"/>
        <v>1</v>
      </c>
      <c r="B402" t="str">
        <f t="shared" ca="1" si="118"/>
        <v>men</v>
      </c>
      <c r="C402">
        <f t="shared" ca="1" si="119"/>
        <v>50</v>
      </c>
      <c r="D402">
        <f t="shared" ca="1" si="120"/>
        <v>3</v>
      </c>
      <c r="E402" t="str">
        <f t="shared" ca="1" si="121"/>
        <v>Business</v>
      </c>
      <c r="F402" t="str">
        <f t="shared" ca="1" si="108"/>
        <v>College</v>
      </c>
      <c r="G402">
        <f t="shared" ca="1" si="122"/>
        <v>1</v>
      </c>
      <c r="H402">
        <f t="shared" ca="1" si="116"/>
        <v>3</v>
      </c>
      <c r="I402" s="1">
        <f t="shared" ca="1" si="123"/>
        <v>31513</v>
      </c>
      <c r="J402" t="str">
        <f t="shared" ca="1" si="109"/>
        <v>Kutaisi</v>
      </c>
      <c r="K402" s="1">
        <f t="shared" ca="1" si="110"/>
        <v>126052</v>
      </c>
      <c r="L402" s="1">
        <f t="shared" ca="1" si="124"/>
        <v>11266.643410503753</v>
      </c>
      <c r="M402" s="1">
        <f t="shared" ca="1" si="111"/>
        <v>32339.01112002429</v>
      </c>
      <c r="N402" s="1">
        <f t="shared" ca="1" si="125"/>
        <v>5669</v>
      </c>
      <c r="O402" s="1">
        <f t="shared" ca="1" si="112"/>
        <v>18502.14963232059</v>
      </c>
      <c r="P402" s="1">
        <f t="shared" ca="1" si="113"/>
        <v>2473.7871668161793</v>
      </c>
      <c r="Q402" s="1">
        <f t="shared" ca="1" si="114"/>
        <v>160864.79828684047</v>
      </c>
      <c r="R402" s="1">
        <f ca="1">Table1[[#This Row],[mortage left]]+Table1[[#This Row],[left to pay to cars]]+Table1[[#This Row],[debt]]</f>
        <v>35437.793042824342</v>
      </c>
      <c r="S402" s="1">
        <f t="shared" ca="1" si="115"/>
        <v>125427.00524401612</v>
      </c>
    </row>
    <row r="403" spans="1:19" x14ac:dyDescent="0.2">
      <c r="A403">
        <f t="shared" ca="1" si="117"/>
        <v>2</v>
      </c>
      <c r="B403" t="str">
        <f t="shared" ca="1" si="118"/>
        <v>women</v>
      </c>
      <c r="C403">
        <f t="shared" ca="1" si="119"/>
        <v>26</v>
      </c>
      <c r="D403">
        <f t="shared" ca="1" si="120"/>
        <v>2</v>
      </c>
      <c r="E403" t="str">
        <f t="shared" ca="1" si="121"/>
        <v>Health</v>
      </c>
      <c r="F403" t="str">
        <f t="shared" ca="1" si="108"/>
        <v>University</v>
      </c>
      <c r="G403">
        <f t="shared" ca="1" si="122"/>
        <v>5</v>
      </c>
      <c r="H403">
        <f t="shared" ca="1" si="116"/>
        <v>4</v>
      </c>
      <c r="I403" s="1">
        <f t="shared" ca="1" si="123"/>
        <v>37019</v>
      </c>
      <c r="J403" t="str">
        <f t="shared" ca="1" si="109"/>
        <v>Batumi</v>
      </c>
      <c r="K403" s="1">
        <f t="shared" ca="1" si="110"/>
        <v>148076</v>
      </c>
      <c r="L403" s="1">
        <f t="shared" ca="1" si="124"/>
        <v>102824.14363592264</v>
      </c>
      <c r="M403" s="1">
        <f t="shared" ca="1" si="111"/>
        <v>34277.565733409741</v>
      </c>
      <c r="N403" s="1">
        <f t="shared" ca="1" si="125"/>
        <v>25058</v>
      </c>
      <c r="O403" s="1">
        <f t="shared" ca="1" si="112"/>
        <v>65616.538979969846</v>
      </c>
      <c r="P403" s="1">
        <f t="shared" ca="1" si="113"/>
        <v>45958.173677375809</v>
      </c>
      <c r="Q403" s="1">
        <f t="shared" ca="1" si="114"/>
        <v>228311.73941078555</v>
      </c>
      <c r="R403" s="1">
        <f ca="1">Table1[[#This Row],[mortage left]]+Table1[[#This Row],[left to pay to cars]]+Table1[[#This Row],[debt]]</f>
        <v>193498.6826158925</v>
      </c>
      <c r="S403" s="1">
        <f t="shared" ca="1" si="115"/>
        <v>34813.056794893055</v>
      </c>
    </row>
    <row r="404" spans="1:19" x14ac:dyDescent="0.2">
      <c r="A404">
        <f t="shared" ca="1" si="117"/>
        <v>2</v>
      </c>
      <c r="B404" t="str">
        <f t="shared" ca="1" si="118"/>
        <v>women</v>
      </c>
      <c r="C404">
        <f t="shared" ca="1" si="119"/>
        <v>27</v>
      </c>
      <c r="D404">
        <f t="shared" ca="1" si="120"/>
        <v>2</v>
      </c>
      <c r="E404" t="str">
        <f t="shared" ca="1" si="121"/>
        <v>Health</v>
      </c>
      <c r="F404" t="str">
        <f t="shared" ca="1" si="108"/>
        <v>University</v>
      </c>
      <c r="G404">
        <f t="shared" ca="1" si="122"/>
        <v>5</v>
      </c>
      <c r="H404">
        <f t="shared" ca="1" si="116"/>
        <v>1</v>
      </c>
      <c r="I404" s="1">
        <f t="shared" ca="1" si="123"/>
        <v>60154</v>
      </c>
      <c r="J404" t="str">
        <f t="shared" ca="1" si="109"/>
        <v>Batumi</v>
      </c>
      <c r="K404" s="1">
        <f t="shared" ca="1" si="110"/>
        <v>421078</v>
      </c>
      <c r="L404" s="1">
        <f t="shared" ca="1" si="124"/>
        <v>44400.811611740006</v>
      </c>
      <c r="M404" s="1">
        <f t="shared" ca="1" si="111"/>
        <v>51252.639078835695</v>
      </c>
      <c r="N404" s="1">
        <f t="shared" ca="1" si="125"/>
        <v>25364</v>
      </c>
      <c r="O404" s="1">
        <f t="shared" ca="1" si="112"/>
        <v>66569.390587213071</v>
      </c>
      <c r="P404" s="1">
        <f t="shared" ca="1" si="113"/>
        <v>6262.5192836395127</v>
      </c>
      <c r="Q404" s="1">
        <f t="shared" ca="1" si="114"/>
        <v>478593.15836247522</v>
      </c>
      <c r="R404" s="1">
        <f ca="1">Table1[[#This Row],[mortage left]]+Table1[[#This Row],[left to pay to cars]]+Table1[[#This Row],[debt]]</f>
        <v>136334.20219895308</v>
      </c>
      <c r="S404" s="1">
        <f t="shared" ca="1" si="115"/>
        <v>342258.95616352215</v>
      </c>
    </row>
    <row r="405" spans="1:19" x14ac:dyDescent="0.2">
      <c r="A405">
        <f t="shared" ca="1" si="117"/>
        <v>1</v>
      </c>
      <c r="B405" t="str">
        <f t="shared" ca="1" si="118"/>
        <v>men</v>
      </c>
      <c r="C405">
        <f t="shared" ca="1" si="119"/>
        <v>19</v>
      </c>
      <c r="D405">
        <f t="shared" ca="1" si="120"/>
        <v>5</v>
      </c>
      <c r="E405" t="str">
        <f t="shared" ca="1" si="121"/>
        <v>Law</v>
      </c>
      <c r="F405" t="str">
        <f t="shared" ca="1" si="108"/>
        <v>Other</v>
      </c>
      <c r="G405">
        <f t="shared" ca="1" si="122"/>
        <v>2</v>
      </c>
      <c r="H405">
        <f t="shared" ca="1" si="116"/>
        <v>2</v>
      </c>
      <c r="I405" s="1">
        <f t="shared" ca="1" si="123"/>
        <v>63308</v>
      </c>
      <c r="J405" t="str">
        <f t="shared" ca="1" si="109"/>
        <v>Telavi</v>
      </c>
      <c r="K405" s="1">
        <f t="shared" ca="1" si="110"/>
        <v>253232</v>
      </c>
      <c r="L405" s="1">
        <f t="shared" ca="1" si="124"/>
        <v>223923.92347194473</v>
      </c>
      <c r="M405" s="1">
        <f t="shared" ca="1" si="111"/>
        <v>110417.99164024349</v>
      </c>
      <c r="N405" s="1">
        <f t="shared" ca="1" si="125"/>
        <v>22344</v>
      </c>
      <c r="O405" s="1">
        <f t="shared" ca="1" si="112"/>
        <v>27271.201059615356</v>
      </c>
      <c r="P405" s="1">
        <f t="shared" ca="1" si="113"/>
        <v>58776.13704761547</v>
      </c>
      <c r="Q405" s="1">
        <f t="shared" ca="1" si="114"/>
        <v>422426.12868785899</v>
      </c>
      <c r="R405" s="1">
        <f ca="1">Table1[[#This Row],[mortage left]]+Table1[[#This Row],[left to pay to cars]]+Table1[[#This Row],[debt]]</f>
        <v>273539.12453156011</v>
      </c>
      <c r="S405" s="1">
        <f t="shared" ca="1" si="115"/>
        <v>148887.00415629888</v>
      </c>
    </row>
    <row r="406" spans="1:19" x14ac:dyDescent="0.2">
      <c r="A406">
        <f t="shared" ca="1" si="117"/>
        <v>2</v>
      </c>
      <c r="B406" t="str">
        <f t="shared" ca="1" si="118"/>
        <v>women</v>
      </c>
      <c r="C406">
        <f t="shared" ca="1" si="119"/>
        <v>45</v>
      </c>
      <c r="D406">
        <f t="shared" ca="1" si="120"/>
        <v>1</v>
      </c>
      <c r="E406" t="str">
        <f t="shared" ca="1" si="121"/>
        <v>IT</v>
      </c>
      <c r="F406" t="str">
        <f t="shared" ca="1" si="108"/>
        <v>High school</v>
      </c>
      <c r="G406">
        <f t="shared" ca="1" si="122"/>
        <v>1</v>
      </c>
      <c r="H406">
        <f t="shared" ca="1" si="116"/>
        <v>1</v>
      </c>
      <c r="I406" s="1">
        <f t="shared" ca="1" si="123"/>
        <v>53614</v>
      </c>
      <c r="J406" t="str">
        <f t="shared" ca="1" si="109"/>
        <v>Tbilisi</v>
      </c>
      <c r="K406" s="1">
        <f t="shared" ca="1" si="110"/>
        <v>321684</v>
      </c>
      <c r="L406" s="1">
        <f t="shared" ca="1" si="124"/>
        <v>77441.431528710615</v>
      </c>
      <c r="M406" s="1">
        <f t="shared" ca="1" si="111"/>
        <v>22472.675298364531</v>
      </c>
      <c r="N406" s="1">
        <f t="shared" ca="1" si="125"/>
        <v>3012</v>
      </c>
      <c r="O406" s="1">
        <f t="shared" ca="1" si="112"/>
        <v>19309.46452669127</v>
      </c>
      <c r="P406" s="1">
        <f t="shared" ca="1" si="113"/>
        <v>31260.253555043819</v>
      </c>
      <c r="Q406" s="1">
        <f t="shared" ca="1" si="114"/>
        <v>375416.92885340838</v>
      </c>
      <c r="R406" s="1">
        <f ca="1">Table1[[#This Row],[mortage left]]+Table1[[#This Row],[left to pay to cars]]+Table1[[#This Row],[debt]]</f>
        <v>99762.896055401885</v>
      </c>
      <c r="S406" s="1">
        <f t="shared" ca="1" si="115"/>
        <v>275654.03279800649</v>
      </c>
    </row>
    <row r="407" spans="1:19" x14ac:dyDescent="0.2">
      <c r="A407">
        <f t="shared" ca="1" si="117"/>
        <v>1</v>
      </c>
      <c r="B407" t="str">
        <f t="shared" ca="1" si="118"/>
        <v>men</v>
      </c>
      <c r="C407">
        <f t="shared" ca="1" si="119"/>
        <v>20</v>
      </c>
      <c r="D407">
        <f t="shared" ca="1" si="120"/>
        <v>1</v>
      </c>
      <c r="E407" t="str">
        <f t="shared" ca="1" si="121"/>
        <v>IT</v>
      </c>
      <c r="F407" t="str">
        <f t="shared" ca="1" si="108"/>
        <v>High school</v>
      </c>
      <c r="G407">
        <f t="shared" ca="1" si="122"/>
        <v>5</v>
      </c>
      <c r="H407">
        <f t="shared" ca="1" si="116"/>
        <v>1</v>
      </c>
      <c r="I407" s="1">
        <f t="shared" ca="1" si="123"/>
        <v>31764</v>
      </c>
      <c r="J407" t="str">
        <f t="shared" ca="1" si="109"/>
        <v>Tbilisi</v>
      </c>
      <c r="K407" s="1">
        <f t="shared" ca="1" si="110"/>
        <v>190584</v>
      </c>
      <c r="L407" s="1">
        <f t="shared" ca="1" si="124"/>
        <v>46002.428098359102</v>
      </c>
      <c r="M407" s="1">
        <f t="shared" ca="1" si="111"/>
        <v>25377.604611159906</v>
      </c>
      <c r="N407" s="1">
        <f t="shared" ca="1" si="125"/>
        <v>10018</v>
      </c>
      <c r="O407" s="1">
        <f t="shared" ca="1" si="112"/>
        <v>27321.195680688015</v>
      </c>
      <c r="P407" s="1">
        <f t="shared" ca="1" si="113"/>
        <v>40785.776430307713</v>
      </c>
      <c r="Q407" s="1">
        <f t="shared" ca="1" si="114"/>
        <v>256747.38104146763</v>
      </c>
      <c r="R407" s="1">
        <f ca="1">Table1[[#This Row],[mortage left]]+Table1[[#This Row],[left to pay to cars]]+Table1[[#This Row],[debt]]</f>
        <v>83341.62377904712</v>
      </c>
      <c r="S407" s="1">
        <f t="shared" ca="1" si="115"/>
        <v>173405.75726242049</v>
      </c>
    </row>
    <row r="408" spans="1:19" x14ac:dyDescent="0.2">
      <c r="A408">
        <f t="shared" ca="1" si="117"/>
        <v>1</v>
      </c>
      <c r="B408" t="str">
        <f t="shared" ca="1" si="118"/>
        <v>men</v>
      </c>
      <c r="C408">
        <f t="shared" ca="1" si="119"/>
        <v>43</v>
      </c>
      <c r="D408">
        <f t="shared" ca="1" si="120"/>
        <v>2</v>
      </c>
      <c r="E408" t="str">
        <f t="shared" ca="1" si="121"/>
        <v>Health</v>
      </c>
      <c r="F408" t="str">
        <f t="shared" ca="1" si="108"/>
        <v>University</v>
      </c>
      <c r="G408">
        <f t="shared" ca="1" si="122"/>
        <v>2</v>
      </c>
      <c r="H408">
        <f t="shared" ca="1" si="116"/>
        <v>3</v>
      </c>
      <c r="I408" s="1">
        <f t="shared" ca="1" si="123"/>
        <v>53228</v>
      </c>
      <c r="J408" t="str">
        <f t="shared" ca="1" si="109"/>
        <v>Batumi</v>
      </c>
      <c r="K408" s="1">
        <f t="shared" ca="1" si="110"/>
        <v>266140</v>
      </c>
      <c r="L408" s="1">
        <f t="shared" ca="1" si="124"/>
        <v>224432.60080061507</v>
      </c>
      <c r="M408" s="1">
        <f t="shared" ca="1" si="111"/>
        <v>153293.99572401159</v>
      </c>
      <c r="N408" s="1">
        <f t="shared" ca="1" si="125"/>
        <v>1939</v>
      </c>
      <c r="O408" s="1">
        <f t="shared" ca="1" si="112"/>
        <v>58031.963168121059</v>
      </c>
      <c r="P408" s="1">
        <f t="shared" ca="1" si="113"/>
        <v>40770.225790322627</v>
      </c>
      <c r="Q408" s="1">
        <f t="shared" ca="1" si="114"/>
        <v>460204.2215143342</v>
      </c>
      <c r="R408" s="1">
        <f ca="1">Table1[[#This Row],[mortage left]]+Table1[[#This Row],[left to pay to cars]]+Table1[[#This Row],[debt]]</f>
        <v>284403.5639687361</v>
      </c>
      <c r="S408" s="1">
        <f t="shared" ca="1" si="115"/>
        <v>175800.65754559811</v>
      </c>
    </row>
    <row r="409" spans="1:19" x14ac:dyDescent="0.2">
      <c r="A409">
        <f t="shared" ca="1" si="117"/>
        <v>2</v>
      </c>
      <c r="B409" t="str">
        <f t="shared" ca="1" si="118"/>
        <v>women</v>
      </c>
      <c r="C409">
        <f t="shared" ca="1" si="119"/>
        <v>37</v>
      </c>
      <c r="D409">
        <f t="shared" ca="1" si="120"/>
        <v>2</v>
      </c>
      <c r="E409" t="str">
        <f t="shared" ca="1" si="121"/>
        <v>Health</v>
      </c>
      <c r="F409" t="str">
        <f t="shared" ca="1" si="108"/>
        <v>University</v>
      </c>
      <c r="G409">
        <f t="shared" ca="1" si="122"/>
        <v>0</v>
      </c>
      <c r="H409">
        <f t="shared" ca="1" si="116"/>
        <v>2</v>
      </c>
      <c r="I409" s="1">
        <f t="shared" ca="1" si="123"/>
        <v>33842</v>
      </c>
      <c r="J409" t="str">
        <f t="shared" ca="1" si="109"/>
        <v>Batumi</v>
      </c>
      <c r="K409" s="1">
        <f t="shared" ca="1" si="110"/>
        <v>236894</v>
      </c>
      <c r="L409" s="1">
        <f t="shared" ca="1" si="124"/>
        <v>179685.8148667262</v>
      </c>
      <c r="M409" s="1">
        <f t="shared" ca="1" si="111"/>
        <v>30852.842599583473</v>
      </c>
      <c r="N409" s="1">
        <f t="shared" ca="1" si="125"/>
        <v>25621</v>
      </c>
      <c r="O409" s="1">
        <f t="shared" ca="1" si="112"/>
        <v>50019.625855906728</v>
      </c>
      <c r="P409" s="1">
        <f t="shared" ca="1" si="113"/>
        <v>6176.9880500704949</v>
      </c>
      <c r="Q409" s="1">
        <f t="shared" ca="1" si="114"/>
        <v>273923.83064965397</v>
      </c>
      <c r="R409" s="1">
        <f ca="1">Table1[[#This Row],[mortage left]]+Table1[[#This Row],[left to pay to cars]]+Table1[[#This Row],[debt]]</f>
        <v>255326.44072263292</v>
      </c>
      <c r="S409" s="1">
        <f t="shared" ca="1" si="115"/>
        <v>18597.389927021053</v>
      </c>
    </row>
    <row r="410" spans="1:19" x14ac:dyDescent="0.2">
      <c r="A410">
        <f t="shared" ca="1" si="117"/>
        <v>2</v>
      </c>
      <c r="B410" t="str">
        <f t="shared" ca="1" si="118"/>
        <v>women</v>
      </c>
      <c r="C410">
        <f t="shared" ca="1" si="119"/>
        <v>27</v>
      </c>
      <c r="D410">
        <f t="shared" ca="1" si="120"/>
        <v>4</v>
      </c>
      <c r="E410" t="str">
        <f t="shared" ca="1" si="121"/>
        <v>Finance</v>
      </c>
      <c r="F410" t="str">
        <f t="shared" ca="1" si="108"/>
        <v>Technical</v>
      </c>
      <c r="G410">
        <f t="shared" ca="1" si="122"/>
        <v>1</v>
      </c>
      <c r="H410">
        <f t="shared" ca="1" si="116"/>
        <v>1</v>
      </c>
      <c r="I410" s="1">
        <f t="shared" ca="1" si="123"/>
        <v>30270</v>
      </c>
      <c r="J410" t="str">
        <f t="shared" ca="1" si="109"/>
        <v>Zugdidi</v>
      </c>
      <c r="K410" s="1">
        <f t="shared" ca="1" si="110"/>
        <v>181620</v>
      </c>
      <c r="L410" s="1">
        <f t="shared" ca="1" si="124"/>
        <v>156579.45795338659</v>
      </c>
      <c r="M410" s="1">
        <f t="shared" ca="1" si="111"/>
        <v>10556.547771662361</v>
      </c>
      <c r="N410" s="1">
        <f t="shared" ca="1" si="125"/>
        <v>6451</v>
      </c>
      <c r="O410" s="1">
        <f t="shared" ca="1" si="112"/>
        <v>6131.4260479321802</v>
      </c>
      <c r="P410" s="1">
        <f t="shared" ca="1" si="113"/>
        <v>25949.450342752149</v>
      </c>
      <c r="Q410" s="1">
        <f t="shared" ca="1" si="114"/>
        <v>218125.99811441451</v>
      </c>
      <c r="R410" s="1">
        <f ca="1">Table1[[#This Row],[mortage left]]+Table1[[#This Row],[left to pay to cars]]+Table1[[#This Row],[debt]]</f>
        <v>169161.88400131877</v>
      </c>
      <c r="S410" s="1">
        <f t="shared" ca="1" si="115"/>
        <v>48964.11411309574</v>
      </c>
    </row>
    <row r="411" spans="1:19" x14ac:dyDescent="0.2">
      <c r="A411">
        <f t="shared" ca="1" si="117"/>
        <v>1</v>
      </c>
      <c r="B411" t="str">
        <f t="shared" ca="1" si="118"/>
        <v>men</v>
      </c>
      <c r="C411">
        <f t="shared" ca="1" si="119"/>
        <v>33</v>
      </c>
      <c r="D411">
        <f t="shared" ca="1" si="120"/>
        <v>1</v>
      </c>
      <c r="E411" t="str">
        <f t="shared" ca="1" si="121"/>
        <v>IT</v>
      </c>
      <c r="F411" t="str">
        <f t="shared" ca="1" si="108"/>
        <v>High school</v>
      </c>
      <c r="G411">
        <f t="shared" ca="1" si="122"/>
        <v>0</v>
      </c>
      <c r="H411">
        <f t="shared" ca="1" si="116"/>
        <v>2</v>
      </c>
      <c r="I411" s="1">
        <f t="shared" ca="1" si="123"/>
        <v>68413</v>
      </c>
      <c r="J411" t="str">
        <f t="shared" ca="1" si="109"/>
        <v>Tbilisi</v>
      </c>
      <c r="K411" s="1">
        <f t="shared" ca="1" si="110"/>
        <v>410478</v>
      </c>
      <c r="L411" s="1">
        <f t="shared" ca="1" si="124"/>
        <v>177294.58210994586</v>
      </c>
      <c r="M411" s="1">
        <f t="shared" ca="1" si="111"/>
        <v>133744.03057884291</v>
      </c>
      <c r="N411" s="1">
        <f t="shared" ca="1" si="125"/>
        <v>105833</v>
      </c>
      <c r="O411" s="1">
        <f t="shared" ca="1" si="112"/>
        <v>20662.479585621746</v>
      </c>
      <c r="P411" s="1">
        <f t="shared" ca="1" si="113"/>
        <v>84347.645766548536</v>
      </c>
      <c r="Q411" s="1">
        <f t="shared" ca="1" si="114"/>
        <v>628569.67634539143</v>
      </c>
      <c r="R411" s="1">
        <f ca="1">Table1[[#This Row],[mortage left]]+Table1[[#This Row],[left to pay to cars]]+Table1[[#This Row],[debt]]</f>
        <v>303790.06169556757</v>
      </c>
      <c r="S411" s="1">
        <f t="shared" ca="1" si="115"/>
        <v>324779.61464982387</v>
      </c>
    </row>
    <row r="412" spans="1:19" x14ac:dyDescent="0.2">
      <c r="A412">
        <f t="shared" ca="1" si="117"/>
        <v>1</v>
      </c>
      <c r="B412" t="str">
        <f t="shared" ca="1" si="118"/>
        <v>men</v>
      </c>
      <c r="C412">
        <f t="shared" ca="1" si="119"/>
        <v>25</v>
      </c>
      <c r="D412">
        <f t="shared" ca="1" si="120"/>
        <v>1</v>
      </c>
      <c r="E412" t="str">
        <f t="shared" ca="1" si="121"/>
        <v>IT</v>
      </c>
      <c r="F412" t="str">
        <f t="shared" ca="1" si="108"/>
        <v>High school</v>
      </c>
      <c r="G412">
        <f t="shared" ca="1" si="122"/>
        <v>1</v>
      </c>
      <c r="H412">
        <f t="shared" ca="1" si="116"/>
        <v>3</v>
      </c>
      <c r="I412" s="1">
        <f t="shared" ca="1" si="123"/>
        <v>45013</v>
      </c>
      <c r="J412" t="str">
        <f t="shared" ca="1" si="109"/>
        <v>Tbilisi</v>
      </c>
      <c r="K412" s="1">
        <f t="shared" ca="1" si="110"/>
        <v>225065</v>
      </c>
      <c r="L412" s="1">
        <f t="shared" ca="1" si="124"/>
        <v>32537.359335980866</v>
      </c>
      <c r="M412" s="1">
        <f t="shared" ca="1" si="111"/>
        <v>19983.060870454203</v>
      </c>
      <c r="N412" s="1">
        <f t="shared" ca="1" si="125"/>
        <v>7731</v>
      </c>
      <c r="O412" s="1">
        <f t="shared" ca="1" si="112"/>
        <v>85438.751395835177</v>
      </c>
      <c r="P412" s="1">
        <f t="shared" ca="1" si="113"/>
        <v>8031.039250614278</v>
      </c>
      <c r="Q412" s="1">
        <f t="shared" ca="1" si="114"/>
        <v>253079.10012106848</v>
      </c>
      <c r="R412" s="1">
        <f ca="1">Table1[[#This Row],[mortage left]]+Table1[[#This Row],[left to pay to cars]]+Table1[[#This Row],[debt]]</f>
        <v>125707.11073181604</v>
      </c>
      <c r="S412" s="1">
        <f t="shared" ca="1" si="115"/>
        <v>127371.98938925244</v>
      </c>
    </row>
    <row r="413" spans="1:19" x14ac:dyDescent="0.2">
      <c r="A413">
        <f t="shared" ca="1" si="117"/>
        <v>2</v>
      </c>
      <c r="B413" t="str">
        <f t="shared" ca="1" si="118"/>
        <v>women</v>
      </c>
      <c r="C413">
        <f t="shared" ca="1" si="119"/>
        <v>44</v>
      </c>
      <c r="D413">
        <f t="shared" ca="1" si="120"/>
        <v>3</v>
      </c>
      <c r="E413" t="str">
        <f t="shared" ca="1" si="121"/>
        <v>Business</v>
      </c>
      <c r="F413" t="str">
        <f t="shared" ca="1" si="108"/>
        <v>College</v>
      </c>
      <c r="G413">
        <f t="shared" ca="1" si="122"/>
        <v>4</v>
      </c>
      <c r="H413">
        <f t="shared" ca="1" si="116"/>
        <v>4</v>
      </c>
      <c r="I413" s="1">
        <f t="shared" ca="1" si="123"/>
        <v>66826</v>
      </c>
      <c r="J413" t="str">
        <f t="shared" ca="1" si="109"/>
        <v>Kutaisi</v>
      </c>
      <c r="K413" s="1">
        <f t="shared" ca="1" si="110"/>
        <v>334130</v>
      </c>
      <c r="L413" s="1">
        <f t="shared" ca="1" si="124"/>
        <v>44579.088848674888</v>
      </c>
      <c r="M413" s="1">
        <f t="shared" ca="1" si="111"/>
        <v>213400.59777204317</v>
      </c>
      <c r="N413" s="1">
        <f t="shared" ca="1" si="125"/>
        <v>179947</v>
      </c>
      <c r="O413" s="1">
        <f t="shared" ca="1" si="112"/>
        <v>104761.13992010837</v>
      </c>
      <c r="P413" s="1">
        <f t="shared" ca="1" si="113"/>
        <v>92640.892663444218</v>
      </c>
      <c r="Q413" s="1">
        <f t="shared" ca="1" si="114"/>
        <v>640171.49043548736</v>
      </c>
      <c r="R413" s="1">
        <f ca="1">Table1[[#This Row],[mortage left]]+Table1[[#This Row],[left to pay to cars]]+Table1[[#This Row],[debt]]</f>
        <v>329287.22876878327</v>
      </c>
      <c r="S413" s="1">
        <f t="shared" ca="1" si="115"/>
        <v>310884.26166670409</v>
      </c>
    </row>
    <row r="414" spans="1:19" x14ac:dyDescent="0.2">
      <c r="A414">
        <f t="shared" ca="1" si="117"/>
        <v>2</v>
      </c>
      <c r="B414" t="str">
        <f t="shared" ca="1" si="118"/>
        <v>women</v>
      </c>
      <c r="C414">
        <f t="shared" ca="1" si="119"/>
        <v>21</v>
      </c>
      <c r="D414">
        <f t="shared" ca="1" si="120"/>
        <v>1</v>
      </c>
      <c r="E414" t="str">
        <f t="shared" ca="1" si="121"/>
        <v>IT</v>
      </c>
      <c r="F414" t="str">
        <f t="shared" ca="1" si="108"/>
        <v>High school</v>
      </c>
      <c r="G414">
        <f t="shared" ca="1" si="122"/>
        <v>5</v>
      </c>
      <c r="H414">
        <f t="shared" ca="1" si="116"/>
        <v>1</v>
      </c>
      <c r="I414" s="1">
        <f t="shared" ca="1" si="123"/>
        <v>38158</v>
      </c>
      <c r="J414" t="str">
        <f t="shared" ca="1" si="109"/>
        <v>Tbilisi</v>
      </c>
      <c r="K414" s="1">
        <f t="shared" ca="1" si="110"/>
        <v>228948</v>
      </c>
      <c r="L414" s="1">
        <f t="shared" ca="1" si="124"/>
        <v>211920.43687385836</v>
      </c>
      <c r="M414" s="1">
        <f t="shared" ca="1" si="111"/>
        <v>26528.595260253129</v>
      </c>
      <c r="N414" s="1">
        <f t="shared" ca="1" si="125"/>
        <v>23605</v>
      </c>
      <c r="O414" s="1">
        <f t="shared" ca="1" si="112"/>
        <v>56565.355007332968</v>
      </c>
      <c r="P414" s="1">
        <f t="shared" ca="1" si="113"/>
        <v>38944.780911377471</v>
      </c>
      <c r="Q414" s="1">
        <f t="shared" ca="1" si="114"/>
        <v>294421.37617163057</v>
      </c>
      <c r="R414" s="1">
        <f ca="1">Table1[[#This Row],[mortage left]]+Table1[[#This Row],[left to pay to cars]]+Table1[[#This Row],[debt]]</f>
        <v>292090.79188119131</v>
      </c>
      <c r="S414" s="1">
        <f t="shared" ca="1" si="115"/>
        <v>2330.584290439263</v>
      </c>
    </row>
    <row r="415" spans="1:19" x14ac:dyDescent="0.2">
      <c r="A415">
        <f t="shared" ca="1" si="117"/>
        <v>1</v>
      </c>
      <c r="B415" t="str">
        <f t="shared" ca="1" si="118"/>
        <v>men</v>
      </c>
      <c r="C415">
        <f t="shared" ca="1" si="119"/>
        <v>31</v>
      </c>
      <c r="D415">
        <f t="shared" ca="1" si="120"/>
        <v>1</v>
      </c>
      <c r="E415" t="str">
        <f t="shared" ca="1" si="121"/>
        <v>IT</v>
      </c>
      <c r="F415" t="str">
        <f t="shared" ca="1" si="108"/>
        <v>High school</v>
      </c>
      <c r="G415">
        <f t="shared" ca="1" si="122"/>
        <v>3</v>
      </c>
      <c r="H415">
        <f t="shared" ca="1" si="116"/>
        <v>2</v>
      </c>
      <c r="I415" s="1">
        <f t="shared" ca="1" si="123"/>
        <v>72291</v>
      </c>
      <c r="J415" t="str">
        <f t="shared" ca="1" si="109"/>
        <v>Tbilisi</v>
      </c>
      <c r="K415" s="1">
        <f t="shared" ca="1" si="110"/>
        <v>361455</v>
      </c>
      <c r="L415" s="1">
        <f t="shared" ca="1" si="124"/>
        <v>276327.98590752465</v>
      </c>
      <c r="M415" s="1">
        <f t="shared" ca="1" si="111"/>
        <v>27036.921371337314</v>
      </c>
      <c r="N415" s="1">
        <f t="shared" ca="1" si="125"/>
        <v>1191</v>
      </c>
      <c r="O415" s="1">
        <f t="shared" ca="1" si="112"/>
        <v>90539.371561817985</v>
      </c>
      <c r="P415" s="1">
        <f t="shared" ca="1" si="113"/>
        <v>44471.527663946079</v>
      </c>
      <c r="Q415" s="1">
        <f t="shared" ca="1" si="114"/>
        <v>432963.44903528341</v>
      </c>
      <c r="R415" s="1">
        <f ca="1">Table1[[#This Row],[mortage left]]+Table1[[#This Row],[left to pay to cars]]+Table1[[#This Row],[debt]]</f>
        <v>368058.35746934265</v>
      </c>
      <c r="S415" s="1">
        <f t="shared" ca="1" si="115"/>
        <v>64905.091565940762</v>
      </c>
    </row>
    <row r="416" spans="1:19" x14ac:dyDescent="0.2">
      <c r="A416">
        <f t="shared" ca="1" si="117"/>
        <v>2</v>
      </c>
      <c r="B416" t="str">
        <f t="shared" ca="1" si="118"/>
        <v>women</v>
      </c>
      <c r="C416">
        <f t="shared" ca="1" si="119"/>
        <v>20</v>
      </c>
      <c r="D416">
        <f t="shared" ca="1" si="120"/>
        <v>2</v>
      </c>
      <c r="E416" t="str">
        <f t="shared" ca="1" si="121"/>
        <v>Health</v>
      </c>
      <c r="F416" t="str">
        <f t="shared" ref="F416:F479" ca="1" si="126">VLOOKUP(D416,$Z$2:$AA$6,2,1)</f>
        <v>University</v>
      </c>
      <c r="G416">
        <f t="shared" ca="1" si="122"/>
        <v>2</v>
      </c>
      <c r="H416">
        <f t="shared" ca="1" si="116"/>
        <v>1</v>
      </c>
      <c r="I416" s="1">
        <f t="shared" ca="1" si="123"/>
        <v>35970</v>
      </c>
      <c r="J416" t="str">
        <f t="shared" ref="J416:J479" ca="1" si="127">VLOOKUP(D416,$AB$2:$AC$6,2,1)</f>
        <v>Batumi</v>
      </c>
      <c r="K416" s="1">
        <f t="shared" ref="K416:K479" ca="1" si="128">I416*RANDBETWEEN(4,7)</f>
        <v>179850</v>
      </c>
      <c r="L416" s="1">
        <f t="shared" ca="1" si="124"/>
        <v>164834.5739423958</v>
      </c>
      <c r="M416" s="1">
        <f t="shared" ref="M416:M479" ca="1" si="129">H416*RAND()*I416</f>
        <v>14084.180637092923</v>
      </c>
      <c r="N416" s="1">
        <f t="shared" ca="1" si="125"/>
        <v>2297</v>
      </c>
      <c r="O416" s="1">
        <f t="shared" ref="O416:O479" ca="1" si="130">RAND()*I416*2</f>
        <v>50680.783314999513</v>
      </c>
      <c r="P416" s="1">
        <f t="shared" ref="P416:P479" ca="1" si="131">RAND()*I416*1.5</f>
        <v>11909.728060615582</v>
      </c>
      <c r="Q416" s="1">
        <f t="shared" ref="Q416:Q479" ca="1" si="132">K416+M416+P416</f>
        <v>205843.90869770848</v>
      </c>
      <c r="R416" s="1">
        <f ca="1">Table1[[#This Row],[mortage left]]+Table1[[#This Row],[left to pay to cars]]+Table1[[#This Row],[debt]]</f>
        <v>217812.35725739531</v>
      </c>
      <c r="S416" s="1">
        <f t="shared" ref="S416:S479" ca="1" si="133">Q416-R416</f>
        <v>-11968.448559686833</v>
      </c>
    </row>
    <row r="417" spans="1:19" x14ac:dyDescent="0.2">
      <c r="A417">
        <f t="shared" ca="1" si="117"/>
        <v>1</v>
      </c>
      <c r="B417" t="str">
        <f t="shared" ca="1" si="118"/>
        <v>men</v>
      </c>
      <c r="C417">
        <f t="shared" ca="1" si="119"/>
        <v>45</v>
      </c>
      <c r="D417">
        <f t="shared" ca="1" si="120"/>
        <v>2</v>
      </c>
      <c r="E417" t="str">
        <f t="shared" ca="1" si="121"/>
        <v>Health</v>
      </c>
      <c r="F417" t="str">
        <f t="shared" ca="1" si="126"/>
        <v>University</v>
      </c>
      <c r="G417">
        <f t="shared" ca="1" si="122"/>
        <v>2</v>
      </c>
      <c r="H417">
        <f t="shared" ca="1" si="116"/>
        <v>1</v>
      </c>
      <c r="I417" s="1">
        <f t="shared" ca="1" si="123"/>
        <v>34238</v>
      </c>
      <c r="J417" t="str">
        <f t="shared" ca="1" si="127"/>
        <v>Batumi</v>
      </c>
      <c r="K417" s="1">
        <f t="shared" ca="1" si="128"/>
        <v>171190</v>
      </c>
      <c r="L417" s="1">
        <f t="shared" ca="1" si="124"/>
        <v>92721.518496195349</v>
      </c>
      <c r="M417" s="1">
        <f t="shared" ca="1" si="129"/>
        <v>16932.389713925819</v>
      </c>
      <c r="N417" s="1">
        <f t="shared" ca="1" si="125"/>
        <v>7640</v>
      </c>
      <c r="O417" s="1">
        <f t="shared" ca="1" si="130"/>
        <v>12418.21454052769</v>
      </c>
      <c r="P417" s="1">
        <f t="shared" ca="1" si="131"/>
        <v>17658.244659762335</v>
      </c>
      <c r="Q417" s="1">
        <f t="shared" ca="1" si="132"/>
        <v>205780.63437368817</v>
      </c>
      <c r="R417" s="1">
        <f ca="1">Table1[[#This Row],[mortage left]]+Table1[[#This Row],[left to pay to cars]]+Table1[[#This Row],[debt]]</f>
        <v>112779.73303672305</v>
      </c>
      <c r="S417" s="1">
        <f t="shared" ca="1" si="133"/>
        <v>93000.901336965122</v>
      </c>
    </row>
    <row r="418" spans="1:19" x14ac:dyDescent="0.2">
      <c r="A418">
        <f t="shared" ca="1" si="117"/>
        <v>1</v>
      </c>
      <c r="B418" t="str">
        <f t="shared" ca="1" si="118"/>
        <v>men</v>
      </c>
      <c r="C418">
        <f t="shared" ca="1" si="119"/>
        <v>31</v>
      </c>
      <c r="D418">
        <f t="shared" ca="1" si="120"/>
        <v>1</v>
      </c>
      <c r="E418" t="str">
        <f t="shared" ca="1" si="121"/>
        <v>IT</v>
      </c>
      <c r="F418" t="str">
        <f t="shared" ca="1" si="126"/>
        <v>High school</v>
      </c>
      <c r="G418">
        <f t="shared" ca="1" si="122"/>
        <v>4</v>
      </c>
      <c r="H418">
        <f t="shared" ca="1" si="116"/>
        <v>3</v>
      </c>
      <c r="I418" s="1">
        <f t="shared" ca="1" si="123"/>
        <v>45308</v>
      </c>
      <c r="J418" t="str">
        <f t="shared" ca="1" si="127"/>
        <v>Tbilisi</v>
      </c>
      <c r="K418" s="1">
        <f t="shared" ca="1" si="128"/>
        <v>181232</v>
      </c>
      <c r="L418" s="1">
        <f t="shared" ca="1" si="124"/>
        <v>67329.096421466602</v>
      </c>
      <c r="M418" s="1">
        <f t="shared" ca="1" si="129"/>
        <v>55384.398927461654</v>
      </c>
      <c r="N418" s="1">
        <f t="shared" ca="1" si="125"/>
        <v>18866</v>
      </c>
      <c r="O418" s="1">
        <f t="shared" ca="1" si="130"/>
        <v>37608.435658810624</v>
      </c>
      <c r="P418" s="1">
        <f t="shared" ca="1" si="131"/>
        <v>24488.134119758219</v>
      </c>
      <c r="Q418" s="1">
        <f t="shared" ca="1" si="132"/>
        <v>261104.53304721985</v>
      </c>
      <c r="R418" s="1">
        <f ca="1">Table1[[#This Row],[mortage left]]+Table1[[#This Row],[left to pay to cars]]+Table1[[#This Row],[debt]]</f>
        <v>123803.53208027722</v>
      </c>
      <c r="S418" s="1">
        <f t="shared" ca="1" si="133"/>
        <v>137301.00096694264</v>
      </c>
    </row>
    <row r="419" spans="1:19" x14ac:dyDescent="0.2">
      <c r="A419">
        <f t="shared" ca="1" si="117"/>
        <v>2</v>
      </c>
      <c r="B419" t="str">
        <f t="shared" ca="1" si="118"/>
        <v>women</v>
      </c>
      <c r="C419">
        <f t="shared" ca="1" si="119"/>
        <v>21</v>
      </c>
      <c r="D419">
        <f t="shared" ca="1" si="120"/>
        <v>5</v>
      </c>
      <c r="E419" t="str">
        <f t="shared" ca="1" si="121"/>
        <v>Law</v>
      </c>
      <c r="F419" t="str">
        <f t="shared" ca="1" si="126"/>
        <v>Other</v>
      </c>
      <c r="G419">
        <f t="shared" ca="1" si="122"/>
        <v>0</v>
      </c>
      <c r="H419">
        <f t="shared" ca="1" si="116"/>
        <v>1</v>
      </c>
      <c r="I419" s="1">
        <f t="shared" ca="1" si="123"/>
        <v>45165</v>
      </c>
      <c r="J419" t="str">
        <f t="shared" ca="1" si="127"/>
        <v>Telavi</v>
      </c>
      <c r="K419" s="1">
        <f t="shared" ca="1" si="128"/>
        <v>270990</v>
      </c>
      <c r="L419" s="1">
        <f t="shared" ca="1" si="124"/>
        <v>85005.456693450076</v>
      </c>
      <c r="M419" s="1">
        <f t="shared" ca="1" si="129"/>
        <v>22398.987283015129</v>
      </c>
      <c r="N419" s="1">
        <f t="shared" ca="1" si="125"/>
        <v>17376</v>
      </c>
      <c r="O419" s="1">
        <f t="shared" ca="1" si="130"/>
        <v>442.51841955912874</v>
      </c>
      <c r="P419" s="1">
        <f t="shared" ca="1" si="131"/>
        <v>53657.518661684451</v>
      </c>
      <c r="Q419" s="1">
        <f t="shared" ca="1" si="132"/>
        <v>347046.50594469963</v>
      </c>
      <c r="R419" s="1">
        <f ca="1">Table1[[#This Row],[mortage left]]+Table1[[#This Row],[left to pay to cars]]+Table1[[#This Row],[debt]]</f>
        <v>102823.9751130092</v>
      </c>
      <c r="S419" s="1">
        <f t="shared" ca="1" si="133"/>
        <v>244222.53083169041</v>
      </c>
    </row>
    <row r="420" spans="1:19" x14ac:dyDescent="0.2">
      <c r="A420">
        <f t="shared" ca="1" si="117"/>
        <v>1</v>
      </c>
      <c r="B420" t="str">
        <f t="shared" ca="1" si="118"/>
        <v>men</v>
      </c>
      <c r="C420">
        <f t="shared" ca="1" si="119"/>
        <v>45</v>
      </c>
      <c r="D420">
        <f t="shared" ca="1" si="120"/>
        <v>4</v>
      </c>
      <c r="E420" t="str">
        <f t="shared" ca="1" si="121"/>
        <v>Finance</v>
      </c>
      <c r="F420" t="str">
        <f t="shared" ca="1" si="126"/>
        <v>Technical</v>
      </c>
      <c r="G420">
        <f t="shared" ca="1" si="122"/>
        <v>0</v>
      </c>
      <c r="H420">
        <f t="shared" ca="1" si="116"/>
        <v>2</v>
      </c>
      <c r="I420" s="1">
        <f t="shared" ca="1" si="123"/>
        <v>72002</v>
      </c>
      <c r="J420" t="str">
        <f t="shared" ca="1" si="127"/>
        <v>Zugdidi</v>
      </c>
      <c r="K420" s="1">
        <f t="shared" ca="1" si="128"/>
        <v>504014</v>
      </c>
      <c r="L420" s="1">
        <f t="shared" ca="1" si="124"/>
        <v>27117.392856487353</v>
      </c>
      <c r="M420" s="1">
        <f t="shared" ca="1" si="129"/>
        <v>52856.25330683167</v>
      </c>
      <c r="N420" s="1">
        <f t="shared" ca="1" si="125"/>
        <v>30155</v>
      </c>
      <c r="O420" s="1">
        <f t="shared" ca="1" si="130"/>
        <v>65788.514522281694</v>
      </c>
      <c r="P420" s="1">
        <f t="shared" ca="1" si="131"/>
        <v>46018.808599009819</v>
      </c>
      <c r="Q420" s="1">
        <f t="shared" ca="1" si="132"/>
        <v>602889.06190584158</v>
      </c>
      <c r="R420" s="1">
        <f ca="1">Table1[[#This Row],[mortage left]]+Table1[[#This Row],[left to pay to cars]]+Table1[[#This Row],[debt]]</f>
        <v>123060.90737876904</v>
      </c>
      <c r="S420" s="1">
        <f t="shared" ca="1" si="133"/>
        <v>479828.15452707256</v>
      </c>
    </row>
    <row r="421" spans="1:19" x14ac:dyDescent="0.2">
      <c r="A421">
        <f t="shared" ca="1" si="117"/>
        <v>2</v>
      </c>
      <c r="B421" t="str">
        <f t="shared" ca="1" si="118"/>
        <v>women</v>
      </c>
      <c r="C421">
        <f t="shared" ca="1" si="119"/>
        <v>25</v>
      </c>
      <c r="D421">
        <f t="shared" ca="1" si="120"/>
        <v>5</v>
      </c>
      <c r="E421" t="str">
        <f t="shared" ca="1" si="121"/>
        <v>Law</v>
      </c>
      <c r="F421" t="str">
        <f t="shared" ca="1" si="126"/>
        <v>Other</v>
      </c>
      <c r="G421">
        <f t="shared" ca="1" si="122"/>
        <v>5</v>
      </c>
      <c r="H421">
        <f t="shared" ca="1" si="116"/>
        <v>2</v>
      </c>
      <c r="I421" s="1">
        <f t="shared" ca="1" si="123"/>
        <v>58724</v>
      </c>
      <c r="J421" t="str">
        <f t="shared" ca="1" si="127"/>
        <v>Telavi</v>
      </c>
      <c r="K421" s="1">
        <f t="shared" ca="1" si="128"/>
        <v>411068</v>
      </c>
      <c r="L421" s="1">
        <f t="shared" ca="1" si="124"/>
        <v>220358.20368553637</v>
      </c>
      <c r="M421" s="1">
        <f t="shared" ca="1" si="129"/>
        <v>85877.930386149688</v>
      </c>
      <c r="N421" s="1">
        <f t="shared" ca="1" si="125"/>
        <v>18986</v>
      </c>
      <c r="O421" s="1">
        <f t="shared" ca="1" si="130"/>
        <v>59094.063722776125</v>
      </c>
      <c r="P421" s="1">
        <f t="shared" ca="1" si="131"/>
        <v>64305.619495032515</v>
      </c>
      <c r="Q421" s="1">
        <f t="shared" ca="1" si="132"/>
        <v>561251.54988118215</v>
      </c>
      <c r="R421" s="1">
        <f ca="1">Table1[[#This Row],[mortage left]]+Table1[[#This Row],[left to pay to cars]]+Table1[[#This Row],[debt]]</f>
        <v>298438.26740831247</v>
      </c>
      <c r="S421" s="1">
        <f t="shared" ca="1" si="133"/>
        <v>262813.28247286967</v>
      </c>
    </row>
    <row r="422" spans="1:19" x14ac:dyDescent="0.2">
      <c r="A422">
        <f t="shared" ca="1" si="117"/>
        <v>1</v>
      </c>
      <c r="B422" t="str">
        <f t="shared" ca="1" si="118"/>
        <v>men</v>
      </c>
      <c r="C422">
        <f t="shared" ca="1" si="119"/>
        <v>28</v>
      </c>
      <c r="D422">
        <f t="shared" ca="1" si="120"/>
        <v>2</v>
      </c>
      <c r="E422" t="str">
        <f t="shared" ca="1" si="121"/>
        <v>Health</v>
      </c>
      <c r="F422" t="str">
        <f t="shared" ca="1" si="126"/>
        <v>University</v>
      </c>
      <c r="G422">
        <f t="shared" ca="1" si="122"/>
        <v>5</v>
      </c>
      <c r="H422">
        <f t="shared" ca="1" si="116"/>
        <v>3</v>
      </c>
      <c r="I422" s="1">
        <f t="shared" ca="1" si="123"/>
        <v>32862</v>
      </c>
      <c r="J422" t="str">
        <f t="shared" ca="1" si="127"/>
        <v>Batumi</v>
      </c>
      <c r="K422" s="1">
        <f t="shared" ca="1" si="128"/>
        <v>131448</v>
      </c>
      <c r="L422" s="1">
        <f t="shared" ca="1" si="124"/>
        <v>84518.091028400551</v>
      </c>
      <c r="M422" s="1">
        <f t="shared" ca="1" si="129"/>
        <v>91050.276847654546</v>
      </c>
      <c r="N422" s="1">
        <f t="shared" ca="1" si="125"/>
        <v>8693</v>
      </c>
      <c r="O422" s="1">
        <f t="shared" ca="1" si="130"/>
        <v>63683.782473938976</v>
      </c>
      <c r="P422" s="1">
        <f t="shared" ca="1" si="131"/>
        <v>38425.781424464789</v>
      </c>
      <c r="Q422" s="1">
        <f t="shared" ca="1" si="132"/>
        <v>260924.05827211932</v>
      </c>
      <c r="R422" s="1">
        <f ca="1">Table1[[#This Row],[mortage left]]+Table1[[#This Row],[left to pay to cars]]+Table1[[#This Row],[debt]]</f>
        <v>156894.87350233953</v>
      </c>
      <c r="S422" s="1">
        <f t="shared" ca="1" si="133"/>
        <v>104029.18476977979</v>
      </c>
    </row>
    <row r="423" spans="1:19" x14ac:dyDescent="0.2">
      <c r="A423">
        <f t="shared" ca="1" si="117"/>
        <v>1</v>
      </c>
      <c r="B423" t="str">
        <f t="shared" ca="1" si="118"/>
        <v>men</v>
      </c>
      <c r="C423">
        <f t="shared" ca="1" si="119"/>
        <v>20</v>
      </c>
      <c r="D423">
        <f t="shared" ca="1" si="120"/>
        <v>4</v>
      </c>
      <c r="E423" t="str">
        <f t="shared" ca="1" si="121"/>
        <v>Finance</v>
      </c>
      <c r="F423" t="str">
        <f t="shared" ca="1" si="126"/>
        <v>Technical</v>
      </c>
      <c r="G423">
        <f t="shared" ca="1" si="122"/>
        <v>1</v>
      </c>
      <c r="H423">
        <f t="shared" ca="1" si="116"/>
        <v>2</v>
      </c>
      <c r="I423" s="1">
        <f t="shared" ca="1" si="123"/>
        <v>55303</v>
      </c>
      <c r="J423" t="str">
        <f t="shared" ca="1" si="127"/>
        <v>Zugdidi</v>
      </c>
      <c r="K423" s="1">
        <f t="shared" ca="1" si="128"/>
        <v>331818</v>
      </c>
      <c r="L423" s="1">
        <f t="shared" ca="1" si="124"/>
        <v>139710.11042216711</v>
      </c>
      <c r="M423" s="1">
        <f t="shared" ca="1" si="129"/>
        <v>71265.163920711449</v>
      </c>
      <c r="N423" s="1">
        <f t="shared" ca="1" si="125"/>
        <v>2265</v>
      </c>
      <c r="O423" s="1">
        <f t="shared" ca="1" si="130"/>
        <v>44162.23713840136</v>
      </c>
      <c r="P423" s="1">
        <f t="shared" ca="1" si="131"/>
        <v>63171.930501924959</v>
      </c>
      <c r="Q423" s="1">
        <f t="shared" ca="1" si="132"/>
        <v>466255.09442263638</v>
      </c>
      <c r="R423" s="1">
        <f ca="1">Table1[[#This Row],[mortage left]]+Table1[[#This Row],[left to pay to cars]]+Table1[[#This Row],[debt]]</f>
        <v>186137.34756056848</v>
      </c>
      <c r="S423" s="1">
        <f t="shared" ca="1" si="133"/>
        <v>280117.7468620679</v>
      </c>
    </row>
    <row r="424" spans="1:19" x14ac:dyDescent="0.2">
      <c r="A424">
        <f t="shared" ca="1" si="117"/>
        <v>2</v>
      </c>
      <c r="B424" t="str">
        <f t="shared" ca="1" si="118"/>
        <v>women</v>
      </c>
      <c r="C424">
        <f t="shared" ca="1" si="119"/>
        <v>28</v>
      </c>
      <c r="D424">
        <f t="shared" ca="1" si="120"/>
        <v>3</v>
      </c>
      <c r="E424" t="str">
        <f t="shared" ca="1" si="121"/>
        <v>Business</v>
      </c>
      <c r="F424" t="str">
        <f t="shared" ca="1" si="126"/>
        <v>College</v>
      </c>
      <c r="G424">
        <f t="shared" ca="1" si="122"/>
        <v>3</v>
      </c>
      <c r="H424">
        <f t="shared" ca="1" si="116"/>
        <v>3</v>
      </c>
      <c r="I424" s="1">
        <f t="shared" ca="1" si="123"/>
        <v>36495</v>
      </c>
      <c r="J424" t="str">
        <f t="shared" ca="1" si="127"/>
        <v>Kutaisi</v>
      </c>
      <c r="K424" s="1">
        <f t="shared" ca="1" si="128"/>
        <v>218970</v>
      </c>
      <c r="L424" s="1">
        <f t="shared" ca="1" si="124"/>
        <v>132159.21781303408</v>
      </c>
      <c r="M424" s="1">
        <f t="shared" ca="1" si="129"/>
        <v>103267.26878462575</v>
      </c>
      <c r="N424" s="1">
        <f t="shared" ca="1" si="125"/>
        <v>5003</v>
      </c>
      <c r="O424" s="1">
        <f t="shared" ca="1" si="130"/>
        <v>30079.673796252519</v>
      </c>
      <c r="P424" s="1">
        <f t="shared" ca="1" si="131"/>
        <v>19168.174941595498</v>
      </c>
      <c r="Q424" s="1">
        <f t="shared" ca="1" si="132"/>
        <v>341405.44372622122</v>
      </c>
      <c r="R424" s="1">
        <f ca="1">Table1[[#This Row],[mortage left]]+Table1[[#This Row],[left to pay to cars]]+Table1[[#This Row],[debt]]</f>
        <v>167241.8916092866</v>
      </c>
      <c r="S424" s="1">
        <f t="shared" ca="1" si="133"/>
        <v>174163.55211693462</v>
      </c>
    </row>
    <row r="425" spans="1:19" x14ac:dyDescent="0.2">
      <c r="A425">
        <f t="shared" ca="1" si="117"/>
        <v>1</v>
      </c>
      <c r="B425" t="str">
        <f t="shared" ca="1" si="118"/>
        <v>men</v>
      </c>
      <c r="C425">
        <f t="shared" ca="1" si="119"/>
        <v>34</v>
      </c>
      <c r="D425">
        <f t="shared" ca="1" si="120"/>
        <v>3</v>
      </c>
      <c r="E425" t="str">
        <f t="shared" ca="1" si="121"/>
        <v>Business</v>
      </c>
      <c r="F425" t="str">
        <f t="shared" ca="1" si="126"/>
        <v>College</v>
      </c>
      <c r="G425">
        <f t="shared" ca="1" si="122"/>
        <v>2</v>
      </c>
      <c r="H425">
        <f t="shared" ca="1" si="116"/>
        <v>4</v>
      </c>
      <c r="I425" s="1">
        <f t="shared" ca="1" si="123"/>
        <v>55244</v>
      </c>
      <c r="J425" t="str">
        <f t="shared" ca="1" si="127"/>
        <v>Kutaisi</v>
      </c>
      <c r="K425" s="1">
        <f t="shared" ca="1" si="128"/>
        <v>276220</v>
      </c>
      <c r="L425" s="1">
        <f t="shared" ca="1" si="124"/>
        <v>185492.22100071397</v>
      </c>
      <c r="M425" s="1">
        <f t="shared" ca="1" si="129"/>
        <v>174989.06273793784</v>
      </c>
      <c r="N425" s="1">
        <f t="shared" ca="1" si="125"/>
        <v>65782</v>
      </c>
      <c r="O425" s="1">
        <f t="shared" ca="1" si="130"/>
        <v>84511.197075157383</v>
      </c>
      <c r="P425" s="1">
        <f t="shared" ca="1" si="131"/>
        <v>20321.038120097732</v>
      </c>
      <c r="Q425" s="1">
        <f t="shared" ca="1" si="132"/>
        <v>471530.10085803556</v>
      </c>
      <c r="R425" s="1">
        <f ca="1">Table1[[#This Row],[mortage left]]+Table1[[#This Row],[left to pay to cars]]+Table1[[#This Row],[debt]]</f>
        <v>335785.41807587136</v>
      </c>
      <c r="S425" s="1">
        <f t="shared" ca="1" si="133"/>
        <v>135744.68278216419</v>
      </c>
    </row>
    <row r="426" spans="1:19" x14ac:dyDescent="0.2">
      <c r="A426">
        <f t="shared" ca="1" si="117"/>
        <v>1</v>
      </c>
      <c r="B426" t="str">
        <f t="shared" ca="1" si="118"/>
        <v>men</v>
      </c>
      <c r="C426">
        <f t="shared" ca="1" si="119"/>
        <v>26</v>
      </c>
      <c r="D426">
        <f t="shared" ca="1" si="120"/>
        <v>2</v>
      </c>
      <c r="E426" t="str">
        <f t="shared" ca="1" si="121"/>
        <v>Health</v>
      </c>
      <c r="F426" t="str">
        <f t="shared" ca="1" si="126"/>
        <v>University</v>
      </c>
      <c r="G426">
        <f t="shared" ca="1" si="122"/>
        <v>5</v>
      </c>
      <c r="H426">
        <f t="shared" ca="1" si="116"/>
        <v>1</v>
      </c>
      <c r="I426" s="1">
        <f t="shared" ca="1" si="123"/>
        <v>39388</v>
      </c>
      <c r="J426" t="str">
        <f t="shared" ca="1" si="127"/>
        <v>Batumi</v>
      </c>
      <c r="K426" s="1">
        <f t="shared" ca="1" si="128"/>
        <v>236328</v>
      </c>
      <c r="L426" s="1">
        <f t="shared" ca="1" si="124"/>
        <v>55173.475566382825</v>
      </c>
      <c r="M426" s="1">
        <f t="shared" ca="1" si="129"/>
        <v>33401.664804552565</v>
      </c>
      <c r="N426" s="1">
        <f t="shared" ca="1" si="125"/>
        <v>21642</v>
      </c>
      <c r="O426" s="1">
        <f t="shared" ca="1" si="130"/>
        <v>30539.427236222746</v>
      </c>
      <c r="P426" s="1">
        <f t="shared" ca="1" si="131"/>
        <v>11476.759826089037</v>
      </c>
      <c r="Q426" s="1">
        <f t="shared" ca="1" si="132"/>
        <v>281206.42463064159</v>
      </c>
      <c r="R426" s="1">
        <f ca="1">Table1[[#This Row],[mortage left]]+Table1[[#This Row],[left to pay to cars]]+Table1[[#This Row],[debt]]</f>
        <v>107354.90280260557</v>
      </c>
      <c r="S426" s="1">
        <f t="shared" ca="1" si="133"/>
        <v>173851.521828036</v>
      </c>
    </row>
    <row r="427" spans="1:19" x14ac:dyDescent="0.2">
      <c r="A427">
        <f t="shared" ca="1" si="117"/>
        <v>1</v>
      </c>
      <c r="B427" t="str">
        <f t="shared" ca="1" si="118"/>
        <v>men</v>
      </c>
      <c r="C427">
        <f t="shared" ca="1" si="119"/>
        <v>28</v>
      </c>
      <c r="D427">
        <f t="shared" ca="1" si="120"/>
        <v>4</v>
      </c>
      <c r="E427" t="str">
        <f t="shared" ca="1" si="121"/>
        <v>Finance</v>
      </c>
      <c r="F427" t="str">
        <f t="shared" ca="1" si="126"/>
        <v>Technical</v>
      </c>
      <c r="G427">
        <f t="shared" ca="1" si="122"/>
        <v>2</v>
      </c>
      <c r="H427">
        <f t="shared" ca="1" si="116"/>
        <v>1</v>
      </c>
      <c r="I427" s="1">
        <f t="shared" ca="1" si="123"/>
        <v>40110</v>
      </c>
      <c r="J427" t="str">
        <f t="shared" ca="1" si="127"/>
        <v>Zugdidi</v>
      </c>
      <c r="K427" s="1">
        <f t="shared" ca="1" si="128"/>
        <v>240660</v>
      </c>
      <c r="L427" s="1">
        <f t="shared" ca="1" si="124"/>
        <v>70791.034334828204</v>
      </c>
      <c r="M427" s="1">
        <f t="shared" ca="1" si="129"/>
        <v>12257.417265168588</v>
      </c>
      <c r="N427" s="1">
        <f t="shared" ca="1" si="125"/>
        <v>10130</v>
      </c>
      <c r="O427" s="1">
        <f t="shared" ca="1" si="130"/>
        <v>39927.58346622817</v>
      </c>
      <c r="P427" s="1">
        <f t="shared" ca="1" si="131"/>
        <v>21904.856739564471</v>
      </c>
      <c r="Q427" s="1">
        <f t="shared" ca="1" si="132"/>
        <v>274822.27400473307</v>
      </c>
      <c r="R427" s="1">
        <f ca="1">Table1[[#This Row],[mortage left]]+Table1[[#This Row],[left to pay to cars]]+Table1[[#This Row],[debt]]</f>
        <v>120848.61780105637</v>
      </c>
      <c r="S427" s="1">
        <f t="shared" ca="1" si="133"/>
        <v>153973.65620367671</v>
      </c>
    </row>
    <row r="428" spans="1:19" x14ac:dyDescent="0.2">
      <c r="A428">
        <f t="shared" ca="1" si="117"/>
        <v>1</v>
      </c>
      <c r="B428" t="str">
        <f t="shared" ca="1" si="118"/>
        <v>men</v>
      </c>
      <c r="C428">
        <f t="shared" ca="1" si="119"/>
        <v>38</v>
      </c>
      <c r="D428">
        <f t="shared" ca="1" si="120"/>
        <v>1</v>
      </c>
      <c r="E428" t="str">
        <f t="shared" ca="1" si="121"/>
        <v>IT</v>
      </c>
      <c r="F428" t="str">
        <f t="shared" ca="1" si="126"/>
        <v>High school</v>
      </c>
      <c r="G428">
        <f t="shared" ca="1" si="122"/>
        <v>0</v>
      </c>
      <c r="H428">
        <f t="shared" ca="1" si="116"/>
        <v>1</v>
      </c>
      <c r="I428" s="1">
        <f t="shared" ca="1" si="123"/>
        <v>65148</v>
      </c>
      <c r="J428" t="str">
        <f t="shared" ca="1" si="127"/>
        <v>Tbilisi</v>
      </c>
      <c r="K428" s="1">
        <f t="shared" ca="1" si="128"/>
        <v>260592</v>
      </c>
      <c r="L428" s="1">
        <f t="shared" ca="1" si="124"/>
        <v>146259.0074128671</v>
      </c>
      <c r="M428" s="1">
        <f t="shared" ca="1" si="129"/>
        <v>30387.946779207927</v>
      </c>
      <c r="N428" s="1">
        <f t="shared" ca="1" si="125"/>
        <v>19960</v>
      </c>
      <c r="O428" s="1">
        <f t="shared" ca="1" si="130"/>
        <v>29503.025796375194</v>
      </c>
      <c r="P428" s="1">
        <f t="shared" ca="1" si="131"/>
        <v>48370.977362376907</v>
      </c>
      <c r="Q428" s="1">
        <f t="shared" ca="1" si="132"/>
        <v>339350.92414158484</v>
      </c>
      <c r="R428" s="1">
        <f ca="1">Table1[[#This Row],[mortage left]]+Table1[[#This Row],[left to pay to cars]]+Table1[[#This Row],[debt]]</f>
        <v>195722.03320924228</v>
      </c>
      <c r="S428" s="1">
        <f t="shared" ca="1" si="133"/>
        <v>143628.89093234256</v>
      </c>
    </row>
    <row r="429" spans="1:19" x14ac:dyDescent="0.2">
      <c r="A429">
        <f t="shared" ca="1" si="117"/>
        <v>1</v>
      </c>
      <c r="B429" t="str">
        <f t="shared" ca="1" si="118"/>
        <v>men</v>
      </c>
      <c r="C429">
        <f t="shared" ca="1" si="119"/>
        <v>26</v>
      </c>
      <c r="D429">
        <f t="shared" ca="1" si="120"/>
        <v>3</v>
      </c>
      <c r="E429" t="str">
        <f t="shared" ca="1" si="121"/>
        <v>Business</v>
      </c>
      <c r="F429" t="str">
        <f t="shared" ca="1" si="126"/>
        <v>College</v>
      </c>
      <c r="G429">
        <f t="shared" ca="1" si="122"/>
        <v>4</v>
      </c>
      <c r="H429">
        <f t="shared" ca="1" si="116"/>
        <v>2</v>
      </c>
      <c r="I429" s="1">
        <f t="shared" ca="1" si="123"/>
        <v>50946</v>
      </c>
      <c r="J429" t="str">
        <f t="shared" ca="1" si="127"/>
        <v>Kutaisi</v>
      </c>
      <c r="K429" s="1">
        <f t="shared" ca="1" si="128"/>
        <v>254730</v>
      </c>
      <c r="L429" s="1">
        <f t="shared" ca="1" si="124"/>
        <v>232605.97983186826</v>
      </c>
      <c r="M429" s="1">
        <f t="shared" ca="1" si="129"/>
        <v>58088.011229848373</v>
      </c>
      <c r="N429" s="1">
        <f t="shared" ca="1" si="125"/>
        <v>11830</v>
      </c>
      <c r="O429" s="1">
        <f t="shared" ca="1" si="130"/>
        <v>32438.584027232671</v>
      </c>
      <c r="P429" s="1">
        <f t="shared" ca="1" si="131"/>
        <v>43725.969368407583</v>
      </c>
      <c r="Q429" s="1">
        <f t="shared" ca="1" si="132"/>
        <v>356543.98059825593</v>
      </c>
      <c r="R429" s="1">
        <f ca="1">Table1[[#This Row],[mortage left]]+Table1[[#This Row],[left to pay to cars]]+Table1[[#This Row],[debt]]</f>
        <v>276874.56385910092</v>
      </c>
      <c r="S429" s="1">
        <f t="shared" ca="1" si="133"/>
        <v>79669.416739155015</v>
      </c>
    </row>
    <row r="430" spans="1:19" x14ac:dyDescent="0.2">
      <c r="A430">
        <f t="shared" ca="1" si="117"/>
        <v>2</v>
      </c>
      <c r="B430" t="str">
        <f t="shared" ca="1" si="118"/>
        <v>women</v>
      </c>
      <c r="C430">
        <f t="shared" ca="1" si="119"/>
        <v>37</v>
      </c>
      <c r="D430">
        <f t="shared" ca="1" si="120"/>
        <v>1</v>
      </c>
      <c r="E430" t="str">
        <f t="shared" ca="1" si="121"/>
        <v>IT</v>
      </c>
      <c r="F430" t="str">
        <f t="shared" ca="1" si="126"/>
        <v>High school</v>
      </c>
      <c r="G430">
        <f t="shared" ca="1" si="122"/>
        <v>3</v>
      </c>
      <c r="H430">
        <f t="shared" ca="1" si="116"/>
        <v>1</v>
      </c>
      <c r="I430" s="1">
        <f t="shared" ca="1" si="123"/>
        <v>42504</v>
      </c>
      <c r="J430" t="str">
        <f t="shared" ca="1" si="127"/>
        <v>Tbilisi</v>
      </c>
      <c r="K430" s="1">
        <f t="shared" ca="1" si="128"/>
        <v>212520</v>
      </c>
      <c r="L430" s="1">
        <f t="shared" ca="1" si="124"/>
        <v>13734.782260561158</v>
      </c>
      <c r="M430" s="1">
        <f t="shared" ca="1" si="129"/>
        <v>23379.641639580124</v>
      </c>
      <c r="N430" s="1">
        <f t="shared" ca="1" si="125"/>
        <v>8603</v>
      </c>
      <c r="O430" s="1">
        <f t="shared" ca="1" si="130"/>
        <v>17050.18929107799</v>
      </c>
      <c r="P430" s="1">
        <f t="shared" ca="1" si="131"/>
        <v>11922.755707943394</v>
      </c>
      <c r="Q430" s="1">
        <f t="shared" ca="1" si="132"/>
        <v>247822.39734752354</v>
      </c>
      <c r="R430" s="1">
        <f ca="1">Table1[[#This Row],[mortage left]]+Table1[[#This Row],[left to pay to cars]]+Table1[[#This Row],[debt]]</f>
        <v>39387.971551639144</v>
      </c>
      <c r="S430" s="1">
        <f t="shared" ca="1" si="133"/>
        <v>208434.4257958844</v>
      </c>
    </row>
    <row r="431" spans="1:19" x14ac:dyDescent="0.2">
      <c r="A431">
        <f t="shared" ca="1" si="117"/>
        <v>1</v>
      </c>
      <c r="B431" t="str">
        <f t="shared" ca="1" si="118"/>
        <v>men</v>
      </c>
      <c r="C431">
        <f t="shared" ca="1" si="119"/>
        <v>23</v>
      </c>
      <c r="D431">
        <f t="shared" ca="1" si="120"/>
        <v>2</v>
      </c>
      <c r="E431" t="str">
        <f t="shared" ca="1" si="121"/>
        <v>Health</v>
      </c>
      <c r="F431" t="str">
        <f t="shared" ca="1" si="126"/>
        <v>University</v>
      </c>
      <c r="G431">
        <f t="shared" ca="1" si="122"/>
        <v>5</v>
      </c>
      <c r="H431">
        <f t="shared" ca="1" si="116"/>
        <v>3</v>
      </c>
      <c r="I431" s="1">
        <f t="shared" ca="1" si="123"/>
        <v>40690</v>
      </c>
      <c r="J431" t="str">
        <f t="shared" ca="1" si="127"/>
        <v>Batumi</v>
      </c>
      <c r="K431" s="1">
        <f t="shared" ca="1" si="128"/>
        <v>244140</v>
      </c>
      <c r="L431" s="1">
        <f t="shared" ca="1" si="124"/>
        <v>95588.845647590482</v>
      </c>
      <c r="M431" s="1">
        <f t="shared" ca="1" si="129"/>
        <v>90210.507710825623</v>
      </c>
      <c r="N431" s="1">
        <f t="shared" ca="1" si="125"/>
        <v>13371</v>
      </c>
      <c r="O431" s="1">
        <f t="shared" ca="1" si="130"/>
        <v>43318.664573911563</v>
      </c>
      <c r="P431" s="1">
        <f t="shared" ca="1" si="131"/>
        <v>24272.654423471617</v>
      </c>
      <c r="Q431" s="1">
        <f t="shared" ca="1" si="132"/>
        <v>358623.16213429725</v>
      </c>
      <c r="R431" s="1">
        <f ca="1">Table1[[#This Row],[mortage left]]+Table1[[#This Row],[left to pay to cars]]+Table1[[#This Row],[debt]]</f>
        <v>152278.51022150205</v>
      </c>
      <c r="S431" s="1">
        <f t="shared" ca="1" si="133"/>
        <v>206344.65191279521</v>
      </c>
    </row>
    <row r="432" spans="1:19" x14ac:dyDescent="0.2">
      <c r="A432">
        <f t="shared" ca="1" si="117"/>
        <v>1</v>
      </c>
      <c r="B432" t="str">
        <f t="shared" ca="1" si="118"/>
        <v>men</v>
      </c>
      <c r="C432">
        <f t="shared" ca="1" si="119"/>
        <v>46</v>
      </c>
      <c r="D432">
        <f t="shared" ca="1" si="120"/>
        <v>5</v>
      </c>
      <c r="E432" t="str">
        <f t="shared" ca="1" si="121"/>
        <v>Law</v>
      </c>
      <c r="F432" t="str">
        <f t="shared" ca="1" si="126"/>
        <v>Other</v>
      </c>
      <c r="G432">
        <f t="shared" ca="1" si="122"/>
        <v>3</v>
      </c>
      <c r="H432">
        <f t="shared" ca="1" si="116"/>
        <v>4</v>
      </c>
      <c r="I432" s="1">
        <f t="shared" ca="1" si="123"/>
        <v>42291</v>
      </c>
      <c r="J432" t="str">
        <f t="shared" ca="1" si="127"/>
        <v>Telavi</v>
      </c>
      <c r="K432" s="1">
        <f t="shared" ca="1" si="128"/>
        <v>211455</v>
      </c>
      <c r="L432" s="1">
        <f t="shared" ca="1" si="124"/>
        <v>65531.33191280649</v>
      </c>
      <c r="M432" s="1">
        <f t="shared" ca="1" si="129"/>
        <v>90650.242475017978</v>
      </c>
      <c r="N432" s="1">
        <f t="shared" ca="1" si="125"/>
        <v>64219</v>
      </c>
      <c r="O432" s="1">
        <f t="shared" ca="1" si="130"/>
        <v>66425.219404564938</v>
      </c>
      <c r="P432" s="1">
        <f t="shared" ca="1" si="131"/>
        <v>19974.472999078112</v>
      </c>
      <c r="Q432" s="1">
        <f t="shared" ca="1" si="132"/>
        <v>322079.71547409607</v>
      </c>
      <c r="R432" s="1">
        <f ca="1">Table1[[#This Row],[mortage left]]+Table1[[#This Row],[left to pay to cars]]+Table1[[#This Row],[debt]]</f>
        <v>196175.55131737143</v>
      </c>
      <c r="S432" s="1">
        <f t="shared" ca="1" si="133"/>
        <v>125904.16415672464</v>
      </c>
    </row>
    <row r="433" spans="1:19" x14ac:dyDescent="0.2">
      <c r="A433">
        <f t="shared" ca="1" si="117"/>
        <v>2</v>
      </c>
      <c r="B433" t="str">
        <f t="shared" ca="1" si="118"/>
        <v>women</v>
      </c>
      <c r="C433">
        <f t="shared" ca="1" si="119"/>
        <v>27</v>
      </c>
      <c r="D433">
        <f t="shared" ca="1" si="120"/>
        <v>5</v>
      </c>
      <c r="E433" t="str">
        <f t="shared" ca="1" si="121"/>
        <v>Law</v>
      </c>
      <c r="F433" t="str">
        <f t="shared" ca="1" si="126"/>
        <v>Other</v>
      </c>
      <c r="G433">
        <f t="shared" ca="1" si="122"/>
        <v>1</v>
      </c>
      <c r="H433">
        <f t="shared" ca="1" si="116"/>
        <v>2</v>
      </c>
      <c r="I433" s="1">
        <f t="shared" ca="1" si="123"/>
        <v>54614</v>
      </c>
      <c r="J433" t="str">
        <f t="shared" ca="1" si="127"/>
        <v>Telavi</v>
      </c>
      <c r="K433" s="1">
        <f t="shared" ca="1" si="128"/>
        <v>382298</v>
      </c>
      <c r="L433" s="1">
        <f t="shared" ca="1" si="124"/>
        <v>332782.60966567666</v>
      </c>
      <c r="M433" s="1">
        <f t="shared" ca="1" si="129"/>
        <v>51364.585907273584</v>
      </c>
      <c r="N433" s="1">
        <f t="shared" ca="1" si="125"/>
        <v>32364</v>
      </c>
      <c r="O433" s="1">
        <f t="shared" ca="1" si="130"/>
        <v>79415.484238873963</v>
      </c>
      <c r="P433" s="1">
        <f t="shared" ca="1" si="131"/>
        <v>71817.076562986098</v>
      </c>
      <c r="Q433" s="1">
        <f t="shared" ca="1" si="132"/>
        <v>505479.6624702597</v>
      </c>
      <c r="R433" s="1">
        <f ca="1">Table1[[#This Row],[mortage left]]+Table1[[#This Row],[left to pay to cars]]+Table1[[#This Row],[debt]]</f>
        <v>444562.09390455065</v>
      </c>
      <c r="S433" s="1">
        <f t="shared" ca="1" si="133"/>
        <v>60917.568565709051</v>
      </c>
    </row>
    <row r="434" spans="1:19" x14ac:dyDescent="0.2">
      <c r="A434">
        <f t="shared" ca="1" si="117"/>
        <v>1</v>
      </c>
      <c r="B434" t="str">
        <f t="shared" ca="1" si="118"/>
        <v>men</v>
      </c>
      <c r="C434">
        <f t="shared" ca="1" si="119"/>
        <v>31</v>
      </c>
      <c r="D434">
        <f t="shared" ca="1" si="120"/>
        <v>3</v>
      </c>
      <c r="E434" t="str">
        <f t="shared" ca="1" si="121"/>
        <v>Business</v>
      </c>
      <c r="F434" t="str">
        <f t="shared" ca="1" si="126"/>
        <v>College</v>
      </c>
      <c r="G434">
        <f t="shared" ca="1" si="122"/>
        <v>2</v>
      </c>
      <c r="H434">
        <f t="shared" ca="1" si="116"/>
        <v>1</v>
      </c>
      <c r="I434" s="1">
        <f t="shared" ca="1" si="123"/>
        <v>41616</v>
      </c>
      <c r="J434" t="str">
        <f t="shared" ca="1" si="127"/>
        <v>Kutaisi</v>
      </c>
      <c r="K434" s="1">
        <f t="shared" ca="1" si="128"/>
        <v>166464</v>
      </c>
      <c r="L434" s="1">
        <f t="shared" ca="1" si="124"/>
        <v>5289.0434378782029</v>
      </c>
      <c r="M434" s="1">
        <f t="shared" ca="1" si="129"/>
        <v>24478.204945903279</v>
      </c>
      <c r="N434" s="1">
        <f t="shared" ca="1" si="125"/>
        <v>3892</v>
      </c>
      <c r="O434" s="1">
        <f t="shared" ca="1" si="130"/>
        <v>77839.154326061194</v>
      </c>
      <c r="P434" s="1">
        <f t="shared" ca="1" si="131"/>
        <v>14428.526341173594</v>
      </c>
      <c r="Q434" s="1">
        <f t="shared" ca="1" si="132"/>
        <v>205370.73128707687</v>
      </c>
      <c r="R434" s="1">
        <f ca="1">Table1[[#This Row],[mortage left]]+Table1[[#This Row],[left to pay to cars]]+Table1[[#This Row],[debt]]</f>
        <v>87020.197763939403</v>
      </c>
      <c r="S434" s="1">
        <f t="shared" ca="1" si="133"/>
        <v>118350.53352313746</v>
      </c>
    </row>
    <row r="435" spans="1:19" x14ac:dyDescent="0.2">
      <c r="A435">
        <f t="shared" ca="1" si="117"/>
        <v>1</v>
      </c>
      <c r="B435" t="str">
        <f t="shared" ca="1" si="118"/>
        <v>men</v>
      </c>
      <c r="C435">
        <f t="shared" ca="1" si="119"/>
        <v>48</v>
      </c>
      <c r="D435">
        <f t="shared" ca="1" si="120"/>
        <v>1</v>
      </c>
      <c r="E435" t="str">
        <f t="shared" ca="1" si="121"/>
        <v>IT</v>
      </c>
      <c r="F435" t="str">
        <f t="shared" ca="1" si="126"/>
        <v>High school</v>
      </c>
      <c r="G435">
        <f t="shared" ca="1" si="122"/>
        <v>1</v>
      </c>
      <c r="H435">
        <f t="shared" ca="1" si="116"/>
        <v>2</v>
      </c>
      <c r="I435" s="1">
        <f t="shared" ca="1" si="123"/>
        <v>67231</v>
      </c>
      <c r="J435" t="str">
        <f t="shared" ca="1" si="127"/>
        <v>Tbilisi</v>
      </c>
      <c r="K435" s="1">
        <f t="shared" ca="1" si="128"/>
        <v>336155</v>
      </c>
      <c r="L435" s="1">
        <f t="shared" ca="1" si="124"/>
        <v>165721.53136420468</v>
      </c>
      <c r="M435" s="1">
        <f t="shared" ca="1" si="129"/>
        <v>78122.849271429412</v>
      </c>
      <c r="N435" s="1">
        <f t="shared" ca="1" si="125"/>
        <v>7811</v>
      </c>
      <c r="O435" s="1">
        <f t="shared" ca="1" si="130"/>
        <v>125805.02591963617</v>
      </c>
      <c r="P435" s="1">
        <f t="shared" ca="1" si="131"/>
        <v>27920.320208735815</v>
      </c>
      <c r="Q435" s="1">
        <f t="shared" ca="1" si="132"/>
        <v>442198.16948016523</v>
      </c>
      <c r="R435" s="1">
        <f ca="1">Table1[[#This Row],[mortage left]]+Table1[[#This Row],[left to pay to cars]]+Table1[[#This Row],[debt]]</f>
        <v>299337.55728384084</v>
      </c>
      <c r="S435" s="1">
        <f t="shared" ca="1" si="133"/>
        <v>142860.61219632439</v>
      </c>
    </row>
    <row r="436" spans="1:19" x14ac:dyDescent="0.2">
      <c r="A436">
        <f t="shared" ca="1" si="117"/>
        <v>1</v>
      </c>
      <c r="B436" t="str">
        <f t="shared" ca="1" si="118"/>
        <v>men</v>
      </c>
      <c r="C436">
        <f t="shared" ca="1" si="119"/>
        <v>24</v>
      </c>
      <c r="D436">
        <f t="shared" ca="1" si="120"/>
        <v>1</v>
      </c>
      <c r="E436" t="str">
        <f t="shared" ca="1" si="121"/>
        <v>IT</v>
      </c>
      <c r="F436" t="str">
        <f t="shared" ca="1" si="126"/>
        <v>High school</v>
      </c>
      <c r="G436">
        <f t="shared" ca="1" si="122"/>
        <v>0</v>
      </c>
      <c r="H436">
        <f t="shared" ca="1" si="116"/>
        <v>1</v>
      </c>
      <c r="I436" s="1">
        <f t="shared" ca="1" si="123"/>
        <v>43492</v>
      </c>
      <c r="J436" t="str">
        <f t="shared" ca="1" si="127"/>
        <v>Tbilisi</v>
      </c>
      <c r="K436" s="1">
        <f t="shared" ca="1" si="128"/>
        <v>260952</v>
      </c>
      <c r="L436" s="1">
        <f t="shared" ca="1" si="124"/>
        <v>166049.58227266665</v>
      </c>
      <c r="M436" s="1">
        <f t="shared" ca="1" si="129"/>
        <v>10768.62680965761</v>
      </c>
      <c r="N436" s="1">
        <f t="shared" ca="1" si="125"/>
        <v>6899</v>
      </c>
      <c r="O436" s="1">
        <f t="shared" ca="1" si="130"/>
        <v>27325.922474806193</v>
      </c>
      <c r="P436" s="1">
        <f t="shared" ca="1" si="131"/>
        <v>64972.417944823392</v>
      </c>
      <c r="Q436" s="1">
        <f t="shared" ca="1" si="132"/>
        <v>336693.044754481</v>
      </c>
      <c r="R436" s="1">
        <f ca="1">Table1[[#This Row],[mortage left]]+Table1[[#This Row],[left to pay to cars]]+Table1[[#This Row],[debt]]</f>
        <v>200274.50474747285</v>
      </c>
      <c r="S436" s="1">
        <f t="shared" ca="1" si="133"/>
        <v>136418.54000700815</v>
      </c>
    </row>
    <row r="437" spans="1:19" x14ac:dyDescent="0.2">
      <c r="A437">
        <f t="shared" ca="1" si="117"/>
        <v>2</v>
      </c>
      <c r="B437" t="str">
        <f t="shared" ca="1" si="118"/>
        <v>women</v>
      </c>
      <c r="C437">
        <f t="shared" ca="1" si="119"/>
        <v>44</v>
      </c>
      <c r="D437">
        <f t="shared" ca="1" si="120"/>
        <v>1</v>
      </c>
      <c r="E437" t="str">
        <f t="shared" ca="1" si="121"/>
        <v>IT</v>
      </c>
      <c r="F437" t="str">
        <f t="shared" ca="1" si="126"/>
        <v>High school</v>
      </c>
      <c r="G437">
        <f t="shared" ca="1" si="122"/>
        <v>4</v>
      </c>
      <c r="H437">
        <f t="shared" ca="1" si="116"/>
        <v>1</v>
      </c>
      <c r="I437" s="1">
        <f t="shared" ca="1" si="123"/>
        <v>69092</v>
      </c>
      <c r="J437" t="str">
        <f t="shared" ca="1" si="127"/>
        <v>Tbilisi</v>
      </c>
      <c r="K437" s="1">
        <f t="shared" ca="1" si="128"/>
        <v>414552</v>
      </c>
      <c r="L437" s="1">
        <f t="shared" ca="1" si="124"/>
        <v>400260.56653578341</v>
      </c>
      <c r="M437" s="1">
        <f t="shared" ca="1" si="129"/>
        <v>61436.92469298558</v>
      </c>
      <c r="N437" s="1">
        <f t="shared" ca="1" si="125"/>
        <v>18193</v>
      </c>
      <c r="O437" s="1">
        <f t="shared" ca="1" si="130"/>
        <v>99089.310347976119</v>
      </c>
      <c r="P437" s="1">
        <f t="shared" ca="1" si="131"/>
        <v>82142.37298039216</v>
      </c>
      <c r="Q437" s="1">
        <f t="shared" ca="1" si="132"/>
        <v>558131.29767337779</v>
      </c>
      <c r="R437" s="1">
        <f ca="1">Table1[[#This Row],[mortage left]]+Table1[[#This Row],[left to pay to cars]]+Table1[[#This Row],[debt]]</f>
        <v>517542.87688375951</v>
      </c>
      <c r="S437" s="1">
        <f t="shared" ca="1" si="133"/>
        <v>40588.420789618278</v>
      </c>
    </row>
    <row r="438" spans="1:19" x14ac:dyDescent="0.2">
      <c r="A438">
        <f t="shared" ca="1" si="117"/>
        <v>2</v>
      </c>
      <c r="B438" t="str">
        <f t="shared" ca="1" si="118"/>
        <v>women</v>
      </c>
      <c r="C438">
        <f t="shared" ca="1" si="119"/>
        <v>29</v>
      </c>
      <c r="D438">
        <f t="shared" ca="1" si="120"/>
        <v>4</v>
      </c>
      <c r="E438" t="str">
        <f t="shared" ca="1" si="121"/>
        <v>Finance</v>
      </c>
      <c r="F438" t="str">
        <f t="shared" ca="1" si="126"/>
        <v>Technical</v>
      </c>
      <c r="G438">
        <f t="shared" ca="1" si="122"/>
        <v>5</v>
      </c>
      <c r="H438">
        <f t="shared" ca="1" si="116"/>
        <v>2</v>
      </c>
      <c r="I438" s="1">
        <f t="shared" ca="1" si="123"/>
        <v>67179</v>
      </c>
      <c r="J438" t="str">
        <f t="shared" ca="1" si="127"/>
        <v>Zugdidi</v>
      </c>
      <c r="K438" s="1">
        <f t="shared" ca="1" si="128"/>
        <v>470253</v>
      </c>
      <c r="L438" s="1">
        <f t="shared" ca="1" si="124"/>
        <v>240716.48828669454</v>
      </c>
      <c r="M438" s="1">
        <f t="shared" ca="1" si="129"/>
        <v>113865.52479908474</v>
      </c>
      <c r="N438" s="1">
        <f t="shared" ca="1" si="125"/>
        <v>14032</v>
      </c>
      <c r="O438" s="1">
        <f t="shared" ca="1" si="130"/>
        <v>124924.77329849621</v>
      </c>
      <c r="P438" s="1">
        <f t="shared" ca="1" si="131"/>
        <v>50391.127644440799</v>
      </c>
      <c r="Q438" s="1">
        <f t="shared" ca="1" si="132"/>
        <v>634509.65244352561</v>
      </c>
      <c r="R438" s="1">
        <f ca="1">Table1[[#This Row],[mortage left]]+Table1[[#This Row],[left to pay to cars]]+Table1[[#This Row],[debt]]</f>
        <v>379673.26158519078</v>
      </c>
      <c r="S438" s="1">
        <f t="shared" ca="1" si="133"/>
        <v>254836.39085833484</v>
      </c>
    </row>
    <row r="439" spans="1:19" x14ac:dyDescent="0.2">
      <c r="A439">
        <f t="shared" ca="1" si="117"/>
        <v>1</v>
      </c>
      <c r="B439" t="str">
        <f t="shared" ca="1" si="118"/>
        <v>men</v>
      </c>
      <c r="C439">
        <f t="shared" ca="1" si="119"/>
        <v>40</v>
      </c>
      <c r="D439">
        <f t="shared" ca="1" si="120"/>
        <v>3</v>
      </c>
      <c r="E439" t="str">
        <f t="shared" ca="1" si="121"/>
        <v>Business</v>
      </c>
      <c r="F439" t="str">
        <f t="shared" ca="1" si="126"/>
        <v>College</v>
      </c>
      <c r="G439">
        <f t="shared" ca="1" si="122"/>
        <v>4</v>
      </c>
      <c r="H439">
        <f t="shared" ca="1" si="116"/>
        <v>4</v>
      </c>
      <c r="I439" s="1">
        <f t="shared" ca="1" si="123"/>
        <v>37359</v>
      </c>
      <c r="J439" t="str">
        <f t="shared" ca="1" si="127"/>
        <v>Kutaisi</v>
      </c>
      <c r="K439" s="1">
        <f t="shared" ca="1" si="128"/>
        <v>224154</v>
      </c>
      <c r="L439" s="1">
        <f t="shared" ca="1" si="124"/>
        <v>98732.868400597188</v>
      </c>
      <c r="M439" s="1">
        <f t="shared" ca="1" si="129"/>
        <v>74779.591379893056</v>
      </c>
      <c r="N439" s="1">
        <f t="shared" ca="1" si="125"/>
        <v>43081</v>
      </c>
      <c r="O439" s="1">
        <f t="shared" ca="1" si="130"/>
        <v>36227.966607503156</v>
      </c>
      <c r="P439" s="1">
        <f t="shared" ca="1" si="131"/>
        <v>8261.6214783855976</v>
      </c>
      <c r="Q439" s="1">
        <f t="shared" ca="1" si="132"/>
        <v>307195.21285827865</v>
      </c>
      <c r="R439" s="1">
        <f ca="1">Table1[[#This Row],[mortage left]]+Table1[[#This Row],[left to pay to cars]]+Table1[[#This Row],[debt]]</f>
        <v>178041.83500810034</v>
      </c>
      <c r="S439" s="1">
        <f t="shared" ca="1" si="133"/>
        <v>129153.37785017831</v>
      </c>
    </row>
    <row r="440" spans="1:19" x14ac:dyDescent="0.2">
      <c r="A440">
        <f t="shared" ca="1" si="117"/>
        <v>1</v>
      </c>
      <c r="B440" t="str">
        <f t="shared" ca="1" si="118"/>
        <v>men</v>
      </c>
      <c r="C440">
        <f t="shared" ca="1" si="119"/>
        <v>37</v>
      </c>
      <c r="D440">
        <f t="shared" ca="1" si="120"/>
        <v>5</v>
      </c>
      <c r="E440" t="str">
        <f t="shared" ca="1" si="121"/>
        <v>Law</v>
      </c>
      <c r="F440" t="str">
        <f t="shared" ca="1" si="126"/>
        <v>Other</v>
      </c>
      <c r="G440">
        <f t="shared" ca="1" si="122"/>
        <v>1</v>
      </c>
      <c r="H440">
        <f t="shared" ca="1" si="116"/>
        <v>4</v>
      </c>
      <c r="I440" s="1">
        <f t="shared" ca="1" si="123"/>
        <v>79109</v>
      </c>
      <c r="J440" t="str">
        <f t="shared" ca="1" si="127"/>
        <v>Telavi</v>
      </c>
      <c r="K440" s="1">
        <f t="shared" ca="1" si="128"/>
        <v>474654</v>
      </c>
      <c r="L440" s="1">
        <f t="shared" ca="1" si="124"/>
        <v>205517.37769458216</v>
      </c>
      <c r="M440" s="1">
        <f t="shared" ca="1" si="129"/>
        <v>165617.55999442513</v>
      </c>
      <c r="N440" s="1">
        <f t="shared" ca="1" si="125"/>
        <v>21415</v>
      </c>
      <c r="O440" s="1">
        <f t="shared" ca="1" si="130"/>
        <v>87482.154550183142</v>
      </c>
      <c r="P440" s="1">
        <f t="shared" ca="1" si="131"/>
        <v>77517.484811036134</v>
      </c>
      <c r="Q440" s="1">
        <f t="shared" ca="1" si="132"/>
        <v>717789.04480546131</v>
      </c>
      <c r="R440" s="1">
        <f ca="1">Table1[[#This Row],[mortage left]]+Table1[[#This Row],[left to pay to cars]]+Table1[[#This Row],[debt]]</f>
        <v>314414.53224476532</v>
      </c>
      <c r="S440" s="1">
        <f t="shared" ca="1" si="133"/>
        <v>403374.51256069599</v>
      </c>
    </row>
    <row r="441" spans="1:19" x14ac:dyDescent="0.2">
      <c r="A441">
        <f t="shared" ca="1" si="117"/>
        <v>2</v>
      </c>
      <c r="B441" t="str">
        <f t="shared" ca="1" si="118"/>
        <v>women</v>
      </c>
      <c r="C441">
        <f t="shared" ca="1" si="119"/>
        <v>26</v>
      </c>
      <c r="D441">
        <f t="shared" ca="1" si="120"/>
        <v>2</v>
      </c>
      <c r="E441" t="str">
        <f t="shared" ca="1" si="121"/>
        <v>Health</v>
      </c>
      <c r="F441" t="str">
        <f t="shared" ca="1" si="126"/>
        <v>University</v>
      </c>
      <c r="G441">
        <f t="shared" ca="1" si="122"/>
        <v>3</v>
      </c>
      <c r="H441">
        <f t="shared" ca="1" si="116"/>
        <v>3</v>
      </c>
      <c r="I441" s="1">
        <f t="shared" ca="1" si="123"/>
        <v>63599</v>
      </c>
      <c r="J441" t="str">
        <f t="shared" ca="1" si="127"/>
        <v>Batumi</v>
      </c>
      <c r="K441" s="1">
        <f t="shared" ca="1" si="128"/>
        <v>445193</v>
      </c>
      <c r="L441" s="1">
        <f t="shared" ca="1" si="124"/>
        <v>76529.162944500757</v>
      </c>
      <c r="M441" s="1">
        <f t="shared" ca="1" si="129"/>
        <v>9243.6528576893033</v>
      </c>
      <c r="N441" s="1">
        <f t="shared" ca="1" si="125"/>
        <v>1925</v>
      </c>
      <c r="O441" s="1">
        <f t="shared" ca="1" si="130"/>
        <v>19751.436283945128</v>
      </c>
      <c r="P441" s="1">
        <f t="shared" ca="1" si="131"/>
        <v>27736.323233000374</v>
      </c>
      <c r="Q441" s="1">
        <f t="shared" ca="1" si="132"/>
        <v>482172.97609068966</v>
      </c>
      <c r="R441" s="1">
        <f ca="1">Table1[[#This Row],[mortage left]]+Table1[[#This Row],[left to pay to cars]]+Table1[[#This Row],[debt]]</f>
        <v>98205.599228445877</v>
      </c>
      <c r="S441" s="1">
        <f t="shared" ca="1" si="133"/>
        <v>383967.37686224375</v>
      </c>
    </row>
    <row r="442" spans="1:19" x14ac:dyDescent="0.2">
      <c r="A442">
        <f t="shared" ca="1" si="117"/>
        <v>2</v>
      </c>
      <c r="B442" t="str">
        <f t="shared" ca="1" si="118"/>
        <v>women</v>
      </c>
      <c r="C442">
        <f t="shared" ca="1" si="119"/>
        <v>28</v>
      </c>
      <c r="D442">
        <f t="shared" ca="1" si="120"/>
        <v>4</v>
      </c>
      <c r="E442" t="str">
        <f t="shared" ca="1" si="121"/>
        <v>Finance</v>
      </c>
      <c r="F442" t="str">
        <f t="shared" ca="1" si="126"/>
        <v>Technical</v>
      </c>
      <c r="G442">
        <f t="shared" ca="1" si="122"/>
        <v>1</v>
      </c>
      <c r="H442">
        <f t="shared" ca="1" si="116"/>
        <v>2</v>
      </c>
      <c r="I442" s="1">
        <f t="shared" ca="1" si="123"/>
        <v>45908</v>
      </c>
      <c r="J442" t="str">
        <f t="shared" ca="1" si="127"/>
        <v>Zugdidi</v>
      </c>
      <c r="K442" s="1">
        <f t="shared" ca="1" si="128"/>
        <v>321356</v>
      </c>
      <c r="L442" s="1">
        <f t="shared" ca="1" si="124"/>
        <v>2158.2990792158007</v>
      </c>
      <c r="M442" s="1">
        <f t="shared" ca="1" si="129"/>
        <v>30092.685827405072</v>
      </c>
      <c r="N442" s="1">
        <f t="shared" ca="1" si="125"/>
        <v>12700</v>
      </c>
      <c r="O442" s="1">
        <f t="shared" ca="1" si="130"/>
        <v>85329.934289795186</v>
      </c>
      <c r="P442" s="1">
        <f t="shared" ca="1" si="131"/>
        <v>51027.071078668974</v>
      </c>
      <c r="Q442" s="1">
        <f t="shared" ca="1" si="132"/>
        <v>402475.75690607406</v>
      </c>
      <c r="R442" s="1">
        <f ca="1">Table1[[#This Row],[mortage left]]+Table1[[#This Row],[left to pay to cars]]+Table1[[#This Row],[debt]]</f>
        <v>100188.233369011</v>
      </c>
      <c r="S442" s="1">
        <f t="shared" ca="1" si="133"/>
        <v>302287.52353706304</v>
      </c>
    </row>
    <row r="443" spans="1:19" x14ac:dyDescent="0.2">
      <c r="A443">
        <f t="shared" ca="1" si="117"/>
        <v>1</v>
      </c>
      <c r="B443" t="str">
        <f t="shared" ca="1" si="118"/>
        <v>men</v>
      </c>
      <c r="C443">
        <f t="shared" ca="1" si="119"/>
        <v>19</v>
      </c>
      <c r="D443">
        <f t="shared" ca="1" si="120"/>
        <v>3</v>
      </c>
      <c r="E443" t="str">
        <f t="shared" ca="1" si="121"/>
        <v>Business</v>
      </c>
      <c r="F443" t="str">
        <f t="shared" ca="1" si="126"/>
        <v>College</v>
      </c>
      <c r="G443">
        <f t="shared" ca="1" si="122"/>
        <v>3</v>
      </c>
      <c r="H443">
        <f t="shared" ca="1" si="116"/>
        <v>1</v>
      </c>
      <c r="I443" s="1">
        <f t="shared" ca="1" si="123"/>
        <v>39246</v>
      </c>
      <c r="J443" t="str">
        <f t="shared" ca="1" si="127"/>
        <v>Kutaisi</v>
      </c>
      <c r="K443" s="1">
        <f t="shared" ca="1" si="128"/>
        <v>274722</v>
      </c>
      <c r="L443" s="1">
        <f t="shared" ca="1" si="124"/>
        <v>254248.65731710047</v>
      </c>
      <c r="M443" s="1">
        <f t="shared" ca="1" si="129"/>
        <v>14838.196253533382</v>
      </c>
      <c r="N443" s="1">
        <f t="shared" ca="1" si="125"/>
        <v>10355</v>
      </c>
      <c r="O443" s="1">
        <f t="shared" ca="1" si="130"/>
        <v>47892.563504423742</v>
      </c>
      <c r="P443" s="1">
        <f t="shared" ca="1" si="131"/>
        <v>30530.108223209449</v>
      </c>
      <c r="Q443" s="1">
        <f t="shared" ca="1" si="132"/>
        <v>320090.30447674281</v>
      </c>
      <c r="R443" s="1">
        <f ca="1">Table1[[#This Row],[mortage left]]+Table1[[#This Row],[left to pay to cars]]+Table1[[#This Row],[debt]]</f>
        <v>312496.22082152416</v>
      </c>
      <c r="S443" s="1">
        <f t="shared" ca="1" si="133"/>
        <v>7594.083655218652</v>
      </c>
    </row>
    <row r="444" spans="1:19" x14ac:dyDescent="0.2">
      <c r="A444">
        <f t="shared" ca="1" si="117"/>
        <v>1</v>
      </c>
      <c r="B444" t="str">
        <f t="shared" ca="1" si="118"/>
        <v>men</v>
      </c>
      <c r="C444">
        <f t="shared" ca="1" si="119"/>
        <v>50</v>
      </c>
      <c r="D444">
        <f t="shared" ca="1" si="120"/>
        <v>2</v>
      </c>
      <c r="E444" t="str">
        <f t="shared" ca="1" si="121"/>
        <v>Health</v>
      </c>
      <c r="F444" t="str">
        <f t="shared" ca="1" si="126"/>
        <v>University</v>
      </c>
      <c r="G444">
        <f t="shared" ca="1" si="122"/>
        <v>0</v>
      </c>
      <c r="H444">
        <f t="shared" ca="1" si="116"/>
        <v>2</v>
      </c>
      <c r="I444" s="1">
        <f t="shared" ca="1" si="123"/>
        <v>76998</v>
      </c>
      <c r="J444" t="str">
        <f t="shared" ca="1" si="127"/>
        <v>Batumi</v>
      </c>
      <c r="K444" s="1">
        <f t="shared" ca="1" si="128"/>
        <v>461988</v>
      </c>
      <c r="L444" s="1">
        <f t="shared" ca="1" si="124"/>
        <v>419398.08104863088</v>
      </c>
      <c r="M444" s="1">
        <f t="shared" ca="1" si="129"/>
        <v>101597.68327694408</v>
      </c>
      <c r="N444" s="1">
        <f t="shared" ca="1" si="125"/>
        <v>1117</v>
      </c>
      <c r="O444" s="1">
        <f t="shared" ca="1" si="130"/>
        <v>56565.85266127967</v>
      </c>
      <c r="P444" s="1">
        <f t="shared" ca="1" si="131"/>
        <v>77101.71372872447</v>
      </c>
      <c r="Q444" s="1">
        <f t="shared" ca="1" si="132"/>
        <v>640687.39700566861</v>
      </c>
      <c r="R444" s="1">
        <f ca="1">Table1[[#This Row],[mortage left]]+Table1[[#This Row],[left to pay to cars]]+Table1[[#This Row],[debt]]</f>
        <v>477080.93370991055</v>
      </c>
      <c r="S444" s="1">
        <f t="shared" ca="1" si="133"/>
        <v>163606.46329575806</v>
      </c>
    </row>
    <row r="445" spans="1:19" x14ac:dyDescent="0.2">
      <c r="A445">
        <f t="shared" ca="1" si="117"/>
        <v>1</v>
      </c>
      <c r="B445" t="str">
        <f t="shared" ca="1" si="118"/>
        <v>men</v>
      </c>
      <c r="C445">
        <f t="shared" ca="1" si="119"/>
        <v>46</v>
      </c>
      <c r="D445">
        <f t="shared" ca="1" si="120"/>
        <v>5</v>
      </c>
      <c r="E445" t="str">
        <f t="shared" ca="1" si="121"/>
        <v>Law</v>
      </c>
      <c r="F445" t="str">
        <f t="shared" ca="1" si="126"/>
        <v>Other</v>
      </c>
      <c r="G445">
        <f t="shared" ca="1" si="122"/>
        <v>1</v>
      </c>
      <c r="H445">
        <f t="shared" ca="1" si="116"/>
        <v>1</v>
      </c>
      <c r="I445" s="1">
        <f t="shared" ca="1" si="123"/>
        <v>30556</v>
      </c>
      <c r="J445" t="str">
        <f t="shared" ca="1" si="127"/>
        <v>Telavi</v>
      </c>
      <c r="K445" s="1">
        <f t="shared" ca="1" si="128"/>
        <v>152780</v>
      </c>
      <c r="L445" s="1">
        <f t="shared" ca="1" si="124"/>
        <v>61721.065592792627</v>
      </c>
      <c r="M445" s="1">
        <f t="shared" ca="1" si="129"/>
        <v>27475.063103391542</v>
      </c>
      <c r="N445" s="1">
        <f t="shared" ca="1" si="125"/>
        <v>23770</v>
      </c>
      <c r="O445" s="1">
        <f t="shared" ca="1" si="130"/>
        <v>30647.69050751071</v>
      </c>
      <c r="P445" s="1">
        <f t="shared" ca="1" si="131"/>
        <v>7864.3745172494564</v>
      </c>
      <c r="Q445" s="1">
        <f t="shared" ca="1" si="132"/>
        <v>188119.43762064102</v>
      </c>
      <c r="R445" s="1">
        <f ca="1">Table1[[#This Row],[mortage left]]+Table1[[#This Row],[left to pay to cars]]+Table1[[#This Row],[debt]]</f>
        <v>116138.75610030333</v>
      </c>
      <c r="S445" s="1">
        <f t="shared" ca="1" si="133"/>
        <v>71980.68152033769</v>
      </c>
    </row>
    <row r="446" spans="1:19" x14ac:dyDescent="0.2">
      <c r="A446">
        <f t="shared" ca="1" si="117"/>
        <v>2</v>
      </c>
      <c r="B446" t="str">
        <f t="shared" ca="1" si="118"/>
        <v>women</v>
      </c>
      <c r="C446">
        <f t="shared" ca="1" si="119"/>
        <v>20</v>
      </c>
      <c r="D446">
        <f t="shared" ca="1" si="120"/>
        <v>1</v>
      </c>
      <c r="E446" t="str">
        <f t="shared" ca="1" si="121"/>
        <v>IT</v>
      </c>
      <c r="F446" t="str">
        <f t="shared" ca="1" si="126"/>
        <v>High school</v>
      </c>
      <c r="G446">
        <f t="shared" ca="1" si="122"/>
        <v>4</v>
      </c>
      <c r="H446">
        <f t="shared" ca="1" si="116"/>
        <v>1</v>
      </c>
      <c r="I446" s="1">
        <f t="shared" ca="1" si="123"/>
        <v>56533</v>
      </c>
      <c r="J446" t="str">
        <f t="shared" ca="1" si="127"/>
        <v>Tbilisi</v>
      </c>
      <c r="K446" s="1">
        <f t="shared" ca="1" si="128"/>
        <v>282665</v>
      </c>
      <c r="L446" s="1">
        <f t="shared" ca="1" si="124"/>
        <v>209107.52486902708</v>
      </c>
      <c r="M446" s="1">
        <f t="shared" ca="1" si="129"/>
        <v>28280.159842542816</v>
      </c>
      <c r="N446" s="1">
        <f t="shared" ca="1" si="125"/>
        <v>11486</v>
      </c>
      <c r="O446" s="1">
        <f t="shared" ca="1" si="130"/>
        <v>38805.36509204733</v>
      </c>
      <c r="P446" s="1">
        <f t="shared" ca="1" si="131"/>
        <v>45592.192441119798</v>
      </c>
      <c r="Q446" s="1">
        <f t="shared" ca="1" si="132"/>
        <v>356537.35228366265</v>
      </c>
      <c r="R446" s="1">
        <f ca="1">Table1[[#This Row],[mortage left]]+Table1[[#This Row],[left to pay to cars]]+Table1[[#This Row],[debt]]</f>
        <v>259398.8899610744</v>
      </c>
      <c r="S446" s="1">
        <f t="shared" ca="1" si="133"/>
        <v>97138.462322588253</v>
      </c>
    </row>
    <row r="447" spans="1:19" x14ac:dyDescent="0.2">
      <c r="A447">
        <f t="shared" ca="1" si="117"/>
        <v>1</v>
      </c>
      <c r="B447" t="str">
        <f t="shared" ca="1" si="118"/>
        <v>men</v>
      </c>
      <c r="C447">
        <f t="shared" ca="1" si="119"/>
        <v>20</v>
      </c>
      <c r="D447">
        <f t="shared" ca="1" si="120"/>
        <v>3</v>
      </c>
      <c r="E447" t="str">
        <f t="shared" ca="1" si="121"/>
        <v>Business</v>
      </c>
      <c r="F447" t="str">
        <f t="shared" ca="1" si="126"/>
        <v>College</v>
      </c>
      <c r="G447">
        <f t="shared" ca="1" si="122"/>
        <v>5</v>
      </c>
      <c r="H447">
        <f t="shared" ca="1" si="116"/>
        <v>4</v>
      </c>
      <c r="I447" s="1">
        <f t="shared" ca="1" si="123"/>
        <v>71020</v>
      </c>
      <c r="J447" t="str">
        <f t="shared" ca="1" si="127"/>
        <v>Kutaisi</v>
      </c>
      <c r="K447" s="1">
        <f t="shared" ca="1" si="128"/>
        <v>497140</v>
      </c>
      <c r="L447" s="1">
        <f t="shared" ca="1" si="124"/>
        <v>2815.1062631272725</v>
      </c>
      <c r="M447" s="1">
        <f t="shared" ca="1" si="129"/>
        <v>203481.68915489747</v>
      </c>
      <c r="N447" s="1">
        <f t="shared" ca="1" si="125"/>
        <v>24520</v>
      </c>
      <c r="O447" s="1">
        <f t="shared" ca="1" si="130"/>
        <v>112723.52886422497</v>
      </c>
      <c r="P447" s="1">
        <f t="shared" ca="1" si="131"/>
        <v>4486.8711572795646</v>
      </c>
      <c r="Q447" s="1">
        <f t="shared" ca="1" si="132"/>
        <v>705108.56031217705</v>
      </c>
      <c r="R447" s="1">
        <f ca="1">Table1[[#This Row],[mortage left]]+Table1[[#This Row],[left to pay to cars]]+Table1[[#This Row],[debt]]</f>
        <v>140058.63512735223</v>
      </c>
      <c r="S447" s="1">
        <f t="shared" ca="1" si="133"/>
        <v>565049.92518482485</v>
      </c>
    </row>
    <row r="448" spans="1:19" x14ac:dyDescent="0.2">
      <c r="A448">
        <f t="shared" ca="1" si="117"/>
        <v>2</v>
      </c>
      <c r="B448" t="str">
        <f t="shared" ca="1" si="118"/>
        <v>women</v>
      </c>
      <c r="C448">
        <f t="shared" ca="1" si="119"/>
        <v>45</v>
      </c>
      <c r="D448">
        <f t="shared" ca="1" si="120"/>
        <v>2</v>
      </c>
      <c r="E448" t="str">
        <f t="shared" ca="1" si="121"/>
        <v>Health</v>
      </c>
      <c r="F448" t="str">
        <f t="shared" ca="1" si="126"/>
        <v>University</v>
      </c>
      <c r="G448">
        <f t="shared" ca="1" si="122"/>
        <v>1</v>
      </c>
      <c r="H448">
        <f t="shared" ca="1" si="116"/>
        <v>4</v>
      </c>
      <c r="I448" s="1">
        <f t="shared" ca="1" si="123"/>
        <v>45968</v>
      </c>
      <c r="J448" t="str">
        <f t="shared" ca="1" si="127"/>
        <v>Batumi</v>
      </c>
      <c r="K448" s="1">
        <f t="shared" ca="1" si="128"/>
        <v>183872</v>
      </c>
      <c r="L448" s="1">
        <f t="shared" ca="1" si="124"/>
        <v>114667.17886019591</v>
      </c>
      <c r="M448" s="1">
        <f t="shared" ca="1" si="129"/>
        <v>79893.721831795949</v>
      </c>
      <c r="N448" s="1">
        <f t="shared" ca="1" si="125"/>
        <v>54728</v>
      </c>
      <c r="O448" s="1">
        <f t="shared" ca="1" si="130"/>
        <v>203.7544818807884</v>
      </c>
      <c r="P448" s="1">
        <f t="shared" ca="1" si="131"/>
        <v>57840.822717567804</v>
      </c>
      <c r="Q448" s="1">
        <f t="shared" ca="1" si="132"/>
        <v>321606.54454936372</v>
      </c>
      <c r="R448" s="1">
        <f ca="1">Table1[[#This Row],[mortage left]]+Table1[[#This Row],[left to pay to cars]]+Table1[[#This Row],[debt]]</f>
        <v>169598.93334207669</v>
      </c>
      <c r="S448" s="1">
        <f t="shared" ca="1" si="133"/>
        <v>152007.61120728703</v>
      </c>
    </row>
    <row r="449" spans="1:19" x14ac:dyDescent="0.2">
      <c r="A449">
        <f t="shared" ca="1" si="117"/>
        <v>2</v>
      </c>
      <c r="B449" t="str">
        <f t="shared" ca="1" si="118"/>
        <v>women</v>
      </c>
      <c r="C449">
        <f t="shared" ca="1" si="119"/>
        <v>28</v>
      </c>
      <c r="D449">
        <f t="shared" ca="1" si="120"/>
        <v>3</v>
      </c>
      <c r="E449" t="str">
        <f t="shared" ca="1" si="121"/>
        <v>Business</v>
      </c>
      <c r="F449" t="str">
        <f t="shared" ca="1" si="126"/>
        <v>College</v>
      </c>
      <c r="G449">
        <f t="shared" ca="1" si="122"/>
        <v>5</v>
      </c>
      <c r="H449">
        <f t="shared" ca="1" si="116"/>
        <v>1</v>
      </c>
      <c r="I449" s="1">
        <f t="shared" ca="1" si="123"/>
        <v>65848</v>
      </c>
      <c r="J449" t="str">
        <f t="shared" ca="1" si="127"/>
        <v>Kutaisi</v>
      </c>
      <c r="K449" s="1">
        <f t="shared" ca="1" si="128"/>
        <v>460936</v>
      </c>
      <c r="L449" s="1">
        <f t="shared" ca="1" si="124"/>
        <v>272969.3531332307</v>
      </c>
      <c r="M449" s="1">
        <f t="shared" ca="1" si="129"/>
        <v>32918.512256907219</v>
      </c>
      <c r="N449" s="1">
        <f t="shared" ca="1" si="125"/>
        <v>10561</v>
      </c>
      <c r="O449" s="1">
        <f t="shared" ca="1" si="130"/>
        <v>71482.31461511903</v>
      </c>
      <c r="P449" s="1">
        <f t="shared" ca="1" si="131"/>
        <v>61811.165465129772</v>
      </c>
      <c r="Q449" s="1">
        <f t="shared" ca="1" si="132"/>
        <v>555665.67772203707</v>
      </c>
      <c r="R449" s="1">
        <f ca="1">Table1[[#This Row],[mortage left]]+Table1[[#This Row],[left to pay to cars]]+Table1[[#This Row],[debt]]</f>
        <v>355012.66774834972</v>
      </c>
      <c r="S449" s="1">
        <f t="shared" ca="1" si="133"/>
        <v>200653.00997368735</v>
      </c>
    </row>
    <row r="450" spans="1:19" x14ac:dyDescent="0.2">
      <c r="A450">
        <f t="shared" ca="1" si="117"/>
        <v>2</v>
      </c>
      <c r="B450" t="str">
        <f t="shared" ca="1" si="118"/>
        <v>women</v>
      </c>
      <c r="C450">
        <f t="shared" ca="1" si="119"/>
        <v>21</v>
      </c>
      <c r="D450">
        <f t="shared" ca="1" si="120"/>
        <v>3</v>
      </c>
      <c r="E450" t="str">
        <f t="shared" ca="1" si="121"/>
        <v>Business</v>
      </c>
      <c r="F450" t="str">
        <f t="shared" ca="1" si="126"/>
        <v>College</v>
      </c>
      <c r="G450">
        <f t="shared" ca="1" si="122"/>
        <v>2</v>
      </c>
      <c r="H450">
        <f t="shared" ref="H450:H500" ca="1" si="134">RANDBETWEEN(1,4)</f>
        <v>1</v>
      </c>
      <c r="I450" s="1">
        <f t="shared" ca="1" si="123"/>
        <v>43178</v>
      </c>
      <c r="J450" t="str">
        <f t="shared" ca="1" si="127"/>
        <v>Kutaisi</v>
      </c>
      <c r="K450" s="1">
        <f t="shared" ca="1" si="128"/>
        <v>302246</v>
      </c>
      <c r="L450" s="1">
        <f t="shared" ca="1" si="124"/>
        <v>48797.775409780334</v>
      </c>
      <c r="M450" s="1">
        <f t="shared" ca="1" si="129"/>
        <v>23855.835677501171</v>
      </c>
      <c r="N450" s="1">
        <f t="shared" ca="1" si="125"/>
        <v>909</v>
      </c>
      <c r="O450" s="1">
        <f t="shared" ca="1" si="130"/>
        <v>4092.3703781582076</v>
      </c>
      <c r="P450" s="1">
        <f t="shared" ca="1" si="131"/>
        <v>53272.832682123451</v>
      </c>
      <c r="Q450" s="1">
        <f t="shared" ca="1" si="132"/>
        <v>379374.66835962463</v>
      </c>
      <c r="R450" s="1">
        <f ca="1">Table1[[#This Row],[mortage left]]+Table1[[#This Row],[left to pay to cars]]+Table1[[#This Row],[debt]]</f>
        <v>53799.145787938542</v>
      </c>
      <c r="S450" s="1">
        <f t="shared" ca="1" si="133"/>
        <v>325575.52257168607</v>
      </c>
    </row>
    <row r="451" spans="1:19" x14ac:dyDescent="0.2">
      <c r="A451">
        <f t="shared" ref="A451:A500" ca="1" si="135">RANDBETWEEN(1,2)</f>
        <v>1</v>
      </c>
      <c r="B451" t="str">
        <f t="shared" ref="B451:B500" ca="1" si="136">IF(A451=1,"men","women")</f>
        <v>men</v>
      </c>
      <c r="C451">
        <f t="shared" ref="C451:C500" ca="1" si="137">RANDBETWEEN(18,50)</f>
        <v>19</v>
      </c>
      <c r="D451">
        <f t="shared" ref="D451:D500" ca="1" si="138">RANDBETWEEN(1,5)</f>
        <v>2</v>
      </c>
      <c r="E451" t="str">
        <f t="shared" ref="E451:E500" ca="1" si="139">VLOOKUP(D451,$X$2:$Y$6,2,1)</f>
        <v>Health</v>
      </c>
      <c r="F451" t="str">
        <f t="shared" ca="1" si="126"/>
        <v>University</v>
      </c>
      <c r="G451">
        <f t="shared" ref="G451:G500" ca="1" si="140">RANDBETWEEN(0,5)</f>
        <v>2</v>
      </c>
      <c r="H451">
        <f t="shared" ca="1" si="134"/>
        <v>3</v>
      </c>
      <c r="I451" s="1">
        <f t="shared" ref="I451:I500" ca="1" si="141">RANDBETWEEN(30000,80000)</f>
        <v>74673</v>
      </c>
      <c r="J451" t="str">
        <f t="shared" ca="1" si="127"/>
        <v>Batumi</v>
      </c>
      <c r="K451" s="1">
        <f t="shared" ca="1" si="128"/>
        <v>373365</v>
      </c>
      <c r="L451" s="1">
        <f t="shared" ref="L451:L500" ca="1" si="142">RAND()*K451</f>
        <v>196508.53398533724</v>
      </c>
      <c r="M451" s="1">
        <f t="shared" ca="1" si="129"/>
        <v>221178.45937229536</v>
      </c>
      <c r="N451" s="1">
        <f t="shared" ref="N451:N500" ca="1" si="143">RANDBETWEEN(0,M451)</f>
        <v>157422</v>
      </c>
      <c r="O451" s="1">
        <f t="shared" ca="1" si="130"/>
        <v>55186.422327101813</v>
      </c>
      <c r="P451" s="1">
        <f t="shared" ca="1" si="131"/>
        <v>94305.943702295073</v>
      </c>
      <c r="Q451" s="1">
        <f t="shared" ca="1" si="132"/>
        <v>688849.40307459037</v>
      </c>
      <c r="R451" s="1">
        <f ca="1">Table1[[#This Row],[mortage left]]+Table1[[#This Row],[left to pay to cars]]+Table1[[#This Row],[debt]]</f>
        <v>409116.95631243906</v>
      </c>
      <c r="S451" s="1">
        <f t="shared" ca="1" si="133"/>
        <v>279732.44676215132</v>
      </c>
    </row>
    <row r="452" spans="1:19" x14ac:dyDescent="0.2">
      <c r="A452">
        <f t="shared" ca="1" si="135"/>
        <v>2</v>
      </c>
      <c r="B452" t="str">
        <f t="shared" ca="1" si="136"/>
        <v>women</v>
      </c>
      <c r="C452">
        <f t="shared" ca="1" si="137"/>
        <v>27</v>
      </c>
      <c r="D452">
        <f t="shared" ca="1" si="138"/>
        <v>2</v>
      </c>
      <c r="E452" t="str">
        <f t="shared" ca="1" si="139"/>
        <v>Health</v>
      </c>
      <c r="F452" t="str">
        <f t="shared" ca="1" si="126"/>
        <v>University</v>
      </c>
      <c r="G452">
        <f t="shared" ca="1" si="140"/>
        <v>1</v>
      </c>
      <c r="H452">
        <f t="shared" ca="1" si="134"/>
        <v>1</v>
      </c>
      <c r="I452" s="1">
        <f t="shared" ca="1" si="141"/>
        <v>77753</v>
      </c>
      <c r="J452" t="str">
        <f t="shared" ca="1" si="127"/>
        <v>Batumi</v>
      </c>
      <c r="K452" s="1">
        <f t="shared" ca="1" si="128"/>
        <v>466518</v>
      </c>
      <c r="L452" s="1">
        <f t="shared" ca="1" si="142"/>
        <v>6088.3364419161217</v>
      </c>
      <c r="M452" s="1">
        <f t="shared" ca="1" si="129"/>
        <v>17123.290663888893</v>
      </c>
      <c r="N452" s="1">
        <f t="shared" ca="1" si="143"/>
        <v>3966</v>
      </c>
      <c r="O452" s="1">
        <f t="shared" ca="1" si="130"/>
        <v>151376.00423970202</v>
      </c>
      <c r="P452" s="1">
        <f t="shared" ca="1" si="131"/>
        <v>17096.773342438435</v>
      </c>
      <c r="Q452" s="1">
        <f t="shared" ca="1" si="132"/>
        <v>500738.06400632736</v>
      </c>
      <c r="R452" s="1">
        <f ca="1">Table1[[#This Row],[mortage left]]+Table1[[#This Row],[left to pay to cars]]+Table1[[#This Row],[debt]]</f>
        <v>161430.34068161814</v>
      </c>
      <c r="S452" s="1">
        <f t="shared" ca="1" si="133"/>
        <v>339307.72332470922</v>
      </c>
    </row>
    <row r="453" spans="1:19" x14ac:dyDescent="0.2">
      <c r="A453">
        <f t="shared" ca="1" si="135"/>
        <v>1</v>
      </c>
      <c r="B453" t="str">
        <f t="shared" ca="1" si="136"/>
        <v>men</v>
      </c>
      <c r="C453">
        <f t="shared" ca="1" si="137"/>
        <v>45</v>
      </c>
      <c r="D453">
        <f t="shared" ca="1" si="138"/>
        <v>1</v>
      </c>
      <c r="E453" t="str">
        <f t="shared" ca="1" si="139"/>
        <v>IT</v>
      </c>
      <c r="F453" t="str">
        <f t="shared" ca="1" si="126"/>
        <v>High school</v>
      </c>
      <c r="G453">
        <f t="shared" ca="1" si="140"/>
        <v>5</v>
      </c>
      <c r="H453">
        <f t="shared" ca="1" si="134"/>
        <v>4</v>
      </c>
      <c r="I453" s="1">
        <f t="shared" ca="1" si="141"/>
        <v>78863</v>
      </c>
      <c r="J453" t="str">
        <f t="shared" ca="1" si="127"/>
        <v>Tbilisi</v>
      </c>
      <c r="K453" s="1">
        <f t="shared" ca="1" si="128"/>
        <v>552041</v>
      </c>
      <c r="L453" s="1">
        <f t="shared" ca="1" si="142"/>
        <v>422835.30041947641</v>
      </c>
      <c r="M453" s="1">
        <f t="shared" ca="1" si="129"/>
        <v>23029.728988905714</v>
      </c>
      <c r="N453" s="1">
        <f t="shared" ca="1" si="143"/>
        <v>8662</v>
      </c>
      <c r="O453" s="1">
        <f t="shared" ca="1" si="130"/>
        <v>38185.265889685776</v>
      </c>
      <c r="P453" s="1">
        <f t="shared" ca="1" si="131"/>
        <v>42239.931829101042</v>
      </c>
      <c r="Q453" s="1">
        <f t="shared" ca="1" si="132"/>
        <v>617310.66081800673</v>
      </c>
      <c r="R453" s="1">
        <f ca="1">Table1[[#This Row],[mortage left]]+Table1[[#This Row],[left to pay to cars]]+Table1[[#This Row],[debt]]</f>
        <v>469682.56630916218</v>
      </c>
      <c r="S453" s="1">
        <f t="shared" ca="1" si="133"/>
        <v>147628.09450884454</v>
      </c>
    </row>
    <row r="454" spans="1:19" x14ac:dyDescent="0.2">
      <c r="A454">
        <f t="shared" ca="1" si="135"/>
        <v>2</v>
      </c>
      <c r="B454" t="str">
        <f t="shared" ca="1" si="136"/>
        <v>women</v>
      </c>
      <c r="C454">
        <f t="shared" ca="1" si="137"/>
        <v>36</v>
      </c>
      <c r="D454">
        <f t="shared" ca="1" si="138"/>
        <v>5</v>
      </c>
      <c r="E454" t="str">
        <f t="shared" ca="1" si="139"/>
        <v>Law</v>
      </c>
      <c r="F454" t="str">
        <f t="shared" ca="1" si="126"/>
        <v>Other</v>
      </c>
      <c r="G454">
        <f t="shared" ca="1" si="140"/>
        <v>3</v>
      </c>
      <c r="H454">
        <f t="shared" ca="1" si="134"/>
        <v>4</v>
      </c>
      <c r="I454" s="1">
        <f t="shared" ca="1" si="141"/>
        <v>30071</v>
      </c>
      <c r="J454" t="str">
        <f t="shared" ca="1" si="127"/>
        <v>Telavi</v>
      </c>
      <c r="K454" s="1">
        <f t="shared" ca="1" si="128"/>
        <v>150355</v>
      </c>
      <c r="L454" s="1">
        <f t="shared" ca="1" si="142"/>
        <v>94215.321778386278</v>
      </c>
      <c r="M454" s="1">
        <f t="shared" ca="1" si="129"/>
        <v>85611.73734201683</v>
      </c>
      <c r="N454" s="1">
        <f t="shared" ca="1" si="143"/>
        <v>7763</v>
      </c>
      <c r="O454" s="1">
        <f t="shared" ca="1" si="130"/>
        <v>54602.505081362426</v>
      </c>
      <c r="P454" s="1">
        <f t="shared" ca="1" si="131"/>
        <v>25650.074478298244</v>
      </c>
      <c r="Q454" s="1">
        <f t="shared" ca="1" si="132"/>
        <v>261616.81182031508</v>
      </c>
      <c r="R454" s="1">
        <f ca="1">Table1[[#This Row],[mortage left]]+Table1[[#This Row],[left to pay to cars]]+Table1[[#This Row],[debt]]</f>
        <v>156580.82685974869</v>
      </c>
      <c r="S454" s="1">
        <f t="shared" ca="1" si="133"/>
        <v>105035.98496056639</v>
      </c>
    </row>
    <row r="455" spans="1:19" x14ac:dyDescent="0.2">
      <c r="A455">
        <f t="shared" ca="1" si="135"/>
        <v>1</v>
      </c>
      <c r="B455" t="str">
        <f t="shared" ca="1" si="136"/>
        <v>men</v>
      </c>
      <c r="C455">
        <f t="shared" ca="1" si="137"/>
        <v>37</v>
      </c>
      <c r="D455">
        <f t="shared" ca="1" si="138"/>
        <v>5</v>
      </c>
      <c r="E455" t="str">
        <f t="shared" ca="1" si="139"/>
        <v>Law</v>
      </c>
      <c r="F455" t="str">
        <f t="shared" ca="1" si="126"/>
        <v>Other</v>
      </c>
      <c r="G455">
        <f t="shared" ca="1" si="140"/>
        <v>1</v>
      </c>
      <c r="H455">
        <f t="shared" ca="1" si="134"/>
        <v>1</v>
      </c>
      <c r="I455" s="1">
        <f t="shared" ca="1" si="141"/>
        <v>49770</v>
      </c>
      <c r="J455" t="str">
        <f t="shared" ca="1" si="127"/>
        <v>Telavi</v>
      </c>
      <c r="K455" s="1">
        <f t="shared" ca="1" si="128"/>
        <v>199080</v>
      </c>
      <c r="L455" s="1">
        <f t="shared" ca="1" si="142"/>
        <v>38652.327823474167</v>
      </c>
      <c r="M455" s="1">
        <f t="shared" ca="1" si="129"/>
        <v>46854.954748050208</v>
      </c>
      <c r="N455" s="1">
        <f t="shared" ca="1" si="143"/>
        <v>42081</v>
      </c>
      <c r="O455" s="1">
        <f t="shared" ca="1" si="130"/>
        <v>6081.306280024477</v>
      </c>
      <c r="P455" s="1">
        <f t="shared" ca="1" si="131"/>
        <v>69234.087957634125</v>
      </c>
      <c r="Q455" s="1">
        <f t="shared" ca="1" si="132"/>
        <v>315169.04270568432</v>
      </c>
      <c r="R455" s="1">
        <f ca="1">Table1[[#This Row],[mortage left]]+Table1[[#This Row],[left to pay to cars]]+Table1[[#This Row],[debt]]</f>
        <v>86814.63410349864</v>
      </c>
      <c r="S455" s="1">
        <f t="shared" ca="1" si="133"/>
        <v>228354.40860218566</v>
      </c>
    </row>
    <row r="456" spans="1:19" x14ac:dyDescent="0.2">
      <c r="A456">
        <f t="shared" ca="1" si="135"/>
        <v>1</v>
      </c>
      <c r="B456" t="str">
        <f t="shared" ca="1" si="136"/>
        <v>men</v>
      </c>
      <c r="C456">
        <f t="shared" ca="1" si="137"/>
        <v>46</v>
      </c>
      <c r="D456">
        <f t="shared" ca="1" si="138"/>
        <v>5</v>
      </c>
      <c r="E456" t="str">
        <f t="shared" ca="1" si="139"/>
        <v>Law</v>
      </c>
      <c r="F456" t="str">
        <f t="shared" ca="1" si="126"/>
        <v>Other</v>
      </c>
      <c r="G456">
        <f t="shared" ca="1" si="140"/>
        <v>0</v>
      </c>
      <c r="H456">
        <f t="shared" ca="1" si="134"/>
        <v>1</v>
      </c>
      <c r="I456" s="1">
        <f t="shared" ca="1" si="141"/>
        <v>31546</v>
      </c>
      <c r="J456" t="str">
        <f t="shared" ca="1" si="127"/>
        <v>Telavi</v>
      </c>
      <c r="K456" s="1">
        <f t="shared" ca="1" si="128"/>
        <v>126184</v>
      </c>
      <c r="L456" s="1">
        <f t="shared" ca="1" si="142"/>
        <v>12881.188875993343</v>
      </c>
      <c r="M456" s="1">
        <f t="shared" ca="1" si="129"/>
        <v>4749.1373640353204</v>
      </c>
      <c r="N456" s="1">
        <f t="shared" ca="1" si="143"/>
        <v>3365</v>
      </c>
      <c r="O456" s="1">
        <f t="shared" ca="1" si="130"/>
        <v>36548.175173310134</v>
      </c>
      <c r="P456" s="1">
        <f t="shared" ca="1" si="131"/>
        <v>1484.9569627194646</v>
      </c>
      <c r="Q456" s="1">
        <f t="shared" ca="1" si="132"/>
        <v>132418.0943267548</v>
      </c>
      <c r="R456" s="1">
        <f ca="1">Table1[[#This Row],[mortage left]]+Table1[[#This Row],[left to pay to cars]]+Table1[[#This Row],[debt]]</f>
        <v>52794.364049303476</v>
      </c>
      <c r="S456" s="1">
        <f t="shared" ca="1" si="133"/>
        <v>79623.730277451323</v>
      </c>
    </row>
    <row r="457" spans="1:19" x14ac:dyDescent="0.2">
      <c r="A457">
        <f t="shared" ca="1" si="135"/>
        <v>1</v>
      </c>
      <c r="B457" t="str">
        <f t="shared" ca="1" si="136"/>
        <v>men</v>
      </c>
      <c r="C457">
        <f t="shared" ca="1" si="137"/>
        <v>36</v>
      </c>
      <c r="D457">
        <f t="shared" ca="1" si="138"/>
        <v>5</v>
      </c>
      <c r="E457" t="str">
        <f t="shared" ca="1" si="139"/>
        <v>Law</v>
      </c>
      <c r="F457" t="str">
        <f t="shared" ca="1" si="126"/>
        <v>Other</v>
      </c>
      <c r="G457">
        <f t="shared" ca="1" si="140"/>
        <v>4</v>
      </c>
      <c r="H457">
        <f t="shared" ca="1" si="134"/>
        <v>4</v>
      </c>
      <c r="I457" s="1">
        <f t="shared" ca="1" si="141"/>
        <v>62367</v>
      </c>
      <c r="J457" t="str">
        <f t="shared" ca="1" si="127"/>
        <v>Telavi</v>
      </c>
      <c r="K457" s="1">
        <f t="shared" ca="1" si="128"/>
        <v>436569</v>
      </c>
      <c r="L457" s="1">
        <f t="shared" ca="1" si="142"/>
        <v>362459.18849305133</v>
      </c>
      <c r="M457" s="1">
        <f t="shared" ca="1" si="129"/>
        <v>124505.2134636621</v>
      </c>
      <c r="N457" s="1">
        <f t="shared" ca="1" si="143"/>
        <v>22787</v>
      </c>
      <c r="O457" s="1">
        <f t="shared" ca="1" si="130"/>
        <v>57276.382512659344</v>
      </c>
      <c r="P457" s="1">
        <f t="shared" ca="1" si="131"/>
        <v>72594.825742703542</v>
      </c>
      <c r="Q457" s="1">
        <f t="shared" ca="1" si="132"/>
        <v>633669.03920636559</v>
      </c>
      <c r="R457" s="1">
        <f ca="1">Table1[[#This Row],[mortage left]]+Table1[[#This Row],[left to pay to cars]]+Table1[[#This Row],[debt]]</f>
        <v>442522.57100571069</v>
      </c>
      <c r="S457" s="1">
        <f t="shared" ca="1" si="133"/>
        <v>191146.4682006549</v>
      </c>
    </row>
    <row r="458" spans="1:19" x14ac:dyDescent="0.2">
      <c r="A458">
        <f t="shared" ca="1" si="135"/>
        <v>2</v>
      </c>
      <c r="B458" t="str">
        <f t="shared" ca="1" si="136"/>
        <v>women</v>
      </c>
      <c r="C458">
        <f t="shared" ca="1" si="137"/>
        <v>46</v>
      </c>
      <c r="D458">
        <f t="shared" ca="1" si="138"/>
        <v>4</v>
      </c>
      <c r="E458" t="str">
        <f t="shared" ca="1" si="139"/>
        <v>Finance</v>
      </c>
      <c r="F458" t="str">
        <f t="shared" ca="1" si="126"/>
        <v>Technical</v>
      </c>
      <c r="G458">
        <f t="shared" ca="1" si="140"/>
        <v>5</v>
      </c>
      <c r="H458">
        <f t="shared" ca="1" si="134"/>
        <v>1</v>
      </c>
      <c r="I458" s="1">
        <f t="shared" ca="1" si="141"/>
        <v>66177</v>
      </c>
      <c r="J458" t="str">
        <f t="shared" ca="1" si="127"/>
        <v>Zugdidi</v>
      </c>
      <c r="K458" s="1">
        <f t="shared" ca="1" si="128"/>
        <v>397062</v>
      </c>
      <c r="L458" s="1">
        <f t="shared" ca="1" si="142"/>
        <v>337860.4139547901</v>
      </c>
      <c r="M458" s="1">
        <f t="shared" ca="1" si="129"/>
        <v>51489.733427006766</v>
      </c>
      <c r="N458" s="1">
        <f t="shared" ca="1" si="143"/>
        <v>34870</v>
      </c>
      <c r="O458" s="1">
        <f t="shared" ca="1" si="130"/>
        <v>58809.227954197493</v>
      </c>
      <c r="P458" s="1">
        <f t="shared" ca="1" si="131"/>
        <v>31128.189812255645</v>
      </c>
      <c r="Q458" s="1">
        <f t="shared" ca="1" si="132"/>
        <v>479679.92323926243</v>
      </c>
      <c r="R458" s="1">
        <f ca="1">Table1[[#This Row],[mortage left]]+Table1[[#This Row],[left to pay to cars]]+Table1[[#This Row],[debt]]</f>
        <v>431539.6419089876</v>
      </c>
      <c r="S458" s="1">
        <f t="shared" ca="1" si="133"/>
        <v>48140.281330274825</v>
      </c>
    </row>
    <row r="459" spans="1:19" x14ac:dyDescent="0.2">
      <c r="A459">
        <f t="shared" ca="1" si="135"/>
        <v>2</v>
      </c>
      <c r="B459" t="str">
        <f t="shared" ca="1" si="136"/>
        <v>women</v>
      </c>
      <c r="C459">
        <f t="shared" ca="1" si="137"/>
        <v>18</v>
      </c>
      <c r="D459">
        <f t="shared" ca="1" si="138"/>
        <v>2</v>
      </c>
      <c r="E459" t="str">
        <f t="shared" ca="1" si="139"/>
        <v>Health</v>
      </c>
      <c r="F459" t="str">
        <f t="shared" ca="1" si="126"/>
        <v>University</v>
      </c>
      <c r="G459">
        <f t="shared" ca="1" si="140"/>
        <v>4</v>
      </c>
      <c r="H459">
        <f t="shared" ca="1" si="134"/>
        <v>3</v>
      </c>
      <c r="I459" s="1">
        <f t="shared" ca="1" si="141"/>
        <v>36148</v>
      </c>
      <c r="J459" t="str">
        <f t="shared" ca="1" si="127"/>
        <v>Batumi</v>
      </c>
      <c r="K459" s="1">
        <f t="shared" ca="1" si="128"/>
        <v>180740</v>
      </c>
      <c r="L459" s="1">
        <f t="shared" ca="1" si="142"/>
        <v>126734.24490103095</v>
      </c>
      <c r="M459" s="1">
        <f t="shared" ca="1" si="129"/>
        <v>54578.770169466974</v>
      </c>
      <c r="N459" s="1">
        <f t="shared" ca="1" si="143"/>
        <v>11045</v>
      </c>
      <c r="O459" s="1">
        <f t="shared" ca="1" si="130"/>
        <v>33990.915830865677</v>
      </c>
      <c r="P459" s="1">
        <f t="shared" ca="1" si="131"/>
        <v>11971.820126753297</v>
      </c>
      <c r="Q459" s="1">
        <f t="shared" ca="1" si="132"/>
        <v>247290.59029622027</v>
      </c>
      <c r="R459" s="1">
        <f ca="1">Table1[[#This Row],[mortage left]]+Table1[[#This Row],[left to pay to cars]]+Table1[[#This Row],[debt]]</f>
        <v>171770.16073189664</v>
      </c>
      <c r="S459" s="1">
        <f t="shared" ca="1" si="133"/>
        <v>75520.429564323626</v>
      </c>
    </row>
    <row r="460" spans="1:19" x14ac:dyDescent="0.2">
      <c r="A460">
        <f t="shared" ca="1" si="135"/>
        <v>2</v>
      </c>
      <c r="B460" t="str">
        <f t="shared" ca="1" si="136"/>
        <v>women</v>
      </c>
      <c r="C460">
        <f t="shared" ca="1" si="137"/>
        <v>33</v>
      </c>
      <c r="D460">
        <f t="shared" ca="1" si="138"/>
        <v>5</v>
      </c>
      <c r="E460" t="str">
        <f t="shared" ca="1" si="139"/>
        <v>Law</v>
      </c>
      <c r="F460" t="str">
        <f t="shared" ca="1" si="126"/>
        <v>Other</v>
      </c>
      <c r="G460">
        <f t="shared" ca="1" si="140"/>
        <v>4</v>
      </c>
      <c r="H460">
        <f t="shared" ca="1" si="134"/>
        <v>3</v>
      </c>
      <c r="I460" s="1">
        <f t="shared" ca="1" si="141"/>
        <v>75875</v>
      </c>
      <c r="J460" t="str">
        <f t="shared" ca="1" si="127"/>
        <v>Telavi</v>
      </c>
      <c r="K460" s="1">
        <f t="shared" ca="1" si="128"/>
        <v>379375</v>
      </c>
      <c r="L460" s="1">
        <f t="shared" ca="1" si="142"/>
        <v>288192.85233339184</v>
      </c>
      <c r="M460" s="1">
        <f t="shared" ca="1" si="129"/>
        <v>158636.36256035071</v>
      </c>
      <c r="N460" s="1">
        <f t="shared" ca="1" si="143"/>
        <v>46495</v>
      </c>
      <c r="O460" s="1">
        <f t="shared" ca="1" si="130"/>
        <v>42879.751103378068</v>
      </c>
      <c r="P460" s="1">
        <f t="shared" ca="1" si="131"/>
        <v>64581.472554763626</v>
      </c>
      <c r="Q460" s="1">
        <f t="shared" ca="1" si="132"/>
        <v>602592.83511511434</v>
      </c>
      <c r="R460" s="1">
        <f ca="1">Table1[[#This Row],[mortage left]]+Table1[[#This Row],[left to pay to cars]]+Table1[[#This Row],[debt]]</f>
        <v>377567.60343676992</v>
      </c>
      <c r="S460" s="1">
        <f t="shared" ca="1" si="133"/>
        <v>225025.23167834443</v>
      </c>
    </row>
    <row r="461" spans="1:19" x14ac:dyDescent="0.2">
      <c r="A461">
        <f t="shared" ca="1" si="135"/>
        <v>1</v>
      </c>
      <c r="B461" t="str">
        <f t="shared" ca="1" si="136"/>
        <v>men</v>
      </c>
      <c r="C461">
        <f t="shared" ca="1" si="137"/>
        <v>34</v>
      </c>
      <c r="D461">
        <f t="shared" ca="1" si="138"/>
        <v>2</v>
      </c>
      <c r="E461" t="str">
        <f t="shared" ca="1" si="139"/>
        <v>Health</v>
      </c>
      <c r="F461" t="str">
        <f t="shared" ca="1" si="126"/>
        <v>University</v>
      </c>
      <c r="G461">
        <f t="shared" ca="1" si="140"/>
        <v>1</v>
      </c>
      <c r="H461">
        <f t="shared" ca="1" si="134"/>
        <v>3</v>
      </c>
      <c r="I461" s="1">
        <f t="shared" ca="1" si="141"/>
        <v>62461</v>
      </c>
      <c r="J461" t="str">
        <f t="shared" ca="1" si="127"/>
        <v>Batumi</v>
      </c>
      <c r="K461" s="1">
        <f t="shared" ca="1" si="128"/>
        <v>312305</v>
      </c>
      <c r="L461" s="1">
        <f t="shared" ca="1" si="142"/>
        <v>53669.303336679841</v>
      </c>
      <c r="M461" s="1">
        <f t="shared" ca="1" si="129"/>
        <v>148662.31769437244</v>
      </c>
      <c r="N461" s="1">
        <f t="shared" ca="1" si="143"/>
        <v>106825</v>
      </c>
      <c r="O461" s="1">
        <f t="shared" ca="1" si="130"/>
        <v>9474.9339062088929</v>
      </c>
      <c r="P461" s="1">
        <f t="shared" ca="1" si="131"/>
        <v>32711.767792163319</v>
      </c>
      <c r="Q461" s="1">
        <f t="shared" ca="1" si="132"/>
        <v>493679.08548653574</v>
      </c>
      <c r="R461" s="1">
        <f ca="1">Table1[[#This Row],[mortage left]]+Table1[[#This Row],[left to pay to cars]]+Table1[[#This Row],[debt]]</f>
        <v>169969.23724288875</v>
      </c>
      <c r="S461" s="1">
        <f t="shared" ca="1" si="133"/>
        <v>323709.84824364702</v>
      </c>
    </row>
    <row r="462" spans="1:19" x14ac:dyDescent="0.2">
      <c r="A462">
        <f t="shared" ca="1" si="135"/>
        <v>2</v>
      </c>
      <c r="B462" t="str">
        <f t="shared" ca="1" si="136"/>
        <v>women</v>
      </c>
      <c r="C462">
        <f t="shared" ca="1" si="137"/>
        <v>36</v>
      </c>
      <c r="D462">
        <f t="shared" ca="1" si="138"/>
        <v>2</v>
      </c>
      <c r="E462" t="str">
        <f t="shared" ca="1" si="139"/>
        <v>Health</v>
      </c>
      <c r="F462" t="str">
        <f t="shared" ca="1" si="126"/>
        <v>University</v>
      </c>
      <c r="G462">
        <f t="shared" ca="1" si="140"/>
        <v>2</v>
      </c>
      <c r="H462">
        <f t="shared" ca="1" si="134"/>
        <v>1</v>
      </c>
      <c r="I462" s="1">
        <f t="shared" ca="1" si="141"/>
        <v>63822</v>
      </c>
      <c r="J462" t="str">
        <f t="shared" ca="1" si="127"/>
        <v>Batumi</v>
      </c>
      <c r="K462" s="1">
        <f t="shared" ca="1" si="128"/>
        <v>319110</v>
      </c>
      <c r="L462" s="1">
        <f t="shared" ca="1" si="142"/>
        <v>174059.1826427505</v>
      </c>
      <c r="M462" s="1">
        <f t="shared" ca="1" si="129"/>
        <v>4927.1862566659011</v>
      </c>
      <c r="N462" s="1">
        <f t="shared" ca="1" si="143"/>
        <v>1155</v>
      </c>
      <c r="O462" s="1">
        <f t="shared" ca="1" si="130"/>
        <v>69406.229224883238</v>
      </c>
      <c r="P462" s="1">
        <f t="shared" ca="1" si="131"/>
        <v>58511.492762001479</v>
      </c>
      <c r="Q462" s="1">
        <f t="shared" ca="1" si="132"/>
        <v>382548.67901866738</v>
      </c>
      <c r="R462" s="1">
        <f ca="1">Table1[[#This Row],[mortage left]]+Table1[[#This Row],[left to pay to cars]]+Table1[[#This Row],[debt]]</f>
        <v>244620.41186763375</v>
      </c>
      <c r="S462" s="1">
        <f t="shared" ca="1" si="133"/>
        <v>137928.26715103362</v>
      </c>
    </row>
    <row r="463" spans="1:19" x14ac:dyDescent="0.2">
      <c r="A463">
        <f t="shared" ca="1" si="135"/>
        <v>1</v>
      </c>
      <c r="B463" t="str">
        <f t="shared" ca="1" si="136"/>
        <v>men</v>
      </c>
      <c r="C463">
        <f t="shared" ca="1" si="137"/>
        <v>45</v>
      </c>
      <c r="D463">
        <f t="shared" ca="1" si="138"/>
        <v>4</v>
      </c>
      <c r="E463" t="str">
        <f t="shared" ca="1" si="139"/>
        <v>Finance</v>
      </c>
      <c r="F463" t="str">
        <f t="shared" ca="1" si="126"/>
        <v>Technical</v>
      </c>
      <c r="G463">
        <f t="shared" ca="1" si="140"/>
        <v>2</v>
      </c>
      <c r="H463">
        <f t="shared" ca="1" si="134"/>
        <v>3</v>
      </c>
      <c r="I463" s="1">
        <f t="shared" ca="1" si="141"/>
        <v>53298</v>
      </c>
      <c r="J463" t="str">
        <f t="shared" ca="1" si="127"/>
        <v>Zugdidi</v>
      </c>
      <c r="K463" s="1">
        <f t="shared" ca="1" si="128"/>
        <v>213192</v>
      </c>
      <c r="L463" s="1">
        <f t="shared" ca="1" si="142"/>
        <v>101897.62051246088</v>
      </c>
      <c r="M463" s="1">
        <f t="shared" ca="1" si="129"/>
        <v>76558.664382394665</v>
      </c>
      <c r="N463" s="1">
        <f t="shared" ca="1" si="143"/>
        <v>64311</v>
      </c>
      <c r="O463" s="1">
        <f t="shared" ca="1" si="130"/>
        <v>102132.6165933461</v>
      </c>
      <c r="P463" s="1">
        <f t="shared" ca="1" si="131"/>
        <v>68186.615640976088</v>
      </c>
      <c r="Q463" s="1">
        <f t="shared" ca="1" si="132"/>
        <v>357937.28002337075</v>
      </c>
      <c r="R463" s="1">
        <f ca="1">Table1[[#This Row],[mortage left]]+Table1[[#This Row],[left to pay to cars]]+Table1[[#This Row],[debt]]</f>
        <v>268341.237105807</v>
      </c>
      <c r="S463" s="1">
        <f t="shared" ca="1" si="133"/>
        <v>89596.042917563755</v>
      </c>
    </row>
    <row r="464" spans="1:19" x14ac:dyDescent="0.2">
      <c r="A464">
        <f t="shared" ca="1" si="135"/>
        <v>1</v>
      </c>
      <c r="B464" t="str">
        <f t="shared" ca="1" si="136"/>
        <v>men</v>
      </c>
      <c r="C464">
        <f t="shared" ca="1" si="137"/>
        <v>49</v>
      </c>
      <c r="D464">
        <f t="shared" ca="1" si="138"/>
        <v>1</v>
      </c>
      <c r="E464" t="str">
        <f t="shared" ca="1" si="139"/>
        <v>IT</v>
      </c>
      <c r="F464" t="str">
        <f t="shared" ca="1" si="126"/>
        <v>High school</v>
      </c>
      <c r="G464">
        <f t="shared" ca="1" si="140"/>
        <v>5</v>
      </c>
      <c r="H464">
        <f t="shared" ca="1" si="134"/>
        <v>1</v>
      </c>
      <c r="I464" s="1">
        <f t="shared" ca="1" si="141"/>
        <v>58213</v>
      </c>
      <c r="J464" t="str">
        <f t="shared" ca="1" si="127"/>
        <v>Tbilisi</v>
      </c>
      <c r="K464" s="1">
        <f t="shared" ca="1" si="128"/>
        <v>349278</v>
      </c>
      <c r="L464" s="1">
        <f t="shared" ca="1" si="142"/>
        <v>264170.77172068995</v>
      </c>
      <c r="M464" s="1">
        <f t="shared" ca="1" si="129"/>
        <v>42227.280031058726</v>
      </c>
      <c r="N464" s="1">
        <f t="shared" ca="1" si="143"/>
        <v>33323</v>
      </c>
      <c r="O464" s="1">
        <f t="shared" ca="1" si="130"/>
        <v>87173.320129673812</v>
      </c>
      <c r="P464" s="1">
        <f t="shared" ca="1" si="131"/>
        <v>49545.533085572104</v>
      </c>
      <c r="Q464" s="1">
        <f t="shared" ca="1" si="132"/>
        <v>441050.81311663083</v>
      </c>
      <c r="R464" s="1">
        <f ca="1">Table1[[#This Row],[mortage left]]+Table1[[#This Row],[left to pay to cars]]+Table1[[#This Row],[debt]]</f>
        <v>384667.09185036377</v>
      </c>
      <c r="S464" s="1">
        <f t="shared" ca="1" si="133"/>
        <v>56383.721266267064</v>
      </c>
    </row>
    <row r="465" spans="1:19" x14ac:dyDescent="0.2">
      <c r="A465">
        <f t="shared" ca="1" si="135"/>
        <v>1</v>
      </c>
      <c r="B465" t="str">
        <f t="shared" ca="1" si="136"/>
        <v>men</v>
      </c>
      <c r="C465">
        <f t="shared" ca="1" si="137"/>
        <v>48</v>
      </c>
      <c r="D465">
        <f t="shared" ca="1" si="138"/>
        <v>5</v>
      </c>
      <c r="E465" t="str">
        <f t="shared" ca="1" si="139"/>
        <v>Law</v>
      </c>
      <c r="F465" t="str">
        <f t="shared" ca="1" si="126"/>
        <v>Other</v>
      </c>
      <c r="G465">
        <f t="shared" ca="1" si="140"/>
        <v>5</v>
      </c>
      <c r="H465">
        <f t="shared" ca="1" si="134"/>
        <v>2</v>
      </c>
      <c r="I465" s="1">
        <f t="shared" ca="1" si="141"/>
        <v>37735</v>
      </c>
      <c r="J465" t="str">
        <f t="shared" ca="1" si="127"/>
        <v>Telavi</v>
      </c>
      <c r="K465" s="1">
        <f t="shared" ca="1" si="128"/>
        <v>188675</v>
      </c>
      <c r="L465" s="1">
        <f t="shared" ca="1" si="142"/>
        <v>167923.93903032172</v>
      </c>
      <c r="M465" s="1">
        <f t="shared" ca="1" si="129"/>
        <v>23391.058125727566</v>
      </c>
      <c r="N465" s="1">
        <f t="shared" ca="1" si="143"/>
        <v>14962</v>
      </c>
      <c r="O465" s="1">
        <f t="shared" ca="1" si="130"/>
        <v>68265.365554902717</v>
      </c>
      <c r="P465" s="1">
        <f t="shared" ca="1" si="131"/>
        <v>2135.7762405659514</v>
      </c>
      <c r="Q465" s="1">
        <f t="shared" ca="1" si="132"/>
        <v>214201.83436629354</v>
      </c>
      <c r="R465" s="1">
        <f ca="1">Table1[[#This Row],[mortage left]]+Table1[[#This Row],[left to pay to cars]]+Table1[[#This Row],[debt]]</f>
        <v>251151.30458522442</v>
      </c>
      <c r="S465" s="1">
        <f t="shared" ca="1" si="133"/>
        <v>-36949.470218930888</v>
      </c>
    </row>
    <row r="466" spans="1:19" x14ac:dyDescent="0.2">
      <c r="A466">
        <f t="shared" ca="1" si="135"/>
        <v>2</v>
      </c>
      <c r="B466" t="str">
        <f t="shared" ca="1" si="136"/>
        <v>women</v>
      </c>
      <c r="C466">
        <f t="shared" ca="1" si="137"/>
        <v>47</v>
      </c>
      <c r="D466">
        <f t="shared" ca="1" si="138"/>
        <v>4</v>
      </c>
      <c r="E466" t="str">
        <f t="shared" ca="1" si="139"/>
        <v>Finance</v>
      </c>
      <c r="F466" t="str">
        <f t="shared" ca="1" si="126"/>
        <v>Technical</v>
      </c>
      <c r="G466">
        <f t="shared" ca="1" si="140"/>
        <v>0</v>
      </c>
      <c r="H466">
        <f t="shared" ca="1" si="134"/>
        <v>3</v>
      </c>
      <c r="I466" s="1">
        <f t="shared" ca="1" si="141"/>
        <v>39420</v>
      </c>
      <c r="J466" t="str">
        <f t="shared" ca="1" si="127"/>
        <v>Zugdidi</v>
      </c>
      <c r="K466" s="1">
        <f t="shared" ca="1" si="128"/>
        <v>275940</v>
      </c>
      <c r="L466" s="1">
        <f t="shared" ca="1" si="142"/>
        <v>3350.4229101180667</v>
      </c>
      <c r="M466" s="1">
        <f t="shared" ca="1" si="129"/>
        <v>67242.235513541906</v>
      </c>
      <c r="N466" s="1">
        <f t="shared" ca="1" si="143"/>
        <v>40200</v>
      </c>
      <c r="O466" s="1">
        <f t="shared" ca="1" si="130"/>
        <v>77049.533461817642</v>
      </c>
      <c r="P466" s="1">
        <f t="shared" ca="1" si="131"/>
        <v>16483.410634175525</v>
      </c>
      <c r="Q466" s="1">
        <f t="shared" ca="1" si="132"/>
        <v>359665.64614771743</v>
      </c>
      <c r="R466" s="1">
        <f ca="1">Table1[[#This Row],[mortage left]]+Table1[[#This Row],[left to pay to cars]]+Table1[[#This Row],[debt]]</f>
        <v>120599.95637193571</v>
      </c>
      <c r="S466" s="1">
        <f t="shared" ca="1" si="133"/>
        <v>239065.68977578171</v>
      </c>
    </row>
    <row r="467" spans="1:19" x14ac:dyDescent="0.2">
      <c r="A467">
        <f t="shared" ca="1" si="135"/>
        <v>1</v>
      </c>
      <c r="B467" t="str">
        <f t="shared" ca="1" si="136"/>
        <v>men</v>
      </c>
      <c r="C467">
        <f t="shared" ca="1" si="137"/>
        <v>36</v>
      </c>
      <c r="D467">
        <f t="shared" ca="1" si="138"/>
        <v>1</v>
      </c>
      <c r="E467" t="str">
        <f t="shared" ca="1" si="139"/>
        <v>IT</v>
      </c>
      <c r="F467" t="str">
        <f t="shared" ca="1" si="126"/>
        <v>High school</v>
      </c>
      <c r="G467">
        <f t="shared" ca="1" si="140"/>
        <v>4</v>
      </c>
      <c r="H467">
        <f t="shared" ca="1" si="134"/>
        <v>4</v>
      </c>
      <c r="I467" s="1">
        <f t="shared" ca="1" si="141"/>
        <v>36856</v>
      </c>
      <c r="J467" t="str">
        <f t="shared" ca="1" si="127"/>
        <v>Tbilisi</v>
      </c>
      <c r="K467" s="1">
        <f t="shared" ca="1" si="128"/>
        <v>221136</v>
      </c>
      <c r="L467" s="1">
        <f t="shared" ca="1" si="142"/>
        <v>20501.588497522225</v>
      </c>
      <c r="M467" s="1">
        <f t="shared" ca="1" si="129"/>
        <v>46659.559882005728</v>
      </c>
      <c r="N467" s="1">
        <f t="shared" ca="1" si="143"/>
        <v>28387</v>
      </c>
      <c r="O467" s="1">
        <f t="shared" ca="1" si="130"/>
        <v>66896.286557430954</v>
      </c>
      <c r="P467" s="1">
        <f t="shared" ca="1" si="131"/>
        <v>3999.8098873589961</v>
      </c>
      <c r="Q467" s="1">
        <f t="shared" ca="1" si="132"/>
        <v>271795.36976936471</v>
      </c>
      <c r="R467" s="1">
        <f ca="1">Table1[[#This Row],[mortage left]]+Table1[[#This Row],[left to pay to cars]]+Table1[[#This Row],[debt]]</f>
        <v>115784.87505495318</v>
      </c>
      <c r="S467" s="1">
        <f t="shared" ca="1" si="133"/>
        <v>156010.49471441153</v>
      </c>
    </row>
    <row r="468" spans="1:19" x14ac:dyDescent="0.2">
      <c r="A468">
        <f t="shared" ca="1" si="135"/>
        <v>1</v>
      </c>
      <c r="B468" t="str">
        <f t="shared" ca="1" si="136"/>
        <v>men</v>
      </c>
      <c r="C468">
        <f t="shared" ca="1" si="137"/>
        <v>21</v>
      </c>
      <c r="D468">
        <f t="shared" ca="1" si="138"/>
        <v>4</v>
      </c>
      <c r="E468" t="str">
        <f t="shared" ca="1" si="139"/>
        <v>Finance</v>
      </c>
      <c r="F468" t="str">
        <f t="shared" ca="1" si="126"/>
        <v>Technical</v>
      </c>
      <c r="G468">
        <f t="shared" ca="1" si="140"/>
        <v>1</v>
      </c>
      <c r="H468">
        <f t="shared" ca="1" si="134"/>
        <v>1</v>
      </c>
      <c r="I468" s="1">
        <f t="shared" ca="1" si="141"/>
        <v>62290</v>
      </c>
      <c r="J468" t="str">
        <f t="shared" ca="1" si="127"/>
        <v>Zugdidi</v>
      </c>
      <c r="K468" s="1">
        <f t="shared" ca="1" si="128"/>
        <v>436030</v>
      </c>
      <c r="L468" s="1">
        <f t="shared" ca="1" si="142"/>
        <v>82573.154215089977</v>
      </c>
      <c r="M468" s="1">
        <f t="shared" ca="1" si="129"/>
        <v>51587.795109942956</v>
      </c>
      <c r="N468" s="1">
        <f t="shared" ca="1" si="143"/>
        <v>14155</v>
      </c>
      <c r="O468" s="1">
        <f t="shared" ca="1" si="130"/>
        <v>54560.074926273133</v>
      </c>
      <c r="P468" s="1">
        <f t="shared" ca="1" si="131"/>
        <v>53642.296248699669</v>
      </c>
      <c r="Q468" s="1">
        <f t="shared" ca="1" si="132"/>
        <v>541260.09135864268</v>
      </c>
      <c r="R468" s="1">
        <f ca="1">Table1[[#This Row],[mortage left]]+Table1[[#This Row],[left to pay to cars]]+Table1[[#This Row],[debt]]</f>
        <v>151288.22914136312</v>
      </c>
      <c r="S468" s="1">
        <f t="shared" ca="1" si="133"/>
        <v>389971.86221727956</v>
      </c>
    </row>
    <row r="469" spans="1:19" x14ac:dyDescent="0.2">
      <c r="A469">
        <f t="shared" ca="1" si="135"/>
        <v>2</v>
      </c>
      <c r="B469" t="str">
        <f t="shared" ca="1" si="136"/>
        <v>women</v>
      </c>
      <c r="C469">
        <f t="shared" ca="1" si="137"/>
        <v>30</v>
      </c>
      <c r="D469">
        <f t="shared" ca="1" si="138"/>
        <v>4</v>
      </c>
      <c r="E469" t="str">
        <f t="shared" ca="1" si="139"/>
        <v>Finance</v>
      </c>
      <c r="F469" t="str">
        <f t="shared" ca="1" si="126"/>
        <v>Technical</v>
      </c>
      <c r="G469">
        <f t="shared" ca="1" si="140"/>
        <v>3</v>
      </c>
      <c r="H469">
        <f t="shared" ca="1" si="134"/>
        <v>4</v>
      </c>
      <c r="I469" s="1">
        <f t="shared" ca="1" si="141"/>
        <v>73118</v>
      </c>
      <c r="J469" t="str">
        <f t="shared" ca="1" si="127"/>
        <v>Zugdidi</v>
      </c>
      <c r="K469" s="1">
        <f t="shared" ca="1" si="128"/>
        <v>438708</v>
      </c>
      <c r="L469" s="1">
        <f t="shared" ca="1" si="142"/>
        <v>17526.512808767773</v>
      </c>
      <c r="M469" s="1">
        <f t="shared" ca="1" si="129"/>
        <v>137254.24721835824</v>
      </c>
      <c r="N469" s="1">
        <f t="shared" ca="1" si="143"/>
        <v>42939</v>
      </c>
      <c r="O469" s="1">
        <f t="shared" ca="1" si="130"/>
        <v>54897.793087412814</v>
      </c>
      <c r="P469" s="1">
        <f t="shared" ca="1" si="131"/>
        <v>71897.022645653647</v>
      </c>
      <c r="Q469" s="1">
        <f t="shared" ca="1" si="132"/>
        <v>647859.26986401191</v>
      </c>
      <c r="R469" s="1">
        <f ca="1">Table1[[#This Row],[mortage left]]+Table1[[#This Row],[left to pay to cars]]+Table1[[#This Row],[debt]]</f>
        <v>115363.30589618059</v>
      </c>
      <c r="S469" s="1">
        <f t="shared" ca="1" si="133"/>
        <v>532495.96396783134</v>
      </c>
    </row>
    <row r="470" spans="1:19" x14ac:dyDescent="0.2">
      <c r="A470">
        <f t="shared" ca="1" si="135"/>
        <v>2</v>
      </c>
      <c r="B470" t="str">
        <f t="shared" ca="1" si="136"/>
        <v>women</v>
      </c>
      <c r="C470">
        <f t="shared" ca="1" si="137"/>
        <v>46</v>
      </c>
      <c r="D470">
        <f t="shared" ca="1" si="138"/>
        <v>1</v>
      </c>
      <c r="E470" t="str">
        <f t="shared" ca="1" si="139"/>
        <v>IT</v>
      </c>
      <c r="F470" t="str">
        <f t="shared" ca="1" si="126"/>
        <v>High school</v>
      </c>
      <c r="G470">
        <f t="shared" ca="1" si="140"/>
        <v>1</v>
      </c>
      <c r="H470">
        <f t="shared" ca="1" si="134"/>
        <v>3</v>
      </c>
      <c r="I470" s="1">
        <f t="shared" ca="1" si="141"/>
        <v>75940</v>
      </c>
      <c r="J470" t="str">
        <f t="shared" ca="1" si="127"/>
        <v>Tbilisi</v>
      </c>
      <c r="K470" s="1">
        <f t="shared" ca="1" si="128"/>
        <v>303760</v>
      </c>
      <c r="L470" s="1">
        <f t="shared" ca="1" si="142"/>
        <v>150724.28219263387</v>
      </c>
      <c r="M470" s="1">
        <f t="shared" ca="1" si="129"/>
        <v>121324.09445593688</v>
      </c>
      <c r="N470" s="1">
        <f t="shared" ca="1" si="143"/>
        <v>92741</v>
      </c>
      <c r="O470" s="1">
        <f t="shared" ca="1" si="130"/>
        <v>52135.93279828551</v>
      </c>
      <c r="P470" s="1">
        <f t="shared" ca="1" si="131"/>
        <v>69834.290907691364</v>
      </c>
      <c r="Q470" s="1">
        <f t="shared" ca="1" si="132"/>
        <v>494918.38536362821</v>
      </c>
      <c r="R470" s="1">
        <f ca="1">Table1[[#This Row],[mortage left]]+Table1[[#This Row],[left to pay to cars]]+Table1[[#This Row],[debt]]</f>
        <v>295601.2149909194</v>
      </c>
      <c r="S470" s="1">
        <f t="shared" ca="1" si="133"/>
        <v>199317.17037270882</v>
      </c>
    </row>
    <row r="471" spans="1:19" x14ac:dyDescent="0.2">
      <c r="A471">
        <f t="shared" ca="1" si="135"/>
        <v>2</v>
      </c>
      <c r="B471" t="str">
        <f t="shared" ca="1" si="136"/>
        <v>women</v>
      </c>
      <c r="C471">
        <f t="shared" ca="1" si="137"/>
        <v>39</v>
      </c>
      <c r="D471">
        <f t="shared" ca="1" si="138"/>
        <v>4</v>
      </c>
      <c r="E471" t="str">
        <f t="shared" ca="1" si="139"/>
        <v>Finance</v>
      </c>
      <c r="F471" t="str">
        <f t="shared" ca="1" si="126"/>
        <v>Technical</v>
      </c>
      <c r="G471">
        <f t="shared" ca="1" si="140"/>
        <v>1</v>
      </c>
      <c r="H471">
        <f t="shared" ca="1" si="134"/>
        <v>1</v>
      </c>
      <c r="I471" s="1">
        <f t="shared" ca="1" si="141"/>
        <v>50895</v>
      </c>
      <c r="J471" t="str">
        <f t="shared" ca="1" si="127"/>
        <v>Zugdidi</v>
      </c>
      <c r="K471" s="1">
        <f t="shared" ca="1" si="128"/>
        <v>356265</v>
      </c>
      <c r="L471" s="1">
        <f t="shared" ca="1" si="142"/>
        <v>63540.498521982518</v>
      </c>
      <c r="M471" s="1">
        <f t="shared" ca="1" si="129"/>
        <v>20098.023526358669</v>
      </c>
      <c r="N471" s="1">
        <f t="shared" ca="1" si="143"/>
        <v>17318</v>
      </c>
      <c r="O471" s="1">
        <f t="shared" ca="1" si="130"/>
        <v>77232.584522589372</v>
      </c>
      <c r="P471" s="1">
        <f t="shared" ca="1" si="131"/>
        <v>22992.765168137306</v>
      </c>
      <c r="Q471" s="1">
        <f t="shared" ca="1" si="132"/>
        <v>399355.78869449598</v>
      </c>
      <c r="R471" s="1">
        <f ca="1">Table1[[#This Row],[mortage left]]+Table1[[#This Row],[left to pay to cars]]+Table1[[#This Row],[debt]]</f>
        <v>158091.08304457189</v>
      </c>
      <c r="S471" s="1">
        <f t="shared" ca="1" si="133"/>
        <v>241264.70564992409</v>
      </c>
    </row>
    <row r="472" spans="1:19" x14ac:dyDescent="0.2">
      <c r="A472">
        <f t="shared" ca="1" si="135"/>
        <v>2</v>
      </c>
      <c r="B472" t="str">
        <f t="shared" ca="1" si="136"/>
        <v>women</v>
      </c>
      <c r="C472">
        <f t="shared" ca="1" si="137"/>
        <v>32</v>
      </c>
      <c r="D472">
        <f t="shared" ca="1" si="138"/>
        <v>3</v>
      </c>
      <c r="E472" t="str">
        <f t="shared" ca="1" si="139"/>
        <v>Business</v>
      </c>
      <c r="F472" t="str">
        <f t="shared" ca="1" si="126"/>
        <v>College</v>
      </c>
      <c r="G472">
        <f t="shared" ca="1" si="140"/>
        <v>0</v>
      </c>
      <c r="H472">
        <f t="shared" ca="1" si="134"/>
        <v>4</v>
      </c>
      <c r="I472" s="1">
        <f t="shared" ca="1" si="141"/>
        <v>40515</v>
      </c>
      <c r="J472" t="str">
        <f t="shared" ca="1" si="127"/>
        <v>Kutaisi</v>
      </c>
      <c r="K472" s="1">
        <f t="shared" ca="1" si="128"/>
        <v>162060</v>
      </c>
      <c r="L472" s="1">
        <f t="shared" ca="1" si="142"/>
        <v>20084.841594769357</v>
      </c>
      <c r="M472" s="1">
        <f t="shared" ca="1" si="129"/>
        <v>51318.154223412443</v>
      </c>
      <c r="N472" s="1">
        <f t="shared" ca="1" si="143"/>
        <v>26108</v>
      </c>
      <c r="O472" s="1">
        <f t="shared" ca="1" si="130"/>
        <v>54170.013780015921</v>
      </c>
      <c r="P472" s="1">
        <f t="shared" ca="1" si="131"/>
        <v>36342.336398484244</v>
      </c>
      <c r="Q472" s="1">
        <f t="shared" ca="1" si="132"/>
        <v>249720.49062189669</v>
      </c>
      <c r="R472" s="1">
        <f ca="1">Table1[[#This Row],[mortage left]]+Table1[[#This Row],[left to pay to cars]]+Table1[[#This Row],[debt]]</f>
        <v>100362.85537478529</v>
      </c>
      <c r="S472" s="1">
        <f t="shared" ca="1" si="133"/>
        <v>149357.63524711141</v>
      </c>
    </row>
    <row r="473" spans="1:19" x14ac:dyDescent="0.2">
      <c r="A473">
        <f t="shared" ca="1" si="135"/>
        <v>1</v>
      </c>
      <c r="B473" t="str">
        <f t="shared" ca="1" si="136"/>
        <v>men</v>
      </c>
      <c r="C473">
        <f t="shared" ca="1" si="137"/>
        <v>20</v>
      </c>
      <c r="D473">
        <f t="shared" ca="1" si="138"/>
        <v>1</v>
      </c>
      <c r="E473" t="str">
        <f t="shared" ca="1" si="139"/>
        <v>IT</v>
      </c>
      <c r="F473" t="str">
        <f t="shared" ca="1" si="126"/>
        <v>High school</v>
      </c>
      <c r="G473">
        <f t="shared" ca="1" si="140"/>
        <v>4</v>
      </c>
      <c r="H473">
        <f t="shared" ca="1" si="134"/>
        <v>2</v>
      </c>
      <c r="I473" s="1">
        <f t="shared" ca="1" si="141"/>
        <v>72605</v>
      </c>
      <c r="J473" t="str">
        <f t="shared" ca="1" si="127"/>
        <v>Tbilisi</v>
      </c>
      <c r="K473" s="1">
        <f t="shared" ca="1" si="128"/>
        <v>435630</v>
      </c>
      <c r="L473" s="1">
        <f t="shared" ca="1" si="142"/>
        <v>380266.36999192048</v>
      </c>
      <c r="M473" s="1">
        <f t="shared" ca="1" si="129"/>
        <v>63671.234108823308</v>
      </c>
      <c r="N473" s="1">
        <f t="shared" ca="1" si="143"/>
        <v>55809</v>
      </c>
      <c r="O473" s="1">
        <f t="shared" ca="1" si="130"/>
        <v>31705.292401168153</v>
      </c>
      <c r="P473" s="1">
        <f t="shared" ca="1" si="131"/>
        <v>71018.534874108474</v>
      </c>
      <c r="Q473" s="1">
        <f t="shared" ca="1" si="132"/>
        <v>570319.76898293174</v>
      </c>
      <c r="R473" s="1">
        <f ca="1">Table1[[#This Row],[mortage left]]+Table1[[#This Row],[left to pay to cars]]+Table1[[#This Row],[debt]]</f>
        <v>467780.66239308863</v>
      </c>
      <c r="S473" s="1">
        <f t="shared" ca="1" si="133"/>
        <v>102539.10658984311</v>
      </c>
    </row>
    <row r="474" spans="1:19" x14ac:dyDescent="0.2">
      <c r="A474">
        <f t="shared" ca="1" si="135"/>
        <v>2</v>
      </c>
      <c r="B474" t="str">
        <f t="shared" ca="1" si="136"/>
        <v>women</v>
      </c>
      <c r="C474">
        <f t="shared" ca="1" si="137"/>
        <v>50</v>
      </c>
      <c r="D474">
        <f t="shared" ca="1" si="138"/>
        <v>4</v>
      </c>
      <c r="E474" t="str">
        <f t="shared" ca="1" si="139"/>
        <v>Finance</v>
      </c>
      <c r="F474" t="str">
        <f t="shared" ca="1" si="126"/>
        <v>Technical</v>
      </c>
      <c r="G474">
        <f t="shared" ca="1" si="140"/>
        <v>0</v>
      </c>
      <c r="H474">
        <f t="shared" ca="1" si="134"/>
        <v>3</v>
      </c>
      <c r="I474" s="1">
        <f t="shared" ca="1" si="141"/>
        <v>37301</v>
      </c>
      <c r="J474" t="str">
        <f t="shared" ca="1" si="127"/>
        <v>Zugdidi</v>
      </c>
      <c r="K474" s="1">
        <f t="shared" ca="1" si="128"/>
        <v>186505</v>
      </c>
      <c r="L474" s="1">
        <f t="shared" ca="1" si="142"/>
        <v>67004.987766625374</v>
      </c>
      <c r="M474" s="1">
        <f t="shared" ca="1" si="129"/>
        <v>170.4464775864997</v>
      </c>
      <c r="N474" s="1">
        <f t="shared" ca="1" si="143"/>
        <v>137</v>
      </c>
      <c r="O474" s="1">
        <f t="shared" ca="1" si="130"/>
        <v>15570.231446516589</v>
      </c>
      <c r="P474" s="1">
        <f t="shared" ca="1" si="131"/>
        <v>5024.1834977050385</v>
      </c>
      <c r="Q474" s="1">
        <f t="shared" ca="1" si="132"/>
        <v>191699.62997529152</v>
      </c>
      <c r="R474" s="1">
        <f ca="1">Table1[[#This Row],[mortage left]]+Table1[[#This Row],[left to pay to cars]]+Table1[[#This Row],[debt]]</f>
        <v>82712.219213141958</v>
      </c>
      <c r="S474" s="1">
        <f t="shared" ca="1" si="133"/>
        <v>108987.41076214956</v>
      </c>
    </row>
    <row r="475" spans="1:19" x14ac:dyDescent="0.2">
      <c r="A475">
        <f t="shared" ca="1" si="135"/>
        <v>2</v>
      </c>
      <c r="B475" t="str">
        <f t="shared" ca="1" si="136"/>
        <v>women</v>
      </c>
      <c r="C475">
        <f t="shared" ca="1" si="137"/>
        <v>45</v>
      </c>
      <c r="D475">
        <f t="shared" ca="1" si="138"/>
        <v>3</v>
      </c>
      <c r="E475" t="str">
        <f t="shared" ca="1" si="139"/>
        <v>Business</v>
      </c>
      <c r="F475" t="str">
        <f t="shared" ca="1" si="126"/>
        <v>College</v>
      </c>
      <c r="G475">
        <f t="shared" ca="1" si="140"/>
        <v>3</v>
      </c>
      <c r="H475">
        <f t="shared" ca="1" si="134"/>
        <v>2</v>
      </c>
      <c r="I475" s="1">
        <f t="shared" ca="1" si="141"/>
        <v>67280</v>
      </c>
      <c r="J475" t="str">
        <f t="shared" ca="1" si="127"/>
        <v>Kutaisi</v>
      </c>
      <c r="K475" s="1">
        <f t="shared" ca="1" si="128"/>
        <v>269120</v>
      </c>
      <c r="L475" s="1">
        <f t="shared" ca="1" si="142"/>
        <v>109479.72416398054</v>
      </c>
      <c r="M475" s="1">
        <f t="shared" ca="1" si="129"/>
        <v>97191.439930388718</v>
      </c>
      <c r="N475" s="1">
        <f t="shared" ca="1" si="143"/>
        <v>186</v>
      </c>
      <c r="O475" s="1">
        <f t="shared" ca="1" si="130"/>
        <v>327.64509550251785</v>
      </c>
      <c r="P475" s="1">
        <f t="shared" ca="1" si="131"/>
        <v>25049.24494439071</v>
      </c>
      <c r="Q475" s="1">
        <f t="shared" ca="1" si="132"/>
        <v>391360.68487477943</v>
      </c>
      <c r="R475" s="1">
        <f ca="1">Table1[[#This Row],[mortage left]]+Table1[[#This Row],[left to pay to cars]]+Table1[[#This Row],[debt]]</f>
        <v>109993.36925948306</v>
      </c>
      <c r="S475" s="1">
        <f t="shared" ca="1" si="133"/>
        <v>281367.31561529636</v>
      </c>
    </row>
    <row r="476" spans="1:19" x14ac:dyDescent="0.2">
      <c r="A476">
        <f t="shared" ca="1" si="135"/>
        <v>2</v>
      </c>
      <c r="B476" t="str">
        <f t="shared" ca="1" si="136"/>
        <v>women</v>
      </c>
      <c r="C476">
        <f t="shared" ca="1" si="137"/>
        <v>31</v>
      </c>
      <c r="D476">
        <f t="shared" ca="1" si="138"/>
        <v>4</v>
      </c>
      <c r="E476" t="str">
        <f t="shared" ca="1" si="139"/>
        <v>Finance</v>
      </c>
      <c r="F476" t="str">
        <f t="shared" ca="1" si="126"/>
        <v>Technical</v>
      </c>
      <c r="G476">
        <f t="shared" ca="1" si="140"/>
        <v>2</v>
      </c>
      <c r="H476">
        <f t="shared" ca="1" si="134"/>
        <v>3</v>
      </c>
      <c r="I476" s="1">
        <f t="shared" ca="1" si="141"/>
        <v>46126</v>
      </c>
      <c r="J476" t="str">
        <f t="shared" ca="1" si="127"/>
        <v>Zugdidi</v>
      </c>
      <c r="K476" s="1">
        <f t="shared" ca="1" si="128"/>
        <v>276756</v>
      </c>
      <c r="L476" s="1">
        <f t="shared" ca="1" si="142"/>
        <v>149138.2509091809</v>
      </c>
      <c r="M476" s="1">
        <f t="shared" ca="1" si="129"/>
        <v>134298.17075428899</v>
      </c>
      <c r="N476" s="1">
        <f t="shared" ca="1" si="143"/>
        <v>50583</v>
      </c>
      <c r="O476" s="1">
        <f t="shared" ca="1" si="130"/>
        <v>41124.260390999305</v>
      </c>
      <c r="P476" s="1">
        <f t="shared" ca="1" si="131"/>
        <v>24714.894411245699</v>
      </c>
      <c r="Q476" s="1">
        <f t="shared" ca="1" si="132"/>
        <v>435769.06516553473</v>
      </c>
      <c r="R476" s="1">
        <f ca="1">Table1[[#This Row],[mortage left]]+Table1[[#This Row],[left to pay to cars]]+Table1[[#This Row],[debt]]</f>
        <v>240845.51130018022</v>
      </c>
      <c r="S476" s="1">
        <f t="shared" ca="1" si="133"/>
        <v>194923.55386535451</v>
      </c>
    </row>
    <row r="477" spans="1:19" x14ac:dyDescent="0.2">
      <c r="A477">
        <f t="shared" ca="1" si="135"/>
        <v>2</v>
      </c>
      <c r="B477" t="str">
        <f t="shared" ca="1" si="136"/>
        <v>women</v>
      </c>
      <c r="C477">
        <f t="shared" ca="1" si="137"/>
        <v>20</v>
      </c>
      <c r="D477">
        <f t="shared" ca="1" si="138"/>
        <v>3</v>
      </c>
      <c r="E477" t="str">
        <f t="shared" ca="1" si="139"/>
        <v>Business</v>
      </c>
      <c r="F477" t="str">
        <f t="shared" ca="1" si="126"/>
        <v>College</v>
      </c>
      <c r="G477">
        <f t="shared" ca="1" si="140"/>
        <v>0</v>
      </c>
      <c r="H477">
        <f t="shared" ca="1" si="134"/>
        <v>4</v>
      </c>
      <c r="I477" s="1">
        <f t="shared" ca="1" si="141"/>
        <v>45165</v>
      </c>
      <c r="J477" t="str">
        <f t="shared" ca="1" si="127"/>
        <v>Kutaisi</v>
      </c>
      <c r="K477" s="1">
        <f t="shared" ca="1" si="128"/>
        <v>316155</v>
      </c>
      <c r="L477" s="1">
        <f t="shared" ca="1" si="142"/>
        <v>201458.91123452422</v>
      </c>
      <c r="M477" s="1">
        <f t="shared" ca="1" si="129"/>
        <v>138447.82928579338</v>
      </c>
      <c r="N477" s="1">
        <f t="shared" ca="1" si="143"/>
        <v>83486</v>
      </c>
      <c r="O477" s="1">
        <f t="shared" ca="1" si="130"/>
        <v>66299.451952942371</v>
      </c>
      <c r="P477" s="1">
        <f t="shared" ca="1" si="131"/>
        <v>30297.326630501018</v>
      </c>
      <c r="Q477" s="1">
        <f t="shared" ca="1" si="132"/>
        <v>484900.15591629437</v>
      </c>
      <c r="R477" s="1">
        <f ca="1">Table1[[#This Row],[mortage left]]+Table1[[#This Row],[left to pay to cars]]+Table1[[#This Row],[debt]]</f>
        <v>351244.36318746657</v>
      </c>
      <c r="S477" s="1">
        <f t="shared" ca="1" si="133"/>
        <v>133655.7927288278</v>
      </c>
    </row>
    <row r="478" spans="1:19" x14ac:dyDescent="0.2">
      <c r="A478">
        <f t="shared" ca="1" si="135"/>
        <v>2</v>
      </c>
      <c r="B478" t="str">
        <f t="shared" ca="1" si="136"/>
        <v>women</v>
      </c>
      <c r="C478">
        <f t="shared" ca="1" si="137"/>
        <v>26</v>
      </c>
      <c r="D478">
        <f t="shared" ca="1" si="138"/>
        <v>3</v>
      </c>
      <c r="E478" t="str">
        <f t="shared" ca="1" si="139"/>
        <v>Business</v>
      </c>
      <c r="F478" t="str">
        <f t="shared" ca="1" si="126"/>
        <v>College</v>
      </c>
      <c r="G478">
        <f t="shared" ca="1" si="140"/>
        <v>4</v>
      </c>
      <c r="H478">
        <f t="shared" ca="1" si="134"/>
        <v>1</v>
      </c>
      <c r="I478" s="1">
        <f t="shared" ca="1" si="141"/>
        <v>44450</v>
      </c>
      <c r="J478" t="str">
        <f t="shared" ca="1" si="127"/>
        <v>Kutaisi</v>
      </c>
      <c r="K478" s="1">
        <f t="shared" ca="1" si="128"/>
        <v>311150</v>
      </c>
      <c r="L478" s="1">
        <f t="shared" ca="1" si="142"/>
        <v>159747.24520781465</v>
      </c>
      <c r="M478" s="1">
        <f t="shared" ca="1" si="129"/>
        <v>40415.564227946677</v>
      </c>
      <c r="N478" s="1">
        <f t="shared" ca="1" si="143"/>
        <v>21398</v>
      </c>
      <c r="O478" s="1">
        <f t="shared" ca="1" si="130"/>
        <v>41730.950377069144</v>
      </c>
      <c r="P478" s="1">
        <f t="shared" ca="1" si="131"/>
        <v>60975.199618155646</v>
      </c>
      <c r="Q478" s="1">
        <f t="shared" ca="1" si="132"/>
        <v>412540.76384610235</v>
      </c>
      <c r="R478" s="1">
        <f ca="1">Table1[[#This Row],[mortage left]]+Table1[[#This Row],[left to pay to cars]]+Table1[[#This Row],[debt]]</f>
        <v>222876.1955848838</v>
      </c>
      <c r="S478" s="1">
        <f t="shared" ca="1" si="133"/>
        <v>189664.56826121855</v>
      </c>
    </row>
    <row r="479" spans="1:19" x14ac:dyDescent="0.2">
      <c r="A479">
        <f t="shared" ca="1" si="135"/>
        <v>2</v>
      </c>
      <c r="B479" t="str">
        <f t="shared" ca="1" si="136"/>
        <v>women</v>
      </c>
      <c r="C479">
        <f t="shared" ca="1" si="137"/>
        <v>25</v>
      </c>
      <c r="D479">
        <f t="shared" ca="1" si="138"/>
        <v>4</v>
      </c>
      <c r="E479" t="str">
        <f t="shared" ca="1" si="139"/>
        <v>Finance</v>
      </c>
      <c r="F479" t="str">
        <f t="shared" ca="1" si="126"/>
        <v>Technical</v>
      </c>
      <c r="G479">
        <f t="shared" ca="1" si="140"/>
        <v>4</v>
      </c>
      <c r="H479">
        <f t="shared" ca="1" si="134"/>
        <v>4</v>
      </c>
      <c r="I479" s="1">
        <f t="shared" ca="1" si="141"/>
        <v>37098</v>
      </c>
      <c r="J479" t="str">
        <f t="shared" ca="1" si="127"/>
        <v>Zugdidi</v>
      </c>
      <c r="K479" s="1">
        <f t="shared" ca="1" si="128"/>
        <v>185490</v>
      </c>
      <c r="L479" s="1">
        <f t="shared" ca="1" si="142"/>
        <v>115279.13592607575</v>
      </c>
      <c r="M479" s="1">
        <f t="shared" ca="1" si="129"/>
        <v>60806.676658265344</v>
      </c>
      <c r="N479" s="1">
        <f t="shared" ca="1" si="143"/>
        <v>38784</v>
      </c>
      <c r="O479" s="1">
        <f t="shared" ca="1" si="130"/>
        <v>7621.2191609121692</v>
      </c>
      <c r="P479" s="1">
        <f t="shared" ca="1" si="131"/>
        <v>35011.002206836245</v>
      </c>
      <c r="Q479" s="1">
        <f t="shared" ca="1" si="132"/>
        <v>281307.6788651016</v>
      </c>
      <c r="R479" s="1">
        <f ca="1">Table1[[#This Row],[mortage left]]+Table1[[#This Row],[left to pay to cars]]+Table1[[#This Row],[debt]]</f>
        <v>161684.35508698793</v>
      </c>
      <c r="S479" s="1">
        <f t="shared" ca="1" si="133"/>
        <v>119623.32377811367</v>
      </c>
    </row>
    <row r="480" spans="1:19" x14ac:dyDescent="0.2">
      <c r="A480">
        <f t="shared" ca="1" si="135"/>
        <v>2</v>
      </c>
      <c r="B480" t="str">
        <f t="shared" ca="1" si="136"/>
        <v>women</v>
      </c>
      <c r="C480">
        <f t="shared" ca="1" si="137"/>
        <v>42</v>
      </c>
      <c r="D480">
        <f t="shared" ca="1" si="138"/>
        <v>3</v>
      </c>
      <c r="E480" t="str">
        <f t="shared" ca="1" si="139"/>
        <v>Business</v>
      </c>
      <c r="F480" t="str">
        <f t="shared" ref="F480:F500" ca="1" si="144">VLOOKUP(D480,$Z$2:$AA$6,2,1)</f>
        <v>College</v>
      </c>
      <c r="G480">
        <f t="shared" ca="1" si="140"/>
        <v>5</v>
      </c>
      <c r="H480">
        <f t="shared" ca="1" si="134"/>
        <v>3</v>
      </c>
      <c r="I480" s="1">
        <f t="shared" ca="1" si="141"/>
        <v>66124</v>
      </c>
      <c r="J480" t="str">
        <f t="shared" ref="J480:J500" ca="1" si="145">VLOOKUP(D480,$AB$2:$AC$6,2,1)</f>
        <v>Kutaisi</v>
      </c>
      <c r="K480" s="1">
        <f t="shared" ref="K480:K500" ca="1" si="146">I480*RANDBETWEEN(4,7)</f>
        <v>396744</v>
      </c>
      <c r="L480" s="1">
        <f t="shared" ca="1" si="142"/>
        <v>189584.80113018694</v>
      </c>
      <c r="M480" s="1">
        <f t="shared" ref="M480:M500" ca="1" si="147">H480*RAND()*I480</f>
        <v>44251.14100538307</v>
      </c>
      <c r="N480" s="1">
        <f t="shared" ca="1" si="143"/>
        <v>21392</v>
      </c>
      <c r="O480" s="1">
        <f t="shared" ref="O480:O500" ca="1" si="148">RAND()*I480*2</f>
        <v>46758.307411863287</v>
      </c>
      <c r="P480" s="1">
        <f t="shared" ref="P480:P500" ca="1" si="149">RAND()*I480*1.5</f>
        <v>22144.768214538184</v>
      </c>
      <c r="Q480" s="1">
        <f t="shared" ref="Q480:Q500" ca="1" si="150">K480+M480+P480</f>
        <v>463139.90921992122</v>
      </c>
      <c r="R480" s="1">
        <f ca="1">Table1[[#This Row],[mortage left]]+Table1[[#This Row],[left to pay to cars]]+Table1[[#This Row],[debt]]</f>
        <v>257735.10854205023</v>
      </c>
      <c r="S480" s="1">
        <f t="shared" ref="S480:S500" ca="1" si="151">Q480-R480</f>
        <v>205404.80067787098</v>
      </c>
    </row>
    <row r="481" spans="1:19" x14ac:dyDescent="0.2">
      <c r="A481">
        <f t="shared" ca="1" si="135"/>
        <v>1</v>
      </c>
      <c r="B481" t="str">
        <f t="shared" ca="1" si="136"/>
        <v>men</v>
      </c>
      <c r="C481">
        <f t="shared" ca="1" si="137"/>
        <v>37</v>
      </c>
      <c r="D481">
        <f t="shared" ca="1" si="138"/>
        <v>4</v>
      </c>
      <c r="E481" t="str">
        <f t="shared" ca="1" si="139"/>
        <v>Finance</v>
      </c>
      <c r="F481" t="str">
        <f t="shared" ca="1" si="144"/>
        <v>Technical</v>
      </c>
      <c r="G481">
        <f t="shared" ca="1" si="140"/>
        <v>4</v>
      </c>
      <c r="H481">
        <f t="shared" ca="1" si="134"/>
        <v>4</v>
      </c>
      <c r="I481" s="1">
        <f t="shared" ca="1" si="141"/>
        <v>59686</v>
      </c>
      <c r="J481" t="str">
        <f t="shared" ca="1" si="145"/>
        <v>Zugdidi</v>
      </c>
      <c r="K481" s="1">
        <f t="shared" ca="1" si="146"/>
        <v>298430</v>
      </c>
      <c r="L481" s="1">
        <f t="shared" ca="1" si="142"/>
        <v>209040.22349353405</v>
      </c>
      <c r="M481" s="1">
        <f t="shared" ca="1" si="147"/>
        <v>209653.60224888573</v>
      </c>
      <c r="N481" s="1">
        <f t="shared" ca="1" si="143"/>
        <v>115651</v>
      </c>
      <c r="O481" s="1">
        <f t="shared" ca="1" si="148"/>
        <v>106879.74785409596</v>
      </c>
      <c r="P481" s="1">
        <f t="shared" ca="1" si="149"/>
        <v>10396.642381843116</v>
      </c>
      <c r="Q481" s="1">
        <f t="shared" ca="1" si="150"/>
        <v>518480.24463072885</v>
      </c>
      <c r="R481" s="1">
        <f ca="1">Table1[[#This Row],[mortage left]]+Table1[[#This Row],[left to pay to cars]]+Table1[[#This Row],[debt]]</f>
        <v>431570.97134762997</v>
      </c>
      <c r="S481" s="1">
        <f t="shared" ca="1" si="151"/>
        <v>86909.273283098883</v>
      </c>
    </row>
    <row r="482" spans="1:19" x14ac:dyDescent="0.2">
      <c r="A482">
        <f t="shared" ca="1" si="135"/>
        <v>2</v>
      </c>
      <c r="B482" t="str">
        <f t="shared" ca="1" si="136"/>
        <v>women</v>
      </c>
      <c r="C482">
        <f t="shared" ca="1" si="137"/>
        <v>33</v>
      </c>
      <c r="D482">
        <f t="shared" ca="1" si="138"/>
        <v>5</v>
      </c>
      <c r="E482" t="str">
        <f t="shared" ca="1" si="139"/>
        <v>Law</v>
      </c>
      <c r="F482" t="str">
        <f t="shared" ca="1" si="144"/>
        <v>Other</v>
      </c>
      <c r="G482">
        <f t="shared" ca="1" si="140"/>
        <v>3</v>
      </c>
      <c r="H482">
        <f t="shared" ca="1" si="134"/>
        <v>2</v>
      </c>
      <c r="I482" s="1">
        <f t="shared" ca="1" si="141"/>
        <v>64142</v>
      </c>
      <c r="J482" t="str">
        <f t="shared" ca="1" si="145"/>
        <v>Telavi</v>
      </c>
      <c r="K482" s="1">
        <f t="shared" ca="1" si="146"/>
        <v>256568</v>
      </c>
      <c r="L482" s="1">
        <f t="shared" ca="1" si="142"/>
        <v>103594.93551022549</v>
      </c>
      <c r="M482" s="1">
        <f t="shared" ca="1" si="147"/>
        <v>53880.993345926589</v>
      </c>
      <c r="N482" s="1">
        <f t="shared" ca="1" si="143"/>
        <v>44931</v>
      </c>
      <c r="O482" s="1">
        <f t="shared" ca="1" si="148"/>
        <v>122812.81040554623</v>
      </c>
      <c r="P482" s="1">
        <f t="shared" ca="1" si="149"/>
        <v>76004.028627962092</v>
      </c>
      <c r="Q482" s="1">
        <f t="shared" ca="1" si="150"/>
        <v>386453.02197388868</v>
      </c>
      <c r="R482" s="1">
        <f ca="1">Table1[[#This Row],[mortage left]]+Table1[[#This Row],[left to pay to cars]]+Table1[[#This Row],[debt]]</f>
        <v>271338.74591577169</v>
      </c>
      <c r="S482" s="1">
        <f t="shared" ca="1" si="151"/>
        <v>115114.27605811699</v>
      </c>
    </row>
    <row r="483" spans="1:19" x14ac:dyDescent="0.2">
      <c r="A483">
        <f t="shared" ca="1" si="135"/>
        <v>1</v>
      </c>
      <c r="B483" t="str">
        <f t="shared" ca="1" si="136"/>
        <v>men</v>
      </c>
      <c r="C483">
        <f t="shared" ca="1" si="137"/>
        <v>49</v>
      </c>
      <c r="D483">
        <f t="shared" ca="1" si="138"/>
        <v>5</v>
      </c>
      <c r="E483" t="str">
        <f t="shared" ca="1" si="139"/>
        <v>Law</v>
      </c>
      <c r="F483" t="str">
        <f t="shared" ca="1" si="144"/>
        <v>Other</v>
      </c>
      <c r="G483">
        <f t="shared" ca="1" si="140"/>
        <v>1</v>
      </c>
      <c r="H483">
        <f t="shared" ca="1" si="134"/>
        <v>2</v>
      </c>
      <c r="I483" s="1">
        <f t="shared" ca="1" si="141"/>
        <v>31965</v>
      </c>
      <c r="J483" t="str">
        <f t="shared" ca="1" si="145"/>
        <v>Telavi</v>
      </c>
      <c r="K483" s="1">
        <f t="shared" ca="1" si="146"/>
        <v>191790</v>
      </c>
      <c r="L483" s="1">
        <f t="shared" ca="1" si="142"/>
        <v>19445.396313625948</v>
      </c>
      <c r="M483" s="1">
        <f t="shared" ca="1" si="147"/>
        <v>36531.237480816526</v>
      </c>
      <c r="N483" s="1">
        <f t="shared" ca="1" si="143"/>
        <v>10</v>
      </c>
      <c r="O483" s="1">
        <f t="shared" ca="1" si="148"/>
        <v>157.29553961682831</v>
      </c>
      <c r="P483" s="1">
        <f t="shared" ca="1" si="149"/>
        <v>40682.387429760878</v>
      </c>
      <c r="Q483" s="1">
        <f t="shared" ca="1" si="150"/>
        <v>269003.62491057737</v>
      </c>
      <c r="R483" s="1">
        <f ca="1">Table1[[#This Row],[mortage left]]+Table1[[#This Row],[left to pay to cars]]+Table1[[#This Row],[debt]]</f>
        <v>19612.691853242777</v>
      </c>
      <c r="S483" s="1">
        <f t="shared" ca="1" si="151"/>
        <v>249390.93305733459</v>
      </c>
    </row>
    <row r="484" spans="1:19" x14ac:dyDescent="0.2">
      <c r="A484">
        <f t="shared" ca="1" si="135"/>
        <v>2</v>
      </c>
      <c r="B484" t="str">
        <f t="shared" ca="1" si="136"/>
        <v>women</v>
      </c>
      <c r="C484">
        <f t="shared" ca="1" si="137"/>
        <v>43</v>
      </c>
      <c r="D484">
        <f t="shared" ca="1" si="138"/>
        <v>3</v>
      </c>
      <c r="E484" t="str">
        <f t="shared" ca="1" si="139"/>
        <v>Business</v>
      </c>
      <c r="F484" t="str">
        <f t="shared" ca="1" si="144"/>
        <v>College</v>
      </c>
      <c r="G484">
        <f t="shared" ca="1" si="140"/>
        <v>3</v>
      </c>
      <c r="H484">
        <f t="shared" ca="1" si="134"/>
        <v>2</v>
      </c>
      <c r="I484" s="1">
        <f t="shared" ca="1" si="141"/>
        <v>39512</v>
      </c>
      <c r="J484" t="str">
        <f t="shared" ca="1" si="145"/>
        <v>Kutaisi</v>
      </c>
      <c r="K484" s="1">
        <f t="shared" ca="1" si="146"/>
        <v>237072</v>
      </c>
      <c r="L484" s="1">
        <f t="shared" ca="1" si="142"/>
        <v>168456.06042472456</v>
      </c>
      <c r="M484" s="1">
        <f t="shared" ca="1" si="147"/>
        <v>68729.732167349022</v>
      </c>
      <c r="N484" s="1">
        <f t="shared" ca="1" si="143"/>
        <v>22392</v>
      </c>
      <c r="O484" s="1">
        <f t="shared" ca="1" si="148"/>
        <v>18738.996636299515</v>
      </c>
      <c r="P484" s="1">
        <f t="shared" ca="1" si="149"/>
        <v>51202.843608780429</v>
      </c>
      <c r="Q484" s="1">
        <f t="shared" ca="1" si="150"/>
        <v>357004.57577612944</v>
      </c>
      <c r="R484" s="1">
        <f ca="1">Table1[[#This Row],[mortage left]]+Table1[[#This Row],[left to pay to cars]]+Table1[[#This Row],[debt]]</f>
        <v>209587.05706102407</v>
      </c>
      <c r="S484" s="1">
        <f t="shared" ca="1" si="151"/>
        <v>147417.51871510537</v>
      </c>
    </row>
    <row r="485" spans="1:19" x14ac:dyDescent="0.2">
      <c r="A485">
        <f t="shared" ca="1" si="135"/>
        <v>1</v>
      </c>
      <c r="B485" t="str">
        <f t="shared" ca="1" si="136"/>
        <v>men</v>
      </c>
      <c r="C485">
        <f t="shared" ca="1" si="137"/>
        <v>35</v>
      </c>
      <c r="D485">
        <f t="shared" ca="1" si="138"/>
        <v>3</v>
      </c>
      <c r="E485" t="str">
        <f t="shared" ca="1" si="139"/>
        <v>Business</v>
      </c>
      <c r="F485" t="str">
        <f t="shared" ca="1" si="144"/>
        <v>College</v>
      </c>
      <c r="G485">
        <f t="shared" ca="1" si="140"/>
        <v>1</v>
      </c>
      <c r="H485">
        <f t="shared" ca="1" si="134"/>
        <v>1</v>
      </c>
      <c r="I485" s="1">
        <f t="shared" ca="1" si="141"/>
        <v>54173</v>
      </c>
      <c r="J485" t="str">
        <f t="shared" ca="1" si="145"/>
        <v>Kutaisi</v>
      </c>
      <c r="K485" s="1">
        <f t="shared" ca="1" si="146"/>
        <v>270865</v>
      </c>
      <c r="L485" s="1">
        <f t="shared" ca="1" si="142"/>
        <v>231124.32398798689</v>
      </c>
      <c r="M485" s="1">
        <f t="shared" ca="1" si="147"/>
        <v>14511.119669644442</v>
      </c>
      <c r="N485" s="1">
        <f t="shared" ca="1" si="143"/>
        <v>13283</v>
      </c>
      <c r="O485" s="1">
        <f t="shared" ca="1" si="148"/>
        <v>29780.914756617345</v>
      </c>
      <c r="P485" s="1">
        <f t="shared" ca="1" si="149"/>
        <v>80961.370192959454</v>
      </c>
      <c r="Q485" s="1">
        <f t="shared" ca="1" si="150"/>
        <v>366337.48986260389</v>
      </c>
      <c r="R485" s="1">
        <f ca="1">Table1[[#This Row],[mortage left]]+Table1[[#This Row],[left to pay to cars]]+Table1[[#This Row],[debt]]</f>
        <v>274188.23874460423</v>
      </c>
      <c r="S485" s="1">
        <f t="shared" ca="1" si="151"/>
        <v>92149.251117999665</v>
      </c>
    </row>
    <row r="486" spans="1:19" x14ac:dyDescent="0.2">
      <c r="A486">
        <f t="shared" ca="1" si="135"/>
        <v>1</v>
      </c>
      <c r="B486" t="str">
        <f t="shared" ca="1" si="136"/>
        <v>men</v>
      </c>
      <c r="C486">
        <f t="shared" ca="1" si="137"/>
        <v>31</v>
      </c>
      <c r="D486">
        <f t="shared" ca="1" si="138"/>
        <v>2</v>
      </c>
      <c r="E486" t="str">
        <f t="shared" ca="1" si="139"/>
        <v>Health</v>
      </c>
      <c r="F486" t="str">
        <f t="shared" ca="1" si="144"/>
        <v>University</v>
      </c>
      <c r="G486">
        <f t="shared" ca="1" si="140"/>
        <v>5</v>
      </c>
      <c r="H486">
        <f t="shared" ca="1" si="134"/>
        <v>3</v>
      </c>
      <c r="I486" s="1">
        <f t="shared" ca="1" si="141"/>
        <v>45771</v>
      </c>
      <c r="J486" t="str">
        <f t="shared" ca="1" si="145"/>
        <v>Batumi</v>
      </c>
      <c r="K486" s="1">
        <f t="shared" ca="1" si="146"/>
        <v>228855</v>
      </c>
      <c r="L486" s="1">
        <f t="shared" ca="1" si="142"/>
        <v>179235.85884639909</v>
      </c>
      <c r="M486" s="1">
        <f t="shared" ca="1" si="147"/>
        <v>25980.798419217033</v>
      </c>
      <c r="N486" s="1">
        <f t="shared" ca="1" si="143"/>
        <v>25306</v>
      </c>
      <c r="O486" s="1">
        <f t="shared" ca="1" si="148"/>
        <v>54947.728223890845</v>
      </c>
      <c r="P486" s="1">
        <f t="shared" ca="1" si="149"/>
        <v>39889.260857606008</v>
      </c>
      <c r="Q486" s="1">
        <f t="shared" ca="1" si="150"/>
        <v>294725.05927682301</v>
      </c>
      <c r="R486" s="1">
        <f ca="1">Table1[[#This Row],[mortage left]]+Table1[[#This Row],[left to pay to cars]]+Table1[[#This Row],[debt]]</f>
        <v>259489.58707028994</v>
      </c>
      <c r="S486" s="1">
        <f t="shared" ca="1" si="151"/>
        <v>35235.472206533072</v>
      </c>
    </row>
    <row r="487" spans="1:19" x14ac:dyDescent="0.2">
      <c r="A487">
        <f t="shared" ca="1" si="135"/>
        <v>2</v>
      </c>
      <c r="B487" t="str">
        <f t="shared" ca="1" si="136"/>
        <v>women</v>
      </c>
      <c r="C487">
        <f t="shared" ca="1" si="137"/>
        <v>49</v>
      </c>
      <c r="D487">
        <f t="shared" ca="1" si="138"/>
        <v>2</v>
      </c>
      <c r="E487" t="str">
        <f t="shared" ca="1" si="139"/>
        <v>Health</v>
      </c>
      <c r="F487" t="str">
        <f t="shared" ca="1" si="144"/>
        <v>University</v>
      </c>
      <c r="G487">
        <f t="shared" ca="1" si="140"/>
        <v>4</v>
      </c>
      <c r="H487">
        <f t="shared" ca="1" si="134"/>
        <v>4</v>
      </c>
      <c r="I487" s="1">
        <f t="shared" ca="1" si="141"/>
        <v>39704</v>
      </c>
      <c r="J487" t="str">
        <f t="shared" ca="1" si="145"/>
        <v>Batumi</v>
      </c>
      <c r="K487" s="1">
        <f t="shared" ca="1" si="146"/>
        <v>198520</v>
      </c>
      <c r="L487" s="1">
        <f t="shared" ca="1" si="142"/>
        <v>182942.35896412205</v>
      </c>
      <c r="M487" s="1">
        <f t="shared" ca="1" si="147"/>
        <v>85569.118262563105</v>
      </c>
      <c r="N487" s="1">
        <f t="shared" ca="1" si="143"/>
        <v>46225</v>
      </c>
      <c r="O487" s="1">
        <f t="shared" ca="1" si="148"/>
        <v>45939.413208345875</v>
      </c>
      <c r="P487" s="1">
        <f t="shared" ca="1" si="149"/>
        <v>51099.925053448897</v>
      </c>
      <c r="Q487" s="1">
        <f t="shared" ca="1" si="150"/>
        <v>335189.04331601202</v>
      </c>
      <c r="R487" s="1">
        <f ca="1">Table1[[#This Row],[mortage left]]+Table1[[#This Row],[left to pay to cars]]+Table1[[#This Row],[debt]]</f>
        <v>275106.7721724679</v>
      </c>
      <c r="S487" s="1">
        <f t="shared" ca="1" si="151"/>
        <v>60082.271143544116</v>
      </c>
    </row>
    <row r="488" spans="1:19" x14ac:dyDescent="0.2">
      <c r="A488">
        <f t="shared" ca="1" si="135"/>
        <v>1</v>
      </c>
      <c r="B488" t="str">
        <f t="shared" ca="1" si="136"/>
        <v>men</v>
      </c>
      <c r="C488">
        <f t="shared" ca="1" si="137"/>
        <v>36</v>
      </c>
      <c r="D488">
        <f t="shared" ca="1" si="138"/>
        <v>2</v>
      </c>
      <c r="E488" t="str">
        <f t="shared" ca="1" si="139"/>
        <v>Health</v>
      </c>
      <c r="F488" t="str">
        <f t="shared" ca="1" si="144"/>
        <v>University</v>
      </c>
      <c r="G488">
        <f t="shared" ca="1" si="140"/>
        <v>5</v>
      </c>
      <c r="H488">
        <f t="shared" ca="1" si="134"/>
        <v>1</v>
      </c>
      <c r="I488" s="1">
        <f t="shared" ca="1" si="141"/>
        <v>70205</v>
      </c>
      <c r="J488" t="str">
        <f t="shared" ca="1" si="145"/>
        <v>Batumi</v>
      </c>
      <c r="K488" s="1">
        <f t="shared" ca="1" si="146"/>
        <v>280820</v>
      </c>
      <c r="L488" s="1">
        <f t="shared" ca="1" si="142"/>
        <v>55952.574579853441</v>
      </c>
      <c r="M488" s="1">
        <f t="shared" ca="1" si="147"/>
        <v>25274.340898559778</v>
      </c>
      <c r="N488" s="1">
        <f t="shared" ca="1" si="143"/>
        <v>21988</v>
      </c>
      <c r="O488" s="1">
        <f t="shared" ca="1" si="148"/>
        <v>137037.78767889243</v>
      </c>
      <c r="P488" s="1">
        <f t="shared" ca="1" si="149"/>
        <v>12331.023411731298</v>
      </c>
      <c r="Q488" s="1">
        <f t="shared" ca="1" si="150"/>
        <v>318425.36431029107</v>
      </c>
      <c r="R488" s="1">
        <f ca="1">Table1[[#This Row],[mortage left]]+Table1[[#This Row],[left to pay to cars]]+Table1[[#This Row],[debt]]</f>
        <v>214978.36225874588</v>
      </c>
      <c r="S488" s="1">
        <f t="shared" ca="1" si="151"/>
        <v>103447.00205154519</v>
      </c>
    </row>
    <row r="489" spans="1:19" x14ac:dyDescent="0.2">
      <c r="A489">
        <f t="shared" ca="1" si="135"/>
        <v>1</v>
      </c>
      <c r="B489" t="str">
        <f t="shared" ca="1" si="136"/>
        <v>men</v>
      </c>
      <c r="C489">
        <f t="shared" ca="1" si="137"/>
        <v>23</v>
      </c>
      <c r="D489">
        <f t="shared" ca="1" si="138"/>
        <v>2</v>
      </c>
      <c r="E489" t="str">
        <f t="shared" ca="1" si="139"/>
        <v>Health</v>
      </c>
      <c r="F489" t="str">
        <f t="shared" ca="1" si="144"/>
        <v>University</v>
      </c>
      <c r="G489">
        <f t="shared" ca="1" si="140"/>
        <v>4</v>
      </c>
      <c r="H489">
        <f t="shared" ca="1" si="134"/>
        <v>1</v>
      </c>
      <c r="I489" s="1">
        <f t="shared" ca="1" si="141"/>
        <v>48950</v>
      </c>
      <c r="J489" t="str">
        <f t="shared" ca="1" si="145"/>
        <v>Batumi</v>
      </c>
      <c r="K489" s="1">
        <f t="shared" ca="1" si="146"/>
        <v>244750</v>
      </c>
      <c r="L489" s="1">
        <f t="shared" ca="1" si="142"/>
        <v>93212.615178267835</v>
      </c>
      <c r="M489" s="1">
        <f t="shared" ca="1" si="147"/>
        <v>30475.037139771506</v>
      </c>
      <c r="N489" s="1">
        <f t="shared" ca="1" si="143"/>
        <v>18168</v>
      </c>
      <c r="O489" s="1">
        <f t="shared" ca="1" si="148"/>
        <v>15229.17386298169</v>
      </c>
      <c r="P489" s="1">
        <f t="shared" ca="1" si="149"/>
        <v>50475.923300240946</v>
      </c>
      <c r="Q489" s="1">
        <f t="shared" ca="1" si="150"/>
        <v>325700.96044001245</v>
      </c>
      <c r="R489" s="1">
        <f ca="1">Table1[[#This Row],[mortage left]]+Table1[[#This Row],[left to pay to cars]]+Table1[[#This Row],[debt]]</f>
        <v>126609.78904124952</v>
      </c>
      <c r="S489" s="1">
        <f t="shared" ca="1" si="151"/>
        <v>199091.17139876293</v>
      </c>
    </row>
    <row r="490" spans="1:19" x14ac:dyDescent="0.2">
      <c r="A490">
        <f t="shared" ca="1" si="135"/>
        <v>1</v>
      </c>
      <c r="B490" t="str">
        <f t="shared" ca="1" si="136"/>
        <v>men</v>
      </c>
      <c r="C490">
        <f t="shared" ca="1" si="137"/>
        <v>50</v>
      </c>
      <c r="D490">
        <f t="shared" ca="1" si="138"/>
        <v>5</v>
      </c>
      <c r="E490" t="str">
        <f t="shared" ca="1" si="139"/>
        <v>Law</v>
      </c>
      <c r="F490" t="str">
        <f t="shared" ca="1" si="144"/>
        <v>Other</v>
      </c>
      <c r="G490">
        <f t="shared" ca="1" si="140"/>
        <v>5</v>
      </c>
      <c r="H490">
        <f t="shared" ca="1" si="134"/>
        <v>1</v>
      </c>
      <c r="I490" s="1">
        <f t="shared" ca="1" si="141"/>
        <v>55723</v>
      </c>
      <c r="J490" t="str">
        <f t="shared" ca="1" si="145"/>
        <v>Telavi</v>
      </c>
      <c r="K490" s="1">
        <f t="shared" ca="1" si="146"/>
        <v>334338</v>
      </c>
      <c r="L490" s="1">
        <f t="shared" ca="1" si="142"/>
        <v>168275.8465526751</v>
      </c>
      <c r="M490" s="1">
        <f t="shared" ca="1" si="147"/>
        <v>24751.697041752159</v>
      </c>
      <c r="N490" s="1">
        <f t="shared" ca="1" si="143"/>
        <v>7936</v>
      </c>
      <c r="O490" s="1">
        <f t="shared" ca="1" si="148"/>
        <v>64646.47261766922</v>
      </c>
      <c r="P490" s="1">
        <f t="shared" ca="1" si="149"/>
        <v>36905.402202755547</v>
      </c>
      <c r="Q490" s="1">
        <f t="shared" ca="1" si="150"/>
        <v>395995.09924450773</v>
      </c>
      <c r="R490" s="1">
        <f ca="1">Table1[[#This Row],[mortage left]]+Table1[[#This Row],[left to pay to cars]]+Table1[[#This Row],[debt]]</f>
        <v>240858.31917034433</v>
      </c>
      <c r="S490" s="1">
        <f t="shared" ca="1" si="151"/>
        <v>155136.7800741634</v>
      </c>
    </row>
    <row r="491" spans="1:19" x14ac:dyDescent="0.2">
      <c r="A491">
        <f t="shared" ca="1" si="135"/>
        <v>1</v>
      </c>
      <c r="B491" t="str">
        <f t="shared" ca="1" si="136"/>
        <v>men</v>
      </c>
      <c r="C491">
        <f t="shared" ca="1" si="137"/>
        <v>22</v>
      </c>
      <c r="D491">
        <f t="shared" ca="1" si="138"/>
        <v>3</v>
      </c>
      <c r="E491" t="str">
        <f t="shared" ca="1" si="139"/>
        <v>Business</v>
      </c>
      <c r="F491" t="str">
        <f t="shared" ca="1" si="144"/>
        <v>College</v>
      </c>
      <c r="G491">
        <f t="shared" ca="1" si="140"/>
        <v>4</v>
      </c>
      <c r="H491">
        <f t="shared" ca="1" si="134"/>
        <v>4</v>
      </c>
      <c r="I491" s="1">
        <f t="shared" ca="1" si="141"/>
        <v>73388</v>
      </c>
      <c r="J491" t="str">
        <f t="shared" ca="1" si="145"/>
        <v>Kutaisi</v>
      </c>
      <c r="K491" s="1">
        <f t="shared" ca="1" si="146"/>
        <v>440328</v>
      </c>
      <c r="L491" s="1">
        <f t="shared" ca="1" si="142"/>
        <v>436070.20185646531</v>
      </c>
      <c r="M491" s="1">
        <f t="shared" ca="1" si="147"/>
        <v>152274.80693373131</v>
      </c>
      <c r="N491" s="1">
        <f t="shared" ca="1" si="143"/>
        <v>33214</v>
      </c>
      <c r="O491" s="1">
        <f t="shared" ca="1" si="148"/>
        <v>58601.199761463184</v>
      </c>
      <c r="P491" s="1">
        <f t="shared" ca="1" si="149"/>
        <v>100317.38572059953</v>
      </c>
      <c r="Q491" s="1">
        <f t="shared" ca="1" si="150"/>
        <v>692920.19265433087</v>
      </c>
      <c r="R491" s="1">
        <f ca="1">Table1[[#This Row],[mortage left]]+Table1[[#This Row],[left to pay to cars]]+Table1[[#This Row],[debt]]</f>
        <v>527885.40161792852</v>
      </c>
      <c r="S491" s="1">
        <f t="shared" ca="1" si="151"/>
        <v>165034.79103640234</v>
      </c>
    </row>
    <row r="492" spans="1:19" x14ac:dyDescent="0.2">
      <c r="A492">
        <f t="shared" ca="1" si="135"/>
        <v>1</v>
      </c>
      <c r="B492" t="str">
        <f t="shared" ca="1" si="136"/>
        <v>men</v>
      </c>
      <c r="C492">
        <f t="shared" ca="1" si="137"/>
        <v>27</v>
      </c>
      <c r="D492">
        <f t="shared" ca="1" si="138"/>
        <v>3</v>
      </c>
      <c r="E492" t="str">
        <f t="shared" ca="1" si="139"/>
        <v>Business</v>
      </c>
      <c r="F492" t="str">
        <f t="shared" ca="1" si="144"/>
        <v>College</v>
      </c>
      <c r="G492">
        <f t="shared" ca="1" si="140"/>
        <v>3</v>
      </c>
      <c r="H492">
        <f t="shared" ca="1" si="134"/>
        <v>1</v>
      </c>
      <c r="I492" s="1">
        <f t="shared" ca="1" si="141"/>
        <v>55224</v>
      </c>
      <c r="J492" t="str">
        <f t="shared" ca="1" si="145"/>
        <v>Kutaisi</v>
      </c>
      <c r="K492" s="1">
        <f t="shared" ca="1" si="146"/>
        <v>331344</v>
      </c>
      <c r="L492" s="1">
        <f t="shared" ca="1" si="142"/>
        <v>275756.9117506406</v>
      </c>
      <c r="M492" s="1">
        <f t="shared" ca="1" si="147"/>
        <v>2159.8506708534005</v>
      </c>
      <c r="N492" s="1">
        <f t="shared" ca="1" si="143"/>
        <v>913</v>
      </c>
      <c r="O492" s="1">
        <f t="shared" ca="1" si="148"/>
        <v>87226.04502036325</v>
      </c>
      <c r="P492" s="1">
        <f t="shared" ca="1" si="149"/>
        <v>51181.822587367147</v>
      </c>
      <c r="Q492" s="1">
        <f t="shared" ca="1" si="150"/>
        <v>384685.67325822054</v>
      </c>
      <c r="R492" s="1">
        <f ca="1">Table1[[#This Row],[mortage left]]+Table1[[#This Row],[left to pay to cars]]+Table1[[#This Row],[debt]]</f>
        <v>363895.95677100384</v>
      </c>
      <c r="S492" s="1">
        <f t="shared" ca="1" si="151"/>
        <v>20789.716487216705</v>
      </c>
    </row>
    <row r="493" spans="1:19" x14ac:dyDescent="0.2">
      <c r="A493">
        <f t="shared" ca="1" si="135"/>
        <v>1</v>
      </c>
      <c r="B493" t="str">
        <f t="shared" ca="1" si="136"/>
        <v>men</v>
      </c>
      <c r="C493">
        <f t="shared" ca="1" si="137"/>
        <v>40</v>
      </c>
      <c r="D493">
        <f t="shared" ca="1" si="138"/>
        <v>5</v>
      </c>
      <c r="E493" t="str">
        <f t="shared" ca="1" si="139"/>
        <v>Law</v>
      </c>
      <c r="F493" t="str">
        <f t="shared" ca="1" si="144"/>
        <v>Other</v>
      </c>
      <c r="G493">
        <f t="shared" ca="1" si="140"/>
        <v>2</v>
      </c>
      <c r="H493">
        <f t="shared" ca="1" si="134"/>
        <v>3</v>
      </c>
      <c r="I493" s="1">
        <f t="shared" ca="1" si="141"/>
        <v>49170</v>
      </c>
      <c r="J493" t="str">
        <f t="shared" ca="1" si="145"/>
        <v>Telavi</v>
      </c>
      <c r="K493" s="1">
        <f t="shared" ca="1" si="146"/>
        <v>196680</v>
      </c>
      <c r="L493" s="1">
        <f t="shared" ca="1" si="142"/>
        <v>74999.507753826532</v>
      </c>
      <c r="M493" s="1">
        <f t="shared" ca="1" si="147"/>
        <v>28878.099592663515</v>
      </c>
      <c r="N493" s="1">
        <f t="shared" ca="1" si="143"/>
        <v>16507</v>
      </c>
      <c r="O493" s="1">
        <f t="shared" ca="1" si="148"/>
        <v>10213.891548846974</v>
      </c>
      <c r="P493" s="1">
        <f t="shared" ca="1" si="149"/>
        <v>36852.849063979389</v>
      </c>
      <c r="Q493" s="1">
        <f t="shared" ca="1" si="150"/>
        <v>262410.94865664293</v>
      </c>
      <c r="R493" s="1">
        <f ca="1">Table1[[#This Row],[mortage left]]+Table1[[#This Row],[left to pay to cars]]+Table1[[#This Row],[debt]]</f>
        <v>101720.39930267351</v>
      </c>
      <c r="S493" s="1">
        <f t="shared" ca="1" si="151"/>
        <v>160690.5493539694</v>
      </c>
    </row>
    <row r="494" spans="1:19" x14ac:dyDescent="0.2">
      <c r="A494">
        <f t="shared" ca="1" si="135"/>
        <v>2</v>
      </c>
      <c r="B494" t="str">
        <f t="shared" ca="1" si="136"/>
        <v>women</v>
      </c>
      <c r="C494">
        <f t="shared" ca="1" si="137"/>
        <v>23</v>
      </c>
      <c r="D494">
        <f t="shared" ca="1" si="138"/>
        <v>4</v>
      </c>
      <c r="E494" t="str">
        <f t="shared" ca="1" si="139"/>
        <v>Finance</v>
      </c>
      <c r="F494" t="str">
        <f t="shared" ca="1" si="144"/>
        <v>Technical</v>
      </c>
      <c r="G494">
        <f t="shared" ca="1" si="140"/>
        <v>0</v>
      </c>
      <c r="H494">
        <f t="shared" ca="1" si="134"/>
        <v>1</v>
      </c>
      <c r="I494" s="1">
        <f t="shared" ca="1" si="141"/>
        <v>45426</v>
      </c>
      <c r="J494" t="str">
        <f t="shared" ca="1" si="145"/>
        <v>Zugdidi</v>
      </c>
      <c r="K494" s="1">
        <f t="shared" ca="1" si="146"/>
        <v>317982</v>
      </c>
      <c r="L494" s="1">
        <f t="shared" ca="1" si="142"/>
        <v>587.79639088736405</v>
      </c>
      <c r="M494" s="1">
        <f t="shared" ca="1" si="147"/>
        <v>12164.628434545906</v>
      </c>
      <c r="N494" s="1">
        <f t="shared" ca="1" si="143"/>
        <v>11458</v>
      </c>
      <c r="O494" s="1">
        <f t="shared" ca="1" si="148"/>
        <v>75663.359741897453</v>
      </c>
      <c r="P494" s="1">
        <f t="shared" ca="1" si="149"/>
        <v>41561.202006926789</v>
      </c>
      <c r="Q494" s="1">
        <f t="shared" ca="1" si="150"/>
        <v>371707.8304414727</v>
      </c>
      <c r="R494" s="1">
        <f ca="1">Table1[[#This Row],[mortage left]]+Table1[[#This Row],[left to pay to cars]]+Table1[[#This Row],[debt]]</f>
        <v>87709.156132784818</v>
      </c>
      <c r="S494" s="1">
        <f t="shared" ca="1" si="151"/>
        <v>283998.67430868791</v>
      </c>
    </row>
    <row r="495" spans="1:19" x14ac:dyDescent="0.2">
      <c r="A495">
        <f t="shared" ca="1" si="135"/>
        <v>1</v>
      </c>
      <c r="B495" t="str">
        <f t="shared" ca="1" si="136"/>
        <v>men</v>
      </c>
      <c r="C495">
        <f t="shared" ca="1" si="137"/>
        <v>41</v>
      </c>
      <c r="D495">
        <f t="shared" ca="1" si="138"/>
        <v>2</v>
      </c>
      <c r="E495" t="str">
        <f t="shared" ca="1" si="139"/>
        <v>Health</v>
      </c>
      <c r="F495" t="str">
        <f t="shared" ca="1" si="144"/>
        <v>University</v>
      </c>
      <c r="G495">
        <f t="shared" ca="1" si="140"/>
        <v>2</v>
      </c>
      <c r="H495">
        <f t="shared" ca="1" si="134"/>
        <v>3</v>
      </c>
      <c r="I495" s="1">
        <f t="shared" ca="1" si="141"/>
        <v>49925</v>
      </c>
      <c r="J495" t="str">
        <f t="shared" ca="1" si="145"/>
        <v>Batumi</v>
      </c>
      <c r="K495" s="1">
        <f t="shared" ca="1" si="146"/>
        <v>299550</v>
      </c>
      <c r="L495" s="1">
        <f t="shared" ca="1" si="142"/>
        <v>107359.05124383472</v>
      </c>
      <c r="M495" s="1">
        <f t="shared" ca="1" si="147"/>
        <v>16436.09029626118</v>
      </c>
      <c r="N495" s="1">
        <f t="shared" ca="1" si="143"/>
        <v>1256</v>
      </c>
      <c r="O495" s="1">
        <f t="shared" ca="1" si="148"/>
        <v>80214.108701227393</v>
      </c>
      <c r="P495" s="1">
        <f t="shared" ca="1" si="149"/>
        <v>69964.563997860474</v>
      </c>
      <c r="Q495" s="1">
        <f t="shared" ca="1" si="150"/>
        <v>385950.65429412166</v>
      </c>
      <c r="R495" s="1">
        <f ca="1">Table1[[#This Row],[mortage left]]+Table1[[#This Row],[left to pay to cars]]+Table1[[#This Row],[debt]]</f>
        <v>188829.15994506213</v>
      </c>
      <c r="S495" s="1">
        <f t="shared" ca="1" si="151"/>
        <v>197121.49434905953</v>
      </c>
    </row>
    <row r="496" spans="1:19" x14ac:dyDescent="0.2">
      <c r="A496">
        <f t="shared" ca="1" si="135"/>
        <v>1</v>
      </c>
      <c r="B496" t="str">
        <f t="shared" ca="1" si="136"/>
        <v>men</v>
      </c>
      <c r="C496">
        <f t="shared" ca="1" si="137"/>
        <v>48</v>
      </c>
      <c r="D496">
        <f t="shared" ca="1" si="138"/>
        <v>1</v>
      </c>
      <c r="E496" t="str">
        <f t="shared" ca="1" si="139"/>
        <v>IT</v>
      </c>
      <c r="F496" t="str">
        <f t="shared" ca="1" si="144"/>
        <v>High school</v>
      </c>
      <c r="G496">
        <f t="shared" ca="1" si="140"/>
        <v>3</v>
      </c>
      <c r="H496">
        <f t="shared" ca="1" si="134"/>
        <v>3</v>
      </c>
      <c r="I496" s="1">
        <f t="shared" ca="1" si="141"/>
        <v>50386</v>
      </c>
      <c r="J496" t="str">
        <f t="shared" ca="1" si="145"/>
        <v>Tbilisi</v>
      </c>
      <c r="K496" s="1">
        <f t="shared" ca="1" si="146"/>
        <v>201544</v>
      </c>
      <c r="L496" s="1">
        <f t="shared" ca="1" si="142"/>
        <v>20097.635358144191</v>
      </c>
      <c r="M496" s="1">
        <f t="shared" ca="1" si="147"/>
        <v>38135.379838968714</v>
      </c>
      <c r="N496" s="1">
        <f t="shared" ca="1" si="143"/>
        <v>12843</v>
      </c>
      <c r="O496" s="1">
        <f t="shared" ca="1" si="148"/>
        <v>63885.12019812224</v>
      </c>
      <c r="P496" s="1">
        <f t="shared" ca="1" si="149"/>
        <v>23871.827937719772</v>
      </c>
      <c r="Q496" s="1">
        <f t="shared" ca="1" si="150"/>
        <v>263551.2077766885</v>
      </c>
      <c r="R496" s="1">
        <f ca="1">Table1[[#This Row],[mortage left]]+Table1[[#This Row],[left to pay to cars]]+Table1[[#This Row],[debt]]</f>
        <v>96825.755556266435</v>
      </c>
      <c r="S496" s="1">
        <f t="shared" ca="1" si="151"/>
        <v>166725.45222042207</v>
      </c>
    </row>
    <row r="497" spans="1:19" x14ac:dyDescent="0.2">
      <c r="A497">
        <f t="shared" ca="1" si="135"/>
        <v>1</v>
      </c>
      <c r="B497" t="str">
        <f t="shared" ca="1" si="136"/>
        <v>men</v>
      </c>
      <c r="C497">
        <f t="shared" ca="1" si="137"/>
        <v>34</v>
      </c>
      <c r="D497">
        <f t="shared" ca="1" si="138"/>
        <v>3</v>
      </c>
      <c r="E497" t="str">
        <f t="shared" ca="1" si="139"/>
        <v>Business</v>
      </c>
      <c r="F497" t="str">
        <f t="shared" ca="1" si="144"/>
        <v>College</v>
      </c>
      <c r="G497">
        <f t="shared" ca="1" si="140"/>
        <v>1</v>
      </c>
      <c r="H497">
        <f t="shared" ca="1" si="134"/>
        <v>4</v>
      </c>
      <c r="I497" s="1">
        <f t="shared" ca="1" si="141"/>
        <v>34008</v>
      </c>
      <c r="J497" t="str">
        <f t="shared" ca="1" si="145"/>
        <v>Kutaisi</v>
      </c>
      <c r="K497" s="1">
        <f t="shared" ca="1" si="146"/>
        <v>238056</v>
      </c>
      <c r="L497" s="1">
        <f t="shared" ca="1" si="142"/>
        <v>167686.86742102363</v>
      </c>
      <c r="M497" s="1">
        <f t="shared" ca="1" si="147"/>
        <v>89872.448760961968</v>
      </c>
      <c r="N497" s="1">
        <f t="shared" ca="1" si="143"/>
        <v>65042</v>
      </c>
      <c r="O497" s="1">
        <f t="shared" ca="1" si="148"/>
        <v>14099.742781160514</v>
      </c>
      <c r="P497" s="1">
        <f t="shared" ca="1" si="149"/>
        <v>15157.973749664176</v>
      </c>
      <c r="Q497" s="1">
        <f t="shared" ca="1" si="150"/>
        <v>343086.42251062614</v>
      </c>
      <c r="R497" s="1">
        <f ca="1">Table1[[#This Row],[mortage left]]+Table1[[#This Row],[left to pay to cars]]+Table1[[#This Row],[debt]]</f>
        <v>246828.61020218415</v>
      </c>
      <c r="S497" s="1">
        <f t="shared" ca="1" si="151"/>
        <v>96257.812308441993</v>
      </c>
    </row>
    <row r="498" spans="1:19" x14ac:dyDescent="0.2">
      <c r="A498">
        <f t="shared" ca="1" si="135"/>
        <v>1</v>
      </c>
      <c r="B498" t="str">
        <f t="shared" ca="1" si="136"/>
        <v>men</v>
      </c>
      <c r="C498">
        <f t="shared" ca="1" si="137"/>
        <v>30</v>
      </c>
      <c r="D498">
        <f t="shared" ca="1" si="138"/>
        <v>2</v>
      </c>
      <c r="E498" t="str">
        <f t="shared" ca="1" si="139"/>
        <v>Health</v>
      </c>
      <c r="F498" t="str">
        <f t="shared" ca="1" si="144"/>
        <v>University</v>
      </c>
      <c r="G498">
        <f t="shared" ca="1" si="140"/>
        <v>5</v>
      </c>
      <c r="H498">
        <f t="shared" ca="1" si="134"/>
        <v>1</v>
      </c>
      <c r="I498" s="1">
        <f t="shared" ca="1" si="141"/>
        <v>45038</v>
      </c>
      <c r="J498" t="str">
        <f t="shared" ca="1" si="145"/>
        <v>Batumi</v>
      </c>
      <c r="K498" s="1">
        <f t="shared" ca="1" si="146"/>
        <v>270228</v>
      </c>
      <c r="L498" s="1">
        <f t="shared" ca="1" si="142"/>
        <v>198753.11098244714</v>
      </c>
      <c r="M498" s="1">
        <f t="shared" ca="1" si="147"/>
        <v>11533.681467356795</v>
      </c>
      <c r="N498" s="1">
        <f t="shared" ca="1" si="143"/>
        <v>7972</v>
      </c>
      <c r="O498" s="1">
        <f t="shared" ca="1" si="148"/>
        <v>88631.392813525745</v>
      </c>
      <c r="P498" s="1">
        <f t="shared" ca="1" si="149"/>
        <v>12691.936108565857</v>
      </c>
      <c r="Q498" s="1">
        <f t="shared" ca="1" si="150"/>
        <v>294453.61757592263</v>
      </c>
      <c r="R498" s="1">
        <f ca="1">Table1[[#This Row],[mortage left]]+Table1[[#This Row],[left to pay to cars]]+Table1[[#This Row],[debt]]</f>
        <v>295356.50379597291</v>
      </c>
      <c r="S498" s="1">
        <f t="shared" ca="1" si="151"/>
        <v>-902.88622005027719</v>
      </c>
    </row>
    <row r="499" spans="1:19" x14ac:dyDescent="0.2">
      <c r="A499">
        <f t="shared" ca="1" si="135"/>
        <v>1</v>
      </c>
      <c r="B499" t="str">
        <f t="shared" ca="1" si="136"/>
        <v>men</v>
      </c>
      <c r="C499">
        <f t="shared" ca="1" si="137"/>
        <v>34</v>
      </c>
      <c r="D499">
        <f t="shared" ca="1" si="138"/>
        <v>4</v>
      </c>
      <c r="E499" t="str">
        <f t="shared" ca="1" si="139"/>
        <v>Finance</v>
      </c>
      <c r="F499" t="str">
        <f t="shared" ca="1" si="144"/>
        <v>Technical</v>
      </c>
      <c r="G499">
        <f t="shared" ca="1" si="140"/>
        <v>2</v>
      </c>
      <c r="H499">
        <f t="shared" ca="1" si="134"/>
        <v>2</v>
      </c>
      <c r="I499" s="1">
        <f t="shared" ca="1" si="141"/>
        <v>66900</v>
      </c>
      <c r="J499" t="str">
        <f t="shared" ca="1" si="145"/>
        <v>Zugdidi</v>
      </c>
      <c r="K499" s="1">
        <f t="shared" ca="1" si="146"/>
        <v>401400</v>
      </c>
      <c r="L499" s="1">
        <f t="shared" ca="1" si="142"/>
        <v>328512.142380976</v>
      </c>
      <c r="M499" s="1">
        <f t="shared" ca="1" si="147"/>
        <v>90957.591305120746</v>
      </c>
      <c r="N499" s="1">
        <f t="shared" ca="1" si="143"/>
        <v>14504</v>
      </c>
      <c r="O499" s="1">
        <f t="shared" ca="1" si="148"/>
        <v>35775.132726665266</v>
      </c>
      <c r="P499" s="1">
        <f t="shared" ca="1" si="149"/>
        <v>32711.050055395339</v>
      </c>
      <c r="Q499" s="1">
        <f t="shared" ca="1" si="150"/>
        <v>525068.64136051608</v>
      </c>
      <c r="R499" s="1">
        <f ca="1">Table1[[#This Row],[mortage left]]+Table1[[#This Row],[left to pay to cars]]+Table1[[#This Row],[debt]]</f>
        <v>378791.27510764124</v>
      </c>
      <c r="S499" s="1">
        <f t="shared" ca="1" si="151"/>
        <v>146277.36625287484</v>
      </c>
    </row>
    <row r="500" spans="1:19" x14ac:dyDescent="0.2">
      <c r="A500">
        <f t="shared" ca="1" si="135"/>
        <v>1</v>
      </c>
      <c r="B500" t="str">
        <f t="shared" ca="1" si="136"/>
        <v>men</v>
      </c>
      <c r="C500">
        <f t="shared" ca="1" si="137"/>
        <v>19</v>
      </c>
      <c r="D500">
        <f t="shared" ca="1" si="138"/>
        <v>2</v>
      </c>
      <c r="E500" t="str">
        <f t="shared" ca="1" si="139"/>
        <v>Health</v>
      </c>
      <c r="F500" t="str">
        <f t="shared" ca="1" si="144"/>
        <v>University</v>
      </c>
      <c r="G500">
        <f t="shared" ca="1" si="140"/>
        <v>1</v>
      </c>
      <c r="H500">
        <f t="shared" ca="1" si="134"/>
        <v>4</v>
      </c>
      <c r="I500" s="1">
        <f t="shared" ca="1" si="141"/>
        <v>30265</v>
      </c>
      <c r="J500" t="str">
        <f t="shared" ca="1" si="145"/>
        <v>Batumi</v>
      </c>
      <c r="K500" s="1">
        <f t="shared" ca="1" si="146"/>
        <v>121060</v>
      </c>
      <c r="L500" s="1">
        <f t="shared" ca="1" si="142"/>
        <v>66184.246138390226</v>
      </c>
      <c r="M500" s="1">
        <f t="shared" ca="1" si="147"/>
        <v>3301.6838237766851</v>
      </c>
      <c r="N500" s="1">
        <f t="shared" ca="1" si="143"/>
        <v>1378</v>
      </c>
      <c r="O500" s="1">
        <f t="shared" ca="1" si="148"/>
        <v>50929.216963063831</v>
      </c>
      <c r="P500" s="1">
        <f t="shared" ca="1" si="149"/>
        <v>41729.448888692772</v>
      </c>
      <c r="Q500" s="1">
        <f t="shared" ca="1" si="150"/>
        <v>166091.13271246944</v>
      </c>
      <c r="R500" s="1">
        <f ca="1">Table1[[#This Row],[mortage left]]+Table1[[#This Row],[left to pay to cars]]+Table1[[#This Row],[debt]]</f>
        <v>118491.46310145405</v>
      </c>
      <c r="S500" s="1">
        <f t="shared" ca="1" si="151"/>
        <v>47599.669611015386</v>
      </c>
    </row>
  </sheetData>
  <mergeCells count="3">
    <mergeCell ref="X1:Y1"/>
    <mergeCell ref="Z1:AA1"/>
    <mergeCell ref="AB1:A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0282-8179-0645-925B-0986BDDEA040}">
  <dimension ref="A1:AK500"/>
  <sheetViews>
    <sheetView tabSelected="1" topLeftCell="P1" workbookViewId="0">
      <selection activeCell="AC2" sqref="AC2"/>
    </sheetView>
  </sheetViews>
  <sheetFormatPr baseColWidth="10" defaultRowHeight="16" x14ac:dyDescent="0.2"/>
  <cols>
    <col min="1" max="3" width="10.83203125" style="71"/>
    <col min="4" max="4" width="14.1640625" style="71" bestFit="1" customWidth="1"/>
    <col min="5" max="5" width="15.5" style="71" bestFit="1" customWidth="1"/>
    <col min="6" max="6" width="10.83203125" style="71"/>
    <col min="10" max="10" width="11.5" bestFit="1" customWidth="1"/>
    <col min="11" max="12" width="10.83203125" style="71"/>
    <col min="13" max="13" width="15.1640625" style="71" bestFit="1" customWidth="1"/>
    <col min="14" max="14" width="16.5" style="71" bestFit="1" customWidth="1"/>
    <col min="15" max="15" width="15.83203125" bestFit="1" customWidth="1"/>
    <col min="16" max="16" width="17.6640625" bestFit="1" customWidth="1"/>
    <col min="17" max="17" width="15.1640625" bestFit="1" customWidth="1"/>
    <col min="19" max="19" width="11.1640625" style="71" bestFit="1" customWidth="1"/>
    <col min="20" max="20" width="19.33203125" bestFit="1" customWidth="1"/>
    <col min="23" max="23" width="49.83203125" bestFit="1" customWidth="1"/>
    <col min="24" max="24" width="10.83203125" style="71"/>
    <col min="26" max="26" width="10.83203125" style="4"/>
    <col min="32" max="32" width="10.83203125" style="5"/>
    <col min="34" max="34" width="44.33203125" style="71" bestFit="1" customWidth="1"/>
    <col min="35" max="36" width="10.83203125" style="71"/>
    <col min="37" max="37" width="14.6640625" bestFit="1" customWidth="1"/>
  </cols>
  <sheetData>
    <row r="1" spans="1:37" ht="17" thickBot="1" x14ac:dyDescent="0.25">
      <c r="A1" s="17" t="s">
        <v>36</v>
      </c>
      <c r="B1" s="18"/>
      <c r="E1" s="75" t="s">
        <v>3</v>
      </c>
      <c r="F1" s="75" t="s">
        <v>4</v>
      </c>
      <c r="G1" s="74" t="s">
        <v>5</v>
      </c>
      <c r="H1" s="75" t="s">
        <v>6</v>
      </c>
      <c r="I1" s="75" t="s">
        <v>7</v>
      </c>
      <c r="K1" s="10" t="s">
        <v>41</v>
      </c>
      <c r="M1" s="17" t="s">
        <v>45</v>
      </c>
      <c r="N1" s="19"/>
      <c r="O1" s="19"/>
      <c r="P1" s="19"/>
      <c r="Q1" s="19"/>
      <c r="S1" s="77"/>
      <c r="T1" s="10" t="s">
        <v>42</v>
      </c>
      <c r="U1" s="9" t="s">
        <v>43</v>
      </c>
      <c r="V1" s="13">
        <f>Dashboard!T11</f>
        <v>0.45</v>
      </c>
      <c r="W1" s="3" t="s">
        <v>44</v>
      </c>
      <c r="X1" s="79"/>
      <c r="Z1" s="17" t="s">
        <v>52</v>
      </c>
      <c r="AA1" s="19"/>
      <c r="AB1" s="19"/>
      <c r="AC1" s="19"/>
      <c r="AD1" s="19"/>
      <c r="AE1" s="19"/>
      <c r="AF1" s="18"/>
      <c r="AH1" s="79"/>
      <c r="AI1" s="79"/>
      <c r="AJ1" s="79"/>
    </row>
    <row r="2" spans="1:37" ht="17" thickBot="1" x14ac:dyDescent="0.25">
      <c r="A2" s="4" t="s">
        <v>68</v>
      </c>
      <c r="B2" s="5" t="s">
        <v>37</v>
      </c>
      <c r="E2" s="6">
        <f ca="1">COUNTIF(Table1[field of work],"IT")</f>
        <v>107</v>
      </c>
      <c r="F2" s="7">
        <f ca="1">COUNTIF(Table1[field of work],"Health")</f>
        <v>108</v>
      </c>
      <c r="G2" s="7">
        <f ca="1">COUNTIF(Table1[field of work],"Business")</f>
        <v>103</v>
      </c>
      <c r="H2" s="7">
        <f ca="1">COUNTIF(Table1[field of work],"Finance")</f>
        <v>91</v>
      </c>
      <c r="I2" s="8">
        <f ca="1">COUNTIF(Table1[field of work],"Law")</f>
        <v>90</v>
      </c>
      <c r="K2" s="76">
        <f ca="1">COUNTIF(Table1[value of debts],"&gt;"&amp;Dashboard!R11)</f>
        <v>312</v>
      </c>
      <c r="M2" s="74" t="s">
        <v>46</v>
      </c>
      <c r="N2" s="74" t="s">
        <v>47</v>
      </c>
      <c r="O2" s="74" t="s">
        <v>48</v>
      </c>
      <c r="P2" s="74" t="s">
        <v>49</v>
      </c>
      <c r="Q2" s="74" t="s">
        <v>50</v>
      </c>
      <c r="T2" s="11">
        <f ca="1">Table1[[#This Row],[mortage left]]/Table1[[#This Row],[vlaue of haouse]]</f>
        <v>0.63929839392230059</v>
      </c>
      <c r="U2" s="4">
        <f ca="1">IF(T2&lt;$V$1,1,0)</f>
        <v>0</v>
      </c>
      <c r="W2" s="5">
        <f ca="1">SUM(U2:U500)</f>
        <v>229</v>
      </c>
      <c r="X2" s="79"/>
      <c r="AA2">
        <f ca="1">IF(Table1[[#This Row],[value of debts]]&gt;Table1[[#This Row],[income]],1,0)</f>
        <v>1</v>
      </c>
      <c r="AC2" s="14">
        <f ca="1">SUM(AA2:AA500)/COUNT(AA2:AA500)</f>
        <v>0.9819639278557114</v>
      </c>
      <c r="AH2" s="79"/>
      <c r="AI2" s="79"/>
      <c r="AJ2" s="79"/>
    </row>
    <row r="3" spans="1:37" ht="17" thickBot="1" x14ac:dyDescent="0.25">
      <c r="A3" s="6">
        <f ca="1">COUNTIF(Table1[gender],"men")</f>
        <v>277</v>
      </c>
      <c r="B3" s="8">
        <f ca="1">COUNTIF(Table1[gender],"women")</f>
        <v>222</v>
      </c>
      <c r="M3" s="74">
        <f ca="1">AVERAGEIFS(Table1[income],Table1[area],"Tbilisi")</f>
        <v>55415.411214953274</v>
      </c>
      <c r="N3" s="74">
        <f ca="1">AVERAGEIFS(Table1[income],Table1[area],"Batumi")</f>
        <v>54557.962962962964</v>
      </c>
      <c r="O3" s="74">
        <f ca="1">AVERAGEIFS(Table1[income],Table1[area],"Kutaisi")</f>
        <v>53670.291262135921</v>
      </c>
      <c r="P3" s="74">
        <f ca="1">AVERAGEIFS(Table1[income],Table1[area],"Zugdidi")</f>
        <v>54034.857142857145</v>
      </c>
      <c r="Q3" s="78">
        <f ca="1">AVERAGEIFS(Table1[income],Table1[area],"Telavi")</f>
        <v>54205.822222222225</v>
      </c>
      <c r="T3" s="11">
        <f ca="1">Table1[[#This Row],[mortage left]]/Table1[[#This Row],[vlaue of haouse]]</f>
        <v>0.96257888686548976</v>
      </c>
      <c r="U3" s="4">
        <f t="shared" ref="U3:U66" ca="1" si="0">IF(T3&lt;$V$1,1,0)</f>
        <v>0</v>
      </c>
      <c r="W3" s="5"/>
      <c r="X3" s="79"/>
      <c r="AA3">
        <f ca="1">IF(Table1[[#This Row],[value of debts]]&gt;Table1[[#This Row],[income]],1,0)</f>
        <v>1</v>
      </c>
      <c r="AH3" s="79"/>
      <c r="AI3" s="79"/>
      <c r="AJ3" s="79"/>
      <c r="AK3" s="15"/>
    </row>
    <row r="4" spans="1:37" ht="17" thickBot="1" x14ac:dyDescent="0.25">
      <c r="A4" s="17" t="s">
        <v>38</v>
      </c>
      <c r="B4" s="18"/>
      <c r="E4" s="74" t="s">
        <v>40</v>
      </c>
      <c r="H4" s="70"/>
      <c r="I4" s="70"/>
      <c r="T4" s="11">
        <f ca="1">Table1[[#This Row],[mortage left]]/Table1[[#This Row],[vlaue of haouse]]</f>
        <v>9.8229979001221657E-2</v>
      </c>
      <c r="U4" s="4">
        <f t="shared" ca="1" si="0"/>
        <v>1</v>
      </c>
      <c r="W4" s="5"/>
      <c r="X4" s="79"/>
      <c r="AA4">
        <f ca="1">IF(Table1[[#This Row],[value of debts]]&gt;Table1[[#This Row],[income]],1,0)</f>
        <v>1</v>
      </c>
      <c r="AH4" s="79"/>
      <c r="AI4" s="79"/>
      <c r="AJ4" s="79"/>
    </row>
    <row r="5" spans="1:37" ht="17" thickBot="1" x14ac:dyDescent="0.25">
      <c r="A5" s="72">
        <f ca="1">AVERAGE(Table1[age])</f>
        <v>34.096192384769537</v>
      </c>
      <c r="B5" s="73"/>
      <c r="E5" s="96" cm="1">
        <f t="array" aca="1" ref="E5" ca="1">AVERAGE(Table1[cars value]/Table1[cars])</f>
        <v>26876.176456430832</v>
      </c>
      <c r="H5" s="71"/>
      <c r="I5" s="71"/>
      <c r="T5" s="11">
        <f ca="1">Table1[[#This Row],[mortage left]]/Table1[[#This Row],[vlaue of haouse]]</f>
        <v>0.14134624557926212</v>
      </c>
      <c r="U5" s="4">
        <f t="shared" ca="1" si="0"/>
        <v>1</v>
      </c>
      <c r="W5" s="5"/>
      <c r="X5" s="79"/>
      <c r="AA5">
        <f ca="1">IF(Table1[[#This Row],[value of debts]]&gt;Table1[[#This Row],[income]],1,0)</f>
        <v>1</v>
      </c>
      <c r="AH5" s="79"/>
      <c r="AI5" s="79"/>
      <c r="AJ5" s="79"/>
    </row>
    <row r="6" spans="1:37" ht="17" thickBot="1" x14ac:dyDescent="0.25">
      <c r="A6" s="17" t="s">
        <v>39</v>
      </c>
      <c r="B6" s="18"/>
      <c r="J6" s="95"/>
      <c r="M6" s="36" t="s">
        <v>51</v>
      </c>
      <c r="N6" s="25"/>
      <c r="O6" s="25"/>
      <c r="P6" s="25"/>
      <c r="Q6" s="37"/>
      <c r="T6" s="11">
        <f ca="1">Table1[[#This Row],[mortage left]]/Table1[[#This Row],[vlaue of haouse]]</f>
        <v>0.45843038220523608</v>
      </c>
      <c r="U6" s="4">
        <f t="shared" ca="1" si="0"/>
        <v>0</v>
      </c>
      <c r="W6" s="5">
        <f ca="1">COUNTIFS(Table1[mortage left],"&lt;"&amp;Dashboard!T11*MAX(Table1[mortage left]))</f>
        <v>384</v>
      </c>
      <c r="X6" s="79"/>
      <c r="AA6">
        <f ca="1">IF(Table1[[#This Row],[value of debts]]&gt;Table1[[#This Row],[income]],1,0)</f>
        <v>1</v>
      </c>
      <c r="AH6" s="79"/>
      <c r="AI6" s="79"/>
      <c r="AJ6" s="79"/>
    </row>
    <row r="7" spans="1:37" ht="17" thickBot="1" x14ac:dyDescent="0.25">
      <c r="A7" s="36">
        <f ca="1">AVERAGE(Table1[income])</f>
        <v>54399.689378757517</v>
      </c>
      <c r="B7" s="37"/>
      <c r="M7" s="75" t="s">
        <v>3</v>
      </c>
      <c r="N7" s="75" t="s">
        <v>4</v>
      </c>
      <c r="O7" s="78" t="s">
        <v>5</v>
      </c>
      <c r="P7" s="74" t="s">
        <v>6</v>
      </c>
      <c r="Q7" s="74" t="s">
        <v>7</v>
      </c>
      <c r="T7" s="11">
        <f ca="1">Table1[[#This Row],[mortage left]]/Table1[[#This Row],[vlaue of haouse]]</f>
        <v>0.90083362336790485</v>
      </c>
      <c r="U7" s="4">
        <f t="shared" ca="1" si="0"/>
        <v>0</v>
      </c>
      <c r="W7" s="5"/>
      <c r="X7" s="79"/>
      <c r="AA7">
        <f ca="1">IF(Table1[[#This Row],[value of debts]]&gt;Table1[[#This Row],[income]],1,0)</f>
        <v>1</v>
      </c>
      <c r="AH7" s="79"/>
      <c r="AI7" s="79"/>
      <c r="AJ7" s="79"/>
    </row>
    <row r="8" spans="1:37" ht="17" thickBot="1" x14ac:dyDescent="0.25">
      <c r="M8" s="74">
        <f ca="1">AVERAGEIFS(Table1[income],Table1[field of work],"IT")</f>
        <v>55415.411214953274</v>
      </c>
      <c r="N8" s="78">
        <f ca="1">AVERAGEIFS(Table1[income],Table1[field of work],"Health")</f>
        <v>54557.962962962964</v>
      </c>
      <c r="O8" s="78">
        <f ca="1">AVERAGEIFS(Table1[income],Table1[field of work],"Business")</f>
        <v>53670.291262135921</v>
      </c>
      <c r="P8" s="78">
        <f ca="1">AVERAGEIFS(Table1[income],Table1[field of work],P7)</f>
        <v>54034.857142857145</v>
      </c>
      <c r="Q8" s="78">
        <f ca="1">AVERAGEIFS(Table1[income],Table1[field of work],"Law")</f>
        <v>54205.822222222225</v>
      </c>
      <c r="T8" s="11">
        <f ca="1">Table1[[#This Row],[mortage left]]/Table1[[#This Row],[vlaue of haouse]]</f>
        <v>0.94472311063932557</v>
      </c>
      <c r="U8" s="4">
        <f t="shared" ca="1" si="0"/>
        <v>0</v>
      </c>
      <c r="W8" s="5"/>
      <c r="X8" s="79"/>
      <c r="AA8">
        <f ca="1">IF(Table1[[#This Row],[value of debts]]&gt;Table1[[#This Row],[income]],1,0)</f>
        <v>1</v>
      </c>
      <c r="AH8" s="79"/>
      <c r="AI8" s="79"/>
      <c r="AJ8" s="79"/>
    </row>
    <row r="9" spans="1:37" x14ac:dyDescent="0.2">
      <c r="T9" s="11">
        <f ca="1">Table1[[#This Row],[mortage left]]/Table1[[#This Row],[vlaue of haouse]]</f>
        <v>0.94974303292523288</v>
      </c>
      <c r="U9" s="4">
        <f t="shared" ca="1" si="0"/>
        <v>0</v>
      </c>
      <c r="W9" s="5"/>
      <c r="X9" s="79"/>
      <c r="AA9">
        <f ca="1">IF(Table1[[#This Row],[value of debts]]&gt;Table1[[#This Row],[income]],1,0)</f>
        <v>1</v>
      </c>
      <c r="AH9" s="79"/>
      <c r="AI9" s="79"/>
      <c r="AJ9" s="79"/>
    </row>
    <row r="10" spans="1:37" ht="17" thickBot="1" x14ac:dyDescent="0.25">
      <c r="T10" s="11">
        <f ca="1">Table1[[#This Row],[mortage left]]/Table1[[#This Row],[vlaue of haouse]]</f>
        <v>0.82519538074578758</v>
      </c>
      <c r="U10" s="4">
        <f t="shared" ca="1" si="0"/>
        <v>0</v>
      </c>
      <c r="W10" s="5"/>
      <c r="X10" s="79"/>
      <c r="AA10">
        <f ca="1">IF(Table1[[#This Row],[value of debts]]&gt;Table1[[#This Row],[income]],1,0)</f>
        <v>1</v>
      </c>
      <c r="AH10" s="79"/>
      <c r="AI10" s="79"/>
      <c r="AJ10" s="79"/>
    </row>
    <row r="11" spans="1:37" ht="17" thickBot="1" x14ac:dyDescent="0.25">
      <c r="M11" s="36" t="s">
        <v>53</v>
      </c>
      <c r="N11" s="25"/>
      <c r="O11" s="37"/>
      <c r="T11" s="11">
        <f ca="1">Table1[[#This Row],[mortage left]]/Table1[[#This Row],[vlaue of haouse]]</f>
        <v>0.1328144407005234</v>
      </c>
      <c r="U11" s="4">
        <f t="shared" ca="1" si="0"/>
        <v>1</v>
      </c>
      <c r="W11" s="5"/>
      <c r="X11" s="79"/>
      <c r="AA11">
        <f ca="1">IF(Table1[[#This Row],[value of debts]]&gt;Table1[[#This Row],[income]],1,0)</f>
        <v>1</v>
      </c>
      <c r="AH11" s="79"/>
      <c r="AI11" s="79"/>
      <c r="AJ11" s="79"/>
    </row>
    <row r="12" spans="1:37" ht="17" thickBot="1" x14ac:dyDescent="0.25">
      <c r="M12" s="80">
        <f ca="1">AVERAGEIF(Table1[Net worth of person],"&gt;"&amp;Dashboard!V11,Table1[age])</f>
        <v>34.072864321608037</v>
      </c>
      <c r="N12" s="81"/>
      <c r="O12" s="82"/>
      <c r="T12" s="11">
        <f ca="1">Table1[[#This Row],[mortage left]]/Table1[[#This Row],[vlaue of haouse]]</f>
        <v>0.18182120225736145</v>
      </c>
      <c r="U12" s="4">
        <f t="shared" ca="1" si="0"/>
        <v>1</v>
      </c>
      <c r="W12" s="5"/>
      <c r="X12" s="79"/>
      <c r="AA12">
        <f ca="1">IF(Table1[[#This Row],[value of debts]]&gt;Table1[[#This Row],[income]],1,0)</f>
        <v>1</v>
      </c>
      <c r="AH12" s="79"/>
      <c r="AI12" s="79"/>
      <c r="AJ12" s="79"/>
    </row>
    <row r="13" spans="1:37" x14ac:dyDescent="0.2">
      <c r="T13" s="11">
        <f ca="1">Table1[[#This Row],[mortage left]]/Table1[[#This Row],[vlaue of haouse]]</f>
        <v>0.63501109136368783</v>
      </c>
      <c r="U13" s="4">
        <f t="shared" ca="1" si="0"/>
        <v>0</v>
      </c>
      <c r="W13" s="5"/>
      <c r="X13" s="79"/>
      <c r="AA13">
        <f ca="1">IF(Table1[[#This Row],[value of debts]]&gt;Table1[[#This Row],[income]],1,0)</f>
        <v>1</v>
      </c>
      <c r="AH13" s="79"/>
      <c r="AI13" s="79"/>
      <c r="AJ13" s="79"/>
    </row>
    <row r="14" spans="1:37" x14ac:dyDescent="0.2">
      <c r="T14" s="11">
        <f ca="1">Table1[[#This Row],[mortage left]]/Table1[[#This Row],[vlaue of haouse]]</f>
        <v>0.54318739757382173</v>
      </c>
      <c r="U14" s="4">
        <f t="shared" ca="1" si="0"/>
        <v>0</v>
      </c>
      <c r="W14" s="5"/>
      <c r="X14" s="79"/>
      <c r="AA14">
        <f ca="1">IF(Table1[[#This Row],[value of debts]]&gt;Table1[[#This Row],[income]],1,0)</f>
        <v>1</v>
      </c>
      <c r="AH14" s="79"/>
      <c r="AI14" s="79"/>
      <c r="AJ14" s="79"/>
    </row>
    <row r="15" spans="1:37" x14ac:dyDescent="0.2">
      <c r="T15" s="11">
        <f ca="1">Table1[[#This Row],[mortage left]]/Table1[[#This Row],[vlaue of haouse]]</f>
        <v>1.1907835462488525E-2</v>
      </c>
      <c r="U15" s="4">
        <f t="shared" ca="1" si="0"/>
        <v>1</v>
      </c>
      <c r="W15" s="5"/>
      <c r="X15" s="79"/>
      <c r="AA15">
        <f ca="1">IF(Table1[[#This Row],[value of debts]]&gt;Table1[[#This Row],[income]],1,0)</f>
        <v>1</v>
      </c>
      <c r="AH15" s="79"/>
      <c r="AI15" s="79"/>
      <c r="AJ15" s="79"/>
    </row>
    <row r="16" spans="1:37" x14ac:dyDescent="0.2">
      <c r="T16" s="11">
        <f ca="1">Table1[[#This Row],[mortage left]]/Table1[[#This Row],[vlaue of haouse]]</f>
        <v>0.43867034322964615</v>
      </c>
      <c r="U16" s="4">
        <f t="shared" ca="1" si="0"/>
        <v>1</v>
      </c>
      <c r="W16" s="5"/>
      <c r="X16" s="79"/>
      <c r="AA16">
        <f ca="1">IF(Table1[[#This Row],[value of debts]]&gt;Table1[[#This Row],[income]],1,0)</f>
        <v>1</v>
      </c>
      <c r="AH16" s="79"/>
      <c r="AI16" s="79"/>
      <c r="AJ16" s="79"/>
    </row>
    <row r="17" spans="20:36" x14ac:dyDescent="0.2">
      <c r="T17" s="11">
        <f ca="1">Table1[[#This Row],[mortage left]]/Table1[[#This Row],[vlaue of haouse]]</f>
        <v>0.56660786817645981</v>
      </c>
      <c r="U17" s="4">
        <f t="shared" ca="1" si="0"/>
        <v>0</v>
      </c>
      <c r="W17" s="5"/>
      <c r="X17" s="79"/>
      <c r="AA17">
        <f ca="1">IF(Table1[[#This Row],[value of debts]]&gt;Table1[[#This Row],[income]],1,0)</f>
        <v>1</v>
      </c>
      <c r="AH17" s="79"/>
      <c r="AI17" s="79"/>
      <c r="AJ17" s="79"/>
    </row>
    <row r="18" spans="20:36" x14ac:dyDescent="0.2">
      <c r="T18" s="11">
        <f ca="1">Table1[[#This Row],[mortage left]]/Table1[[#This Row],[vlaue of haouse]]</f>
        <v>0.24456723919468493</v>
      </c>
      <c r="U18" s="4">
        <f t="shared" ca="1" si="0"/>
        <v>1</v>
      </c>
      <c r="W18" s="5"/>
      <c r="X18" s="79"/>
      <c r="AA18">
        <f ca="1">IF(Table1[[#This Row],[value of debts]]&gt;Table1[[#This Row],[income]],1,0)</f>
        <v>1</v>
      </c>
      <c r="AH18" s="79"/>
      <c r="AI18" s="79"/>
      <c r="AJ18" s="79"/>
    </row>
    <row r="19" spans="20:36" x14ac:dyDescent="0.2">
      <c r="T19" s="11">
        <f ca="1">Table1[[#This Row],[mortage left]]/Table1[[#This Row],[vlaue of haouse]]</f>
        <v>0.39324531576125299</v>
      </c>
      <c r="U19" s="4">
        <f t="shared" ca="1" si="0"/>
        <v>1</v>
      </c>
      <c r="W19" s="5"/>
      <c r="X19" s="79"/>
      <c r="AA19">
        <f ca="1">IF(Table1[[#This Row],[value of debts]]&gt;Table1[[#This Row],[income]],1,0)</f>
        <v>1</v>
      </c>
      <c r="AH19" s="79"/>
      <c r="AI19" s="79"/>
      <c r="AJ19" s="79"/>
    </row>
    <row r="20" spans="20:36" x14ac:dyDescent="0.2">
      <c r="T20" s="11">
        <f ca="1">Table1[[#This Row],[mortage left]]/Table1[[#This Row],[vlaue of haouse]]</f>
        <v>0.42438380718002189</v>
      </c>
      <c r="U20" s="4">
        <f t="shared" ca="1" si="0"/>
        <v>1</v>
      </c>
      <c r="W20" s="5"/>
      <c r="X20" s="79"/>
      <c r="AA20">
        <f ca="1">IF(Table1[[#This Row],[value of debts]]&gt;Table1[[#This Row],[income]],1,0)</f>
        <v>1</v>
      </c>
      <c r="AH20" s="79"/>
      <c r="AI20" s="79"/>
      <c r="AJ20" s="79"/>
    </row>
    <row r="21" spans="20:36" x14ac:dyDescent="0.2">
      <c r="T21" s="11">
        <f ca="1">Table1[[#This Row],[mortage left]]/Table1[[#This Row],[vlaue of haouse]]</f>
        <v>0.98540061534652068</v>
      </c>
      <c r="U21" s="4">
        <f t="shared" ca="1" si="0"/>
        <v>0</v>
      </c>
      <c r="W21" s="5"/>
      <c r="X21" s="79"/>
      <c r="AA21">
        <f ca="1">IF(Table1[[#This Row],[value of debts]]&gt;Table1[[#This Row],[income]],1,0)</f>
        <v>1</v>
      </c>
      <c r="AH21" s="79"/>
      <c r="AI21" s="79"/>
      <c r="AJ21" s="79"/>
    </row>
    <row r="22" spans="20:36" x14ac:dyDescent="0.2">
      <c r="T22" s="11">
        <f ca="1">Table1[[#This Row],[mortage left]]/Table1[[#This Row],[vlaue of haouse]]</f>
        <v>0.22081414304302305</v>
      </c>
      <c r="U22" s="4">
        <f t="shared" ca="1" si="0"/>
        <v>1</v>
      </c>
      <c r="W22" s="5"/>
      <c r="X22" s="79"/>
      <c r="AA22">
        <f ca="1">IF(Table1[[#This Row],[value of debts]]&gt;Table1[[#This Row],[income]],1,0)</f>
        <v>1</v>
      </c>
      <c r="AH22" s="79"/>
      <c r="AI22" s="79"/>
      <c r="AJ22" s="79"/>
    </row>
    <row r="23" spans="20:36" x14ac:dyDescent="0.2">
      <c r="T23" s="11">
        <f ca="1">Table1[[#This Row],[mortage left]]/Table1[[#This Row],[vlaue of haouse]]</f>
        <v>0.73512152324649516</v>
      </c>
      <c r="U23" s="4">
        <f t="shared" ca="1" si="0"/>
        <v>0</v>
      </c>
      <c r="W23" s="5"/>
      <c r="X23" s="79"/>
      <c r="AA23">
        <f ca="1">IF(Table1[[#This Row],[value of debts]]&gt;Table1[[#This Row],[income]],1,0)</f>
        <v>1</v>
      </c>
      <c r="AH23" s="79"/>
      <c r="AI23" s="79"/>
      <c r="AJ23" s="79"/>
    </row>
    <row r="24" spans="20:36" x14ac:dyDescent="0.2">
      <c r="T24" s="11">
        <f ca="1">Table1[[#This Row],[mortage left]]/Table1[[#This Row],[vlaue of haouse]]</f>
        <v>0.22046819576774213</v>
      </c>
      <c r="U24" s="4">
        <f t="shared" ca="1" si="0"/>
        <v>1</v>
      </c>
      <c r="W24" s="5"/>
      <c r="X24" s="79"/>
      <c r="AA24">
        <f ca="1">IF(Table1[[#This Row],[value of debts]]&gt;Table1[[#This Row],[income]],1,0)</f>
        <v>1</v>
      </c>
      <c r="AH24" s="79"/>
      <c r="AI24" s="79"/>
      <c r="AJ24" s="79"/>
    </row>
    <row r="25" spans="20:36" x14ac:dyDescent="0.2">
      <c r="T25" s="11">
        <f ca="1">Table1[[#This Row],[mortage left]]/Table1[[#This Row],[vlaue of haouse]]</f>
        <v>0.46026594599789405</v>
      </c>
      <c r="U25" s="4">
        <f t="shared" ca="1" si="0"/>
        <v>0</v>
      </c>
      <c r="W25" s="5"/>
      <c r="X25" s="79"/>
      <c r="AA25">
        <f ca="1">IF(Table1[[#This Row],[value of debts]]&gt;Table1[[#This Row],[income]],1,0)</f>
        <v>1</v>
      </c>
      <c r="AH25" s="79"/>
      <c r="AI25" s="79"/>
      <c r="AJ25" s="79"/>
    </row>
    <row r="26" spans="20:36" x14ac:dyDescent="0.2">
      <c r="T26" s="11">
        <f ca="1">Table1[[#This Row],[mortage left]]/Table1[[#This Row],[vlaue of haouse]]</f>
        <v>0.80190132067871389</v>
      </c>
      <c r="U26" s="4">
        <f t="shared" ca="1" si="0"/>
        <v>0</v>
      </c>
      <c r="W26" s="5"/>
      <c r="X26" s="79"/>
      <c r="AA26">
        <f ca="1">IF(Table1[[#This Row],[value of debts]]&gt;Table1[[#This Row],[income]],1,0)</f>
        <v>1</v>
      </c>
      <c r="AH26" s="79"/>
      <c r="AI26" s="79"/>
      <c r="AJ26" s="79"/>
    </row>
    <row r="27" spans="20:36" x14ac:dyDescent="0.2">
      <c r="T27" s="11">
        <f ca="1">Table1[[#This Row],[mortage left]]/Table1[[#This Row],[vlaue of haouse]]</f>
        <v>0.22173683909988506</v>
      </c>
      <c r="U27" s="4">
        <f t="shared" ca="1" si="0"/>
        <v>1</v>
      </c>
      <c r="W27" s="5"/>
      <c r="X27" s="79"/>
      <c r="AA27">
        <f ca="1">IF(Table1[[#This Row],[value of debts]]&gt;Table1[[#This Row],[income]],1,0)</f>
        <v>1</v>
      </c>
      <c r="AH27" s="79"/>
      <c r="AI27" s="79"/>
      <c r="AJ27" s="79"/>
    </row>
    <row r="28" spans="20:36" x14ac:dyDescent="0.2">
      <c r="T28" s="11">
        <f ca="1">Table1[[#This Row],[mortage left]]/Table1[[#This Row],[vlaue of haouse]]</f>
        <v>5.6185148575562671E-2</v>
      </c>
      <c r="U28" s="4">
        <f t="shared" ca="1" si="0"/>
        <v>1</v>
      </c>
      <c r="W28" s="5"/>
      <c r="X28" s="79"/>
      <c r="AA28">
        <f ca="1">IF(Table1[[#This Row],[value of debts]]&gt;Table1[[#This Row],[income]],1,0)</f>
        <v>1</v>
      </c>
      <c r="AH28" s="79"/>
      <c r="AI28" s="79"/>
      <c r="AJ28" s="79"/>
    </row>
    <row r="29" spans="20:36" x14ac:dyDescent="0.2">
      <c r="T29" s="11">
        <f ca="1">Table1[[#This Row],[mortage left]]/Table1[[#This Row],[vlaue of haouse]]</f>
        <v>0.58442939693717078</v>
      </c>
      <c r="U29" s="4">
        <f t="shared" ca="1" si="0"/>
        <v>0</v>
      </c>
      <c r="W29" s="5"/>
      <c r="X29" s="79"/>
      <c r="AA29">
        <f ca="1">IF(Table1[[#This Row],[value of debts]]&gt;Table1[[#This Row],[income]],1,0)</f>
        <v>1</v>
      </c>
      <c r="AH29" s="79"/>
      <c r="AI29" s="79"/>
      <c r="AJ29" s="79"/>
    </row>
    <row r="30" spans="20:36" x14ac:dyDescent="0.2">
      <c r="T30" s="11">
        <f ca="1">Table1[[#This Row],[mortage left]]/Table1[[#This Row],[vlaue of haouse]]</f>
        <v>0.55255601471882276</v>
      </c>
      <c r="U30" s="4">
        <f t="shared" ca="1" si="0"/>
        <v>0</v>
      </c>
      <c r="W30" s="5"/>
      <c r="X30" s="79"/>
      <c r="AA30">
        <f ca="1">IF(Table1[[#This Row],[value of debts]]&gt;Table1[[#This Row],[income]],1,0)</f>
        <v>1</v>
      </c>
      <c r="AH30" s="79"/>
      <c r="AI30" s="79"/>
      <c r="AJ30" s="79"/>
    </row>
    <row r="31" spans="20:36" x14ac:dyDescent="0.2">
      <c r="T31" s="11">
        <f ca="1">Table1[[#This Row],[mortage left]]/Table1[[#This Row],[vlaue of haouse]]</f>
        <v>0.42426785489514518</v>
      </c>
      <c r="U31" s="4">
        <f t="shared" ca="1" si="0"/>
        <v>1</v>
      </c>
      <c r="W31" s="5"/>
      <c r="X31" s="79"/>
      <c r="AA31">
        <f ca="1">IF(Table1[[#This Row],[value of debts]]&gt;Table1[[#This Row],[income]],1,0)</f>
        <v>1</v>
      </c>
      <c r="AH31" s="79"/>
      <c r="AI31" s="79"/>
      <c r="AJ31" s="79"/>
    </row>
    <row r="32" spans="20:36" x14ac:dyDescent="0.2">
      <c r="T32" s="11">
        <f ca="1">Table1[[#This Row],[mortage left]]/Table1[[#This Row],[vlaue of haouse]]</f>
        <v>0.24575225216628749</v>
      </c>
      <c r="U32" s="4">
        <f t="shared" ca="1" si="0"/>
        <v>1</v>
      </c>
      <c r="W32" s="5"/>
      <c r="X32" s="79"/>
      <c r="AA32">
        <f ca="1">IF(Table1[[#This Row],[value of debts]]&gt;Table1[[#This Row],[income]],1,0)</f>
        <v>1</v>
      </c>
      <c r="AH32" s="79"/>
      <c r="AI32" s="79"/>
      <c r="AJ32" s="79"/>
    </row>
    <row r="33" spans="20:36" x14ac:dyDescent="0.2">
      <c r="T33" s="11">
        <f ca="1">Table1[[#This Row],[mortage left]]/Table1[[#This Row],[vlaue of haouse]]</f>
        <v>0.56752700006865264</v>
      </c>
      <c r="U33" s="4">
        <f t="shared" ca="1" si="0"/>
        <v>0</v>
      </c>
      <c r="W33" s="5"/>
      <c r="X33" s="79"/>
      <c r="AA33">
        <f ca="1">IF(Table1[[#This Row],[value of debts]]&gt;Table1[[#This Row],[income]],1,0)</f>
        <v>1</v>
      </c>
      <c r="AH33" s="79"/>
      <c r="AI33" s="79"/>
      <c r="AJ33" s="79"/>
    </row>
    <row r="34" spans="20:36" x14ac:dyDescent="0.2">
      <c r="T34" s="11">
        <f ca="1">Table1[[#This Row],[mortage left]]/Table1[[#This Row],[vlaue of haouse]]</f>
        <v>0.10240926085656998</v>
      </c>
      <c r="U34" s="4">
        <f t="shared" ca="1" si="0"/>
        <v>1</v>
      </c>
      <c r="W34" s="5"/>
      <c r="X34" s="79"/>
      <c r="AA34">
        <f ca="1">IF(Table1[[#This Row],[value of debts]]&gt;Table1[[#This Row],[income]],1,0)</f>
        <v>0</v>
      </c>
      <c r="AH34" s="79"/>
      <c r="AI34" s="79"/>
      <c r="AJ34" s="79"/>
    </row>
    <row r="35" spans="20:36" x14ac:dyDescent="0.2">
      <c r="T35" s="11">
        <f ca="1">Table1[[#This Row],[mortage left]]/Table1[[#This Row],[vlaue of haouse]]</f>
        <v>0.74687927236786555</v>
      </c>
      <c r="U35" s="4">
        <f t="shared" ca="1" si="0"/>
        <v>0</v>
      </c>
      <c r="W35" s="5"/>
      <c r="X35" s="79"/>
      <c r="AA35">
        <f ca="1">IF(Table1[[#This Row],[value of debts]]&gt;Table1[[#This Row],[income]],1,0)</f>
        <v>1</v>
      </c>
      <c r="AH35" s="79"/>
      <c r="AI35" s="79"/>
      <c r="AJ35" s="79"/>
    </row>
    <row r="36" spans="20:36" x14ac:dyDescent="0.2">
      <c r="T36" s="11">
        <f ca="1">Table1[[#This Row],[mortage left]]/Table1[[#This Row],[vlaue of haouse]]</f>
        <v>9.3263746027973604E-2</v>
      </c>
      <c r="U36" s="4">
        <f t="shared" ca="1" si="0"/>
        <v>1</v>
      </c>
      <c r="W36" s="5"/>
      <c r="X36" s="79"/>
      <c r="AA36">
        <f ca="1">IF(Table1[[#This Row],[value of debts]]&gt;Table1[[#This Row],[income]],1,0)</f>
        <v>1</v>
      </c>
      <c r="AH36" s="79"/>
      <c r="AI36" s="79"/>
      <c r="AJ36" s="79"/>
    </row>
    <row r="37" spans="20:36" x14ac:dyDescent="0.2">
      <c r="T37" s="11">
        <f ca="1">Table1[[#This Row],[mortage left]]/Table1[[#This Row],[vlaue of haouse]]</f>
        <v>0.17161375674593438</v>
      </c>
      <c r="U37" s="4">
        <f t="shared" ca="1" si="0"/>
        <v>1</v>
      </c>
      <c r="W37" s="5"/>
      <c r="X37" s="79"/>
      <c r="AA37">
        <f ca="1">IF(Table1[[#This Row],[value of debts]]&gt;Table1[[#This Row],[income]],1,0)</f>
        <v>1</v>
      </c>
      <c r="AH37" s="79"/>
      <c r="AI37" s="79"/>
      <c r="AJ37" s="79"/>
    </row>
    <row r="38" spans="20:36" x14ac:dyDescent="0.2">
      <c r="T38" s="11">
        <f ca="1">Table1[[#This Row],[mortage left]]/Table1[[#This Row],[vlaue of haouse]]</f>
        <v>5.2755234587757216E-2</v>
      </c>
      <c r="U38" s="4">
        <f t="shared" ca="1" si="0"/>
        <v>1</v>
      </c>
      <c r="W38" s="5"/>
      <c r="X38" s="79"/>
      <c r="AA38">
        <f ca="1">IF(Table1[[#This Row],[value of debts]]&gt;Table1[[#This Row],[income]],1,0)</f>
        <v>1</v>
      </c>
      <c r="AH38" s="79"/>
      <c r="AI38" s="79"/>
      <c r="AJ38" s="79"/>
    </row>
    <row r="39" spans="20:36" x14ac:dyDescent="0.2">
      <c r="T39" s="11">
        <f ca="1">Table1[[#This Row],[mortage left]]/Table1[[#This Row],[vlaue of haouse]]</f>
        <v>0.10343463145799459</v>
      </c>
      <c r="U39" s="4">
        <f t="shared" ca="1" si="0"/>
        <v>1</v>
      </c>
      <c r="W39" s="5"/>
      <c r="X39" s="79"/>
      <c r="AA39">
        <f ca="1">IF(Table1[[#This Row],[value of debts]]&gt;Table1[[#This Row],[income]],1,0)</f>
        <v>1</v>
      </c>
      <c r="AH39" s="79"/>
      <c r="AI39" s="79"/>
      <c r="AJ39" s="79"/>
    </row>
    <row r="40" spans="20:36" x14ac:dyDescent="0.2">
      <c r="T40" s="11">
        <f ca="1">Table1[[#This Row],[mortage left]]/Table1[[#This Row],[vlaue of haouse]]</f>
        <v>0.46493174049500974</v>
      </c>
      <c r="U40" s="4">
        <f t="shared" ca="1" si="0"/>
        <v>0</v>
      </c>
      <c r="W40" s="5"/>
      <c r="X40" s="79"/>
      <c r="AA40">
        <f ca="1">IF(Table1[[#This Row],[value of debts]]&gt;Table1[[#This Row],[income]],1,0)</f>
        <v>1</v>
      </c>
      <c r="AH40" s="79"/>
      <c r="AI40" s="79"/>
      <c r="AJ40" s="79"/>
    </row>
    <row r="41" spans="20:36" x14ac:dyDescent="0.2">
      <c r="T41" s="11">
        <f ca="1">Table1[[#This Row],[mortage left]]/Table1[[#This Row],[vlaue of haouse]]</f>
        <v>0.63936403081798487</v>
      </c>
      <c r="U41" s="4">
        <f t="shared" ca="1" si="0"/>
        <v>0</v>
      </c>
      <c r="W41" s="5"/>
      <c r="X41" s="79"/>
      <c r="AA41">
        <f ca="1">IF(Table1[[#This Row],[value of debts]]&gt;Table1[[#This Row],[income]],1,0)</f>
        <v>1</v>
      </c>
      <c r="AH41" s="79"/>
      <c r="AI41" s="79"/>
      <c r="AJ41" s="79"/>
    </row>
    <row r="42" spans="20:36" x14ac:dyDescent="0.2">
      <c r="T42" s="11">
        <f ca="1">Table1[[#This Row],[mortage left]]/Table1[[#This Row],[vlaue of haouse]]</f>
        <v>5.8551195145569723E-2</v>
      </c>
      <c r="U42" s="4">
        <f t="shared" ca="1" si="0"/>
        <v>1</v>
      </c>
      <c r="W42" s="5"/>
      <c r="X42" s="79"/>
      <c r="AA42">
        <f ca="1">IF(Table1[[#This Row],[value of debts]]&gt;Table1[[#This Row],[income]],1,0)</f>
        <v>0</v>
      </c>
      <c r="AH42" s="79"/>
      <c r="AI42" s="79"/>
      <c r="AJ42" s="79"/>
    </row>
    <row r="43" spans="20:36" x14ac:dyDescent="0.2">
      <c r="T43" s="11">
        <f ca="1">Table1[[#This Row],[mortage left]]/Table1[[#This Row],[vlaue of haouse]]</f>
        <v>0.86880521952294243</v>
      </c>
      <c r="U43" s="4">
        <f t="shared" ca="1" si="0"/>
        <v>0</v>
      </c>
      <c r="W43" s="5"/>
      <c r="X43" s="79"/>
      <c r="AA43">
        <f ca="1">IF(Table1[[#This Row],[value of debts]]&gt;Table1[[#This Row],[income]],1,0)</f>
        <v>1</v>
      </c>
      <c r="AH43" s="79"/>
      <c r="AI43" s="79"/>
      <c r="AJ43" s="79"/>
    </row>
    <row r="44" spans="20:36" x14ac:dyDescent="0.2">
      <c r="T44" s="11">
        <f ca="1">Table1[[#This Row],[mortage left]]/Table1[[#This Row],[vlaue of haouse]]</f>
        <v>0.76967705686566712</v>
      </c>
      <c r="U44" s="4">
        <f t="shared" ca="1" si="0"/>
        <v>0</v>
      </c>
      <c r="W44" s="5"/>
      <c r="X44" s="79"/>
      <c r="AA44">
        <f ca="1">IF(Table1[[#This Row],[value of debts]]&gt;Table1[[#This Row],[income]],1,0)</f>
        <v>1</v>
      </c>
      <c r="AH44" s="79"/>
      <c r="AI44" s="79"/>
      <c r="AJ44" s="79"/>
    </row>
    <row r="45" spans="20:36" x14ac:dyDescent="0.2">
      <c r="T45" s="11">
        <f ca="1">Table1[[#This Row],[mortage left]]/Table1[[#This Row],[vlaue of haouse]]</f>
        <v>0.55396735597465463</v>
      </c>
      <c r="U45" s="4">
        <f t="shared" ca="1" si="0"/>
        <v>0</v>
      </c>
      <c r="W45" s="5"/>
      <c r="X45" s="79"/>
      <c r="AA45">
        <f ca="1">IF(Table1[[#This Row],[value of debts]]&gt;Table1[[#This Row],[income]],1,0)</f>
        <v>1</v>
      </c>
      <c r="AH45" s="79"/>
      <c r="AI45" s="79"/>
      <c r="AJ45" s="79"/>
    </row>
    <row r="46" spans="20:36" x14ac:dyDescent="0.2">
      <c r="T46" s="11">
        <f ca="1">Table1[[#This Row],[mortage left]]/Table1[[#This Row],[vlaue of haouse]]</f>
        <v>0.33563236576538236</v>
      </c>
      <c r="U46" s="4">
        <f t="shared" ca="1" si="0"/>
        <v>1</v>
      </c>
      <c r="W46" s="5"/>
      <c r="X46" s="79"/>
      <c r="AA46">
        <f ca="1">IF(Table1[[#This Row],[value of debts]]&gt;Table1[[#This Row],[income]],1,0)</f>
        <v>1</v>
      </c>
      <c r="AH46" s="79"/>
      <c r="AI46" s="79"/>
      <c r="AJ46" s="79"/>
    </row>
    <row r="47" spans="20:36" x14ac:dyDescent="0.2">
      <c r="T47" s="11">
        <f ca="1">Table1[[#This Row],[mortage left]]/Table1[[#This Row],[vlaue of haouse]]</f>
        <v>0.86541212143141943</v>
      </c>
      <c r="U47" s="4">
        <f t="shared" ca="1" si="0"/>
        <v>0</v>
      </c>
      <c r="W47" s="5"/>
      <c r="X47" s="79"/>
      <c r="AA47">
        <f ca="1">IF(Table1[[#This Row],[value of debts]]&gt;Table1[[#This Row],[income]],1,0)</f>
        <v>1</v>
      </c>
      <c r="AH47" s="79"/>
      <c r="AI47" s="79"/>
      <c r="AJ47" s="79"/>
    </row>
    <row r="48" spans="20:36" x14ac:dyDescent="0.2">
      <c r="T48" s="11">
        <f ca="1">Table1[[#This Row],[mortage left]]/Table1[[#This Row],[vlaue of haouse]]</f>
        <v>0.58667648373573589</v>
      </c>
      <c r="U48" s="4">
        <f t="shared" ca="1" si="0"/>
        <v>0</v>
      </c>
      <c r="W48" s="5"/>
      <c r="X48" s="79"/>
      <c r="AA48">
        <f ca="1">IF(Table1[[#This Row],[value of debts]]&gt;Table1[[#This Row],[income]],1,0)</f>
        <v>1</v>
      </c>
      <c r="AH48" s="79"/>
      <c r="AI48" s="79"/>
      <c r="AJ48" s="79"/>
    </row>
    <row r="49" spans="20:36" x14ac:dyDescent="0.2">
      <c r="T49" s="11">
        <f ca="1">Table1[[#This Row],[mortage left]]/Table1[[#This Row],[vlaue of haouse]]</f>
        <v>0.20141016012282309</v>
      </c>
      <c r="U49" s="4">
        <f t="shared" ca="1" si="0"/>
        <v>1</v>
      </c>
      <c r="W49" s="5"/>
      <c r="X49" s="79"/>
      <c r="AA49">
        <f ca="1">IF(Table1[[#This Row],[value of debts]]&gt;Table1[[#This Row],[income]],1,0)</f>
        <v>1</v>
      </c>
      <c r="AH49" s="79"/>
      <c r="AI49" s="79"/>
      <c r="AJ49" s="79"/>
    </row>
    <row r="50" spans="20:36" x14ac:dyDescent="0.2">
      <c r="T50" s="11">
        <f ca="1">Table1[[#This Row],[mortage left]]/Table1[[#This Row],[vlaue of haouse]]</f>
        <v>0.90139695725902946</v>
      </c>
      <c r="U50" s="4">
        <f t="shared" ca="1" si="0"/>
        <v>0</v>
      </c>
      <c r="W50" s="5"/>
      <c r="X50" s="79"/>
      <c r="AA50">
        <f ca="1">IF(Table1[[#This Row],[value of debts]]&gt;Table1[[#This Row],[income]],1,0)</f>
        <v>1</v>
      </c>
      <c r="AH50" s="79"/>
      <c r="AI50" s="79"/>
      <c r="AJ50" s="79"/>
    </row>
    <row r="51" spans="20:36" x14ac:dyDescent="0.2">
      <c r="T51" s="11">
        <f ca="1">Table1[[#This Row],[mortage left]]/Table1[[#This Row],[vlaue of haouse]]</f>
        <v>0.5461253945926805</v>
      </c>
      <c r="U51" s="4">
        <f t="shared" ca="1" si="0"/>
        <v>0</v>
      </c>
      <c r="W51" s="5"/>
      <c r="X51" s="79"/>
      <c r="AA51">
        <f ca="1">IF(Table1[[#This Row],[value of debts]]&gt;Table1[[#This Row],[income]],1,0)</f>
        <v>1</v>
      </c>
      <c r="AH51" s="79"/>
      <c r="AI51" s="79"/>
      <c r="AJ51" s="79"/>
    </row>
    <row r="52" spans="20:36" x14ac:dyDescent="0.2">
      <c r="T52" s="11">
        <f ca="1">Table1[[#This Row],[mortage left]]/Table1[[#This Row],[vlaue of haouse]]</f>
        <v>0.33206524219591382</v>
      </c>
      <c r="U52" s="4">
        <f t="shared" ca="1" si="0"/>
        <v>1</v>
      </c>
      <c r="W52" s="5"/>
      <c r="X52" s="79"/>
      <c r="AA52">
        <f ca="1">IF(Table1[[#This Row],[value of debts]]&gt;Table1[[#This Row],[income]],1,0)</f>
        <v>1</v>
      </c>
      <c r="AH52" s="79"/>
      <c r="AI52" s="79"/>
      <c r="AJ52" s="79"/>
    </row>
    <row r="53" spans="20:36" x14ac:dyDescent="0.2">
      <c r="T53" s="11">
        <f ca="1">Table1[[#This Row],[mortage left]]/Table1[[#This Row],[vlaue of haouse]]</f>
        <v>0.289431967872395</v>
      </c>
      <c r="U53" s="4">
        <f t="shared" ca="1" si="0"/>
        <v>1</v>
      </c>
      <c r="W53" s="5"/>
      <c r="X53" s="79"/>
      <c r="AA53">
        <f ca="1">IF(Table1[[#This Row],[value of debts]]&gt;Table1[[#This Row],[income]],1,0)</f>
        <v>1</v>
      </c>
      <c r="AH53" s="79"/>
      <c r="AI53" s="79"/>
      <c r="AJ53" s="79"/>
    </row>
    <row r="54" spans="20:36" x14ac:dyDescent="0.2">
      <c r="T54" s="11">
        <f ca="1">Table1[[#This Row],[mortage left]]/Table1[[#This Row],[vlaue of haouse]]</f>
        <v>0.531356457935932</v>
      </c>
      <c r="U54" s="4">
        <f t="shared" ca="1" si="0"/>
        <v>0</v>
      </c>
      <c r="W54" s="5"/>
      <c r="X54" s="79"/>
      <c r="AA54">
        <f ca="1">IF(Table1[[#This Row],[value of debts]]&gt;Table1[[#This Row],[income]],1,0)</f>
        <v>1</v>
      </c>
      <c r="AH54" s="79"/>
      <c r="AI54" s="79"/>
      <c r="AJ54" s="79"/>
    </row>
    <row r="55" spans="20:36" x14ac:dyDescent="0.2">
      <c r="T55" s="11">
        <f ca="1">Table1[[#This Row],[mortage left]]/Table1[[#This Row],[vlaue of haouse]]</f>
        <v>0.66568675563936819</v>
      </c>
      <c r="U55" s="4">
        <f t="shared" ca="1" si="0"/>
        <v>0</v>
      </c>
      <c r="W55" s="5"/>
      <c r="X55" s="79"/>
      <c r="AA55">
        <f ca="1">IF(Table1[[#This Row],[value of debts]]&gt;Table1[[#This Row],[income]],1,0)</f>
        <v>1</v>
      </c>
      <c r="AH55" s="79"/>
      <c r="AI55" s="79"/>
      <c r="AJ55" s="79"/>
    </row>
    <row r="56" spans="20:36" x14ac:dyDescent="0.2">
      <c r="T56" s="11">
        <f ca="1">Table1[[#This Row],[mortage left]]/Table1[[#This Row],[vlaue of haouse]]</f>
        <v>9.2493741706804244E-2</v>
      </c>
      <c r="U56" s="4">
        <f t="shared" ca="1" si="0"/>
        <v>1</v>
      </c>
      <c r="W56" s="5"/>
      <c r="X56" s="79"/>
      <c r="AA56">
        <f ca="1">IF(Table1[[#This Row],[value of debts]]&gt;Table1[[#This Row],[income]],1,0)</f>
        <v>1</v>
      </c>
      <c r="AH56" s="79"/>
      <c r="AI56" s="79"/>
      <c r="AJ56" s="79"/>
    </row>
    <row r="57" spans="20:36" x14ac:dyDescent="0.2">
      <c r="T57" s="11">
        <f ca="1">Table1[[#This Row],[mortage left]]/Table1[[#This Row],[vlaue of haouse]]</f>
        <v>0.47731652373344247</v>
      </c>
      <c r="U57" s="4">
        <f t="shared" ca="1" si="0"/>
        <v>0</v>
      </c>
      <c r="W57" s="5"/>
      <c r="X57" s="79"/>
      <c r="AA57">
        <f ca="1">IF(Table1[[#This Row],[value of debts]]&gt;Table1[[#This Row],[income]],1,0)</f>
        <v>1</v>
      </c>
      <c r="AH57" s="79"/>
      <c r="AI57" s="79"/>
      <c r="AJ57" s="79"/>
    </row>
    <row r="58" spans="20:36" x14ac:dyDescent="0.2">
      <c r="T58" s="11">
        <f ca="1">Table1[[#This Row],[mortage left]]/Table1[[#This Row],[vlaue of haouse]]</f>
        <v>0.52206931139508872</v>
      </c>
      <c r="U58" s="4">
        <f t="shared" ca="1" si="0"/>
        <v>0</v>
      </c>
      <c r="W58" s="5"/>
      <c r="X58" s="79"/>
      <c r="AA58">
        <f ca="1">IF(Table1[[#This Row],[value of debts]]&gt;Table1[[#This Row],[income]],1,0)</f>
        <v>1</v>
      </c>
      <c r="AH58" s="79"/>
      <c r="AI58" s="79"/>
      <c r="AJ58" s="79"/>
    </row>
    <row r="59" spans="20:36" x14ac:dyDescent="0.2">
      <c r="T59" s="11">
        <f ca="1">Table1[[#This Row],[mortage left]]/Table1[[#This Row],[vlaue of haouse]]</f>
        <v>0.37302102315417218</v>
      </c>
      <c r="U59" s="4">
        <f t="shared" ca="1" si="0"/>
        <v>1</v>
      </c>
      <c r="W59" s="5"/>
      <c r="X59" s="79"/>
      <c r="AA59">
        <f ca="1">IF(Table1[[#This Row],[value of debts]]&gt;Table1[[#This Row],[income]],1,0)</f>
        <v>1</v>
      </c>
      <c r="AH59" s="79"/>
      <c r="AI59" s="79"/>
      <c r="AJ59" s="79"/>
    </row>
    <row r="60" spans="20:36" x14ac:dyDescent="0.2">
      <c r="T60" s="11">
        <f ca="1">Table1[[#This Row],[mortage left]]/Table1[[#This Row],[vlaue of haouse]]</f>
        <v>2.7078373742542183E-2</v>
      </c>
      <c r="U60" s="4">
        <f t="shared" ca="1" si="0"/>
        <v>1</v>
      </c>
      <c r="W60" s="5"/>
      <c r="X60" s="79"/>
      <c r="AA60">
        <f ca="1">IF(Table1[[#This Row],[value of debts]]&gt;Table1[[#This Row],[income]],1,0)</f>
        <v>1</v>
      </c>
      <c r="AH60" s="79"/>
      <c r="AI60" s="79"/>
      <c r="AJ60" s="79"/>
    </row>
    <row r="61" spans="20:36" x14ac:dyDescent="0.2">
      <c r="T61" s="11">
        <f ca="1">Table1[[#This Row],[mortage left]]/Table1[[#This Row],[vlaue of haouse]]</f>
        <v>0.79890314761617798</v>
      </c>
      <c r="U61" s="4">
        <f t="shared" ca="1" si="0"/>
        <v>0</v>
      </c>
      <c r="W61" s="5"/>
      <c r="X61" s="79"/>
      <c r="AA61">
        <f ca="1">IF(Table1[[#This Row],[value of debts]]&gt;Table1[[#This Row],[income]],1,0)</f>
        <v>1</v>
      </c>
      <c r="AH61" s="79"/>
      <c r="AI61" s="79"/>
      <c r="AJ61" s="79"/>
    </row>
    <row r="62" spans="20:36" x14ac:dyDescent="0.2">
      <c r="T62" s="11">
        <f ca="1">Table1[[#This Row],[mortage left]]/Table1[[#This Row],[vlaue of haouse]]</f>
        <v>0.2633084733746075</v>
      </c>
      <c r="U62" s="4">
        <f t="shared" ca="1" si="0"/>
        <v>1</v>
      </c>
      <c r="W62" s="5"/>
      <c r="X62" s="79"/>
      <c r="AA62">
        <f ca="1">IF(Table1[[#This Row],[value of debts]]&gt;Table1[[#This Row],[income]],1,0)</f>
        <v>1</v>
      </c>
      <c r="AH62" s="79"/>
      <c r="AI62" s="79"/>
      <c r="AJ62" s="79"/>
    </row>
    <row r="63" spans="20:36" x14ac:dyDescent="0.2">
      <c r="T63" s="11">
        <f ca="1">Table1[[#This Row],[mortage left]]/Table1[[#This Row],[vlaue of haouse]]</f>
        <v>0.85353776848475627</v>
      </c>
      <c r="U63" s="4">
        <f t="shared" ca="1" si="0"/>
        <v>0</v>
      </c>
      <c r="W63" s="5"/>
      <c r="X63" s="79"/>
      <c r="AA63">
        <f ca="1">IF(Table1[[#This Row],[value of debts]]&gt;Table1[[#This Row],[income]],1,0)</f>
        <v>1</v>
      </c>
      <c r="AH63" s="79"/>
      <c r="AI63" s="79"/>
      <c r="AJ63" s="79"/>
    </row>
    <row r="64" spans="20:36" x14ac:dyDescent="0.2">
      <c r="T64" s="11">
        <f ca="1">Table1[[#This Row],[mortage left]]/Table1[[#This Row],[vlaue of haouse]]</f>
        <v>0.96278398673740806</v>
      </c>
      <c r="U64" s="4">
        <f t="shared" ca="1" si="0"/>
        <v>0</v>
      </c>
      <c r="W64" s="5"/>
      <c r="X64" s="79"/>
      <c r="AA64">
        <f ca="1">IF(Table1[[#This Row],[value of debts]]&gt;Table1[[#This Row],[income]],1,0)</f>
        <v>1</v>
      </c>
      <c r="AH64" s="79"/>
      <c r="AI64" s="79"/>
      <c r="AJ64" s="79"/>
    </row>
    <row r="65" spans="20:36" x14ac:dyDescent="0.2">
      <c r="T65" s="11">
        <f ca="1">Table1[[#This Row],[mortage left]]/Table1[[#This Row],[vlaue of haouse]]</f>
        <v>0.48281196242198421</v>
      </c>
      <c r="U65" s="4">
        <f t="shared" ca="1" si="0"/>
        <v>0</v>
      </c>
      <c r="W65" s="5"/>
      <c r="X65" s="79"/>
      <c r="AA65">
        <f ca="1">IF(Table1[[#This Row],[value of debts]]&gt;Table1[[#This Row],[income]],1,0)</f>
        <v>1</v>
      </c>
      <c r="AH65" s="79"/>
      <c r="AI65" s="79"/>
      <c r="AJ65" s="79"/>
    </row>
    <row r="66" spans="20:36" x14ac:dyDescent="0.2">
      <c r="T66" s="11">
        <f ca="1">Table1[[#This Row],[mortage left]]/Table1[[#This Row],[vlaue of haouse]]</f>
        <v>0.85997038728194841</v>
      </c>
      <c r="U66" s="4">
        <f t="shared" ca="1" si="0"/>
        <v>0</v>
      </c>
      <c r="W66" s="5"/>
      <c r="X66" s="79"/>
      <c r="AA66">
        <f ca="1">IF(Table1[[#This Row],[value of debts]]&gt;Table1[[#This Row],[income]],1,0)</f>
        <v>1</v>
      </c>
      <c r="AH66" s="79"/>
      <c r="AI66" s="79"/>
      <c r="AJ66" s="79"/>
    </row>
    <row r="67" spans="20:36" x14ac:dyDescent="0.2">
      <c r="T67" s="11">
        <f ca="1">Table1[[#This Row],[mortage left]]/Table1[[#This Row],[vlaue of haouse]]</f>
        <v>5.8119216795894262E-2</v>
      </c>
      <c r="U67" s="4">
        <f t="shared" ref="U67:U130" ca="1" si="1">IF(T67&lt;$V$1,1,0)</f>
        <v>1</v>
      </c>
      <c r="W67" s="5"/>
      <c r="X67" s="79"/>
      <c r="AA67">
        <f ca="1">IF(Table1[[#This Row],[value of debts]]&gt;Table1[[#This Row],[income]],1,0)</f>
        <v>1</v>
      </c>
      <c r="AH67" s="79"/>
      <c r="AI67" s="79"/>
      <c r="AJ67" s="79"/>
    </row>
    <row r="68" spans="20:36" x14ac:dyDescent="0.2">
      <c r="T68" s="11">
        <f ca="1">Table1[[#This Row],[mortage left]]/Table1[[#This Row],[vlaue of haouse]]</f>
        <v>0.86379261646568029</v>
      </c>
      <c r="U68" s="4">
        <f t="shared" ca="1" si="1"/>
        <v>0</v>
      </c>
      <c r="W68" s="5"/>
      <c r="X68" s="79"/>
      <c r="AA68">
        <f ca="1">IF(Table1[[#This Row],[value of debts]]&gt;Table1[[#This Row],[income]],1,0)</f>
        <v>1</v>
      </c>
      <c r="AH68" s="79"/>
      <c r="AI68" s="79"/>
      <c r="AJ68" s="79"/>
    </row>
    <row r="69" spans="20:36" x14ac:dyDescent="0.2">
      <c r="T69" s="11">
        <f ca="1">Table1[[#This Row],[mortage left]]/Table1[[#This Row],[vlaue of haouse]]</f>
        <v>0.13842072055154886</v>
      </c>
      <c r="U69" s="4">
        <f t="shared" ca="1" si="1"/>
        <v>1</v>
      </c>
      <c r="W69" s="5"/>
      <c r="X69" s="79"/>
      <c r="AA69">
        <f ca="1">IF(Table1[[#This Row],[value of debts]]&gt;Table1[[#This Row],[income]],1,0)</f>
        <v>1</v>
      </c>
      <c r="AH69" s="79"/>
      <c r="AI69" s="79"/>
      <c r="AJ69" s="79"/>
    </row>
    <row r="70" spans="20:36" x14ac:dyDescent="0.2">
      <c r="T70" s="11">
        <f ca="1">Table1[[#This Row],[mortage left]]/Table1[[#This Row],[vlaue of haouse]]</f>
        <v>0.18742595123896721</v>
      </c>
      <c r="U70" s="4">
        <f t="shared" ca="1" si="1"/>
        <v>1</v>
      </c>
      <c r="W70" s="5"/>
      <c r="X70" s="79"/>
      <c r="AA70">
        <f ca="1">IF(Table1[[#This Row],[value of debts]]&gt;Table1[[#This Row],[income]],1,0)</f>
        <v>1</v>
      </c>
      <c r="AH70" s="79"/>
      <c r="AI70" s="79"/>
      <c r="AJ70" s="79"/>
    </row>
    <row r="71" spans="20:36" x14ac:dyDescent="0.2">
      <c r="T71" s="11">
        <f ca="1">Table1[[#This Row],[mortage left]]/Table1[[#This Row],[vlaue of haouse]]</f>
        <v>0.78857498216191069</v>
      </c>
      <c r="U71" s="4">
        <f t="shared" ca="1" si="1"/>
        <v>0</v>
      </c>
      <c r="W71" s="5"/>
      <c r="X71" s="79"/>
      <c r="AA71">
        <f ca="1">IF(Table1[[#This Row],[value of debts]]&gt;Table1[[#This Row],[income]],1,0)</f>
        <v>1</v>
      </c>
      <c r="AH71" s="79"/>
      <c r="AI71" s="79"/>
      <c r="AJ71" s="79"/>
    </row>
    <row r="72" spans="20:36" x14ac:dyDescent="0.2">
      <c r="T72" s="11">
        <f ca="1">Table1[[#This Row],[mortage left]]/Table1[[#This Row],[vlaue of haouse]]</f>
        <v>0.93849474775133324</v>
      </c>
      <c r="U72" s="4">
        <f t="shared" ca="1" si="1"/>
        <v>0</v>
      </c>
      <c r="W72" s="5"/>
      <c r="X72" s="79"/>
      <c r="AA72">
        <f ca="1">IF(Table1[[#This Row],[value of debts]]&gt;Table1[[#This Row],[income]],1,0)</f>
        <v>1</v>
      </c>
      <c r="AH72" s="79"/>
      <c r="AI72" s="79"/>
      <c r="AJ72" s="79"/>
    </row>
    <row r="73" spans="20:36" x14ac:dyDescent="0.2">
      <c r="T73" s="11">
        <f ca="1">Table1[[#This Row],[mortage left]]/Table1[[#This Row],[vlaue of haouse]]</f>
        <v>0.67933532312371125</v>
      </c>
      <c r="U73" s="4">
        <f t="shared" ca="1" si="1"/>
        <v>0</v>
      </c>
      <c r="W73" s="5"/>
      <c r="X73" s="79"/>
      <c r="AA73">
        <f ca="1">IF(Table1[[#This Row],[value of debts]]&gt;Table1[[#This Row],[income]],1,0)</f>
        <v>1</v>
      </c>
      <c r="AH73" s="79"/>
      <c r="AI73" s="79"/>
      <c r="AJ73" s="79"/>
    </row>
    <row r="74" spans="20:36" x14ac:dyDescent="0.2">
      <c r="T74" s="11">
        <f ca="1">Table1[[#This Row],[mortage left]]/Table1[[#This Row],[vlaue of haouse]]</f>
        <v>0.25632185262485574</v>
      </c>
      <c r="U74" s="4">
        <f t="shared" ca="1" si="1"/>
        <v>1</v>
      </c>
      <c r="W74" s="5"/>
      <c r="X74" s="79"/>
      <c r="AA74">
        <f ca="1">IF(Table1[[#This Row],[value of debts]]&gt;Table1[[#This Row],[income]],1,0)</f>
        <v>1</v>
      </c>
      <c r="AH74" s="79"/>
      <c r="AI74" s="79"/>
      <c r="AJ74" s="79"/>
    </row>
    <row r="75" spans="20:36" x14ac:dyDescent="0.2">
      <c r="T75" s="11">
        <f ca="1">Table1[[#This Row],[mortage left]]/Table1[[#This Row],[vlaue of haouse]]</f>
        <v>0.81722295378773191</v>
      </c>
      <c r="U75" s="4">
        <f t="shared" ca="1" si="1"/>
        <v>0</v>
      </c>
      <c r="W75" s="5"/>
      <c r="X75" s="79"/>
      <c r="AA75">
        <f ca="1">IF(Table1[[#This Row],[value of debts]]&gt;Table1[[#This Row],[income]],1,0)</f>
        <v>1</v>
      </c>
      <c r="AH75" s="79"/>
      <c r="AI75" s="79"/>
      <c r="AJ75" s="79"/>
    </row>
    <row r="76" spans="20:36" x14ac:dyDescent="0.2">
      <c r="T76" s="11">
        <f ca="1">Table1[[#This Row],[mortage left]]/Table1[[#This Row],[vlaue of haouse]]</f>
        <v>7.9492405218805295E-2</v>
      </c>
      <c r="U76" s="4">
        <f t="shared" ca="1" si="1"/>
        <v>1</v>
      </c>
      <c r="W76" s="5"/>
      <c r="X76" s="79"/>
      <c r="AA76">
        <f ca="1">IF(Table1[[#This Row],[value of debts]]&gt;Table1[[#This Row],[income]],1,0)</f>
        <v>1</v>
      </c>
      <c r="AH76" s="79"/>
      <c r="AI76" s="79"/>
      <c r="AJ76" s="79"/>
    </row>
    <row r="77" spans="20:36" x14ac:dyDescent="0.2">
      <c r="T77" s="11">
        <f ca="1">Table1[[#This Row],[mortage left]]/Table1[[#This Row],[vlaue of haouse]]</f>
        <v>7.4614501468631134E-2</v>
      </c>
      <c r="U77" s="4">
        <f t="shared" ca="1" si="1"/>
        <v>1</v>
      </c>
      <c r="W77" s="5"/>
      <c r="X77" s="79"/>
      <c r="AA77">
        <f ca="1">IF(Table1[[#This Row],[value of debts]]&gt;Table1[[#This Row],[income]],1,0)</f>
        <v>1</v>
      </c>
      <c r="AH77" s="79"/>
      <c r="AI77" s="79"/>
      <c r="AJ77" s="79"/>
    </row>
    <row r="78" spans="20:36" x14ac:dyDescent="0.2">
      <c r="T78" s="11">
        <f ca="1">Table1[[#This Row],[mortage left]]/Table1[[#This Row],[vlaue of haouse]]</f>
        <v>0.55545747268022072</v>
      </c>
      <c r="U78" s="4">
        <f t="shared" ca="1" si="1"/>
        <v>0</v>
      </c>
      <c r="W78" s="5"/>
      <c r="X78" s="79"/>
      <c r="AA78">
        <f ca="1">IF(Table1[[#This Row],[value of debts]]&gt;Table1[[#This Row],[income]],1,0)</f>
        <v>1</v>
      </c>
      <c r="AH78" s="79"/>
      <c r="AI78" s="79"/>
      <c r="AJ78" s="79"/>
    </row>
    <row r="79" spans="20:36" x14ac:dyDescent="0.2">
      <c r="T79" s="11">
        <f ca="1">Table1[[#This Row],[mortage left]]/Table1[[#This Row],[vlaue of haouse]]</f>
        <v>0.60754611222104637</v>
      </c>
      <c r="U79" s="4">
        <f t="shared" ca="1" si="1"/>
        <v>0</v>
      </c>
      <c r="W79" s="5"/>
      <c r="X79" s="79"/>
      <c r="AA79">
        <f ca="1">IF(Table1[[#This Row],[value of debts]]&gt;Table1[[#This Row],[income]],1,0)</f>
        <v>1</v>
      </c>
      <c r="AH79" s="79"/>
      <c r="AI79" s="79"/>
      <c r="AJ79" s="79"/>
    </row>
    <row r="80" spans="20:36" x14ac:dyDescent="0.2">
      <c r="T80" s="11">
        <f ca="1">Table1[[#This Row],[mortage left]]/Table1[[#This Row],[vlaue of haouse]]</f>
        <v>6.1948310201783263E-2</v>
      </c>
      <c r="U80" s="4">
        <f t="shared" ca="1" si="1"/>
        <v>1</v>
      </c>
      <c r="W80" s="5"/>
      <c r="X80" s="79"/>
      <c r="AA80">
        <f ca="1">IF(Table1[[#This Row],[value of debts]]&gt;Table1[[#This Row],[income]],1,0)</f>
        <v>1</v>
      </c>
      <c r="AH80" s="79"/>
      <c r="AI80" s="79"/>
      <c r="AJ80" s="79"/>
    </row>
    <row r="81" spans="20:36" x14ac:dyDescent="0.2">
      <c r="T81" s="11">
        <f ca="1">Table1[[#This Row],[mortage left]]/Table1[[#This Row],[vlaue of haouse]]</f>
        <v>0.22887141967709979</v>
      </c>
      <c r="U81" s="4">
        <f t="shared" ca="1" si="1"/>
        <v>1</v>
      </c>
      <c r="W81" s="5"/>
      <c r="X81" s="79"/>
      <c r="AA81">
        <f ca="1">IF(Table1[[#This Row],[value of debts]]&gt;Table1[[#This Row],[income]],1,0)</f>
        <v>1</v>
      </c>
      <c r="AH81" s="79"/>
      <c r="AI81" s="79"/>
      <c r="AJ81" s="79"/>
    </row>
    <row r="82" spans="20:36" x14ac:dyDescent="0.2">
      <c r="T82" s="11">
        <f ca="1">Table1[[#This Row],[mortage left]]/Table1[[#This Row],[vlaue of haouse]]</f>
        <v>0.72491974570430828</v>
      </c>
      <c r="U82" s="4">
        <f t="shared" ca="1" si="1"/>
        <v>0</v>
      </c>
      <c r="W82" s="5"/>
      <c r="X82" s="79"/>
      <c r="AA82">
        <f ca="1">IF(Table1[[#This Row],[value of debts]]&gt;Table1[[#This Row],[income]],1,0)</f>
        <v>1</v>
      </c>
      <c r="AH82" s="79"/>
      <c r="AI82" s="79"/>
      <c r="AJ82" s="79"/>
    </row>
    <row r="83" spans="20:36" x14ac:dyDescent="0.2">
      <c r="T83" s="11">
        <f ca="1">Table1[[#This Row],[mortage left]]/Table1[[#This Row],[vlaue of haouse]]</f>
        <v>0.61416649524329092</v>
      </c>
      <c r="U83" s="4">
        <f t="shared" ca="1" si="1"/>
        <v>0</v>
      </c>
      <c r="W83" s="5"/>
      <c r="X83" s="79"/>
      <c r="AA83">
        <f ca="1">IF(Table1[[#This Row],[value of debts]]&gt;Table1[[#This Row],[income]],1,0)</f>
        <v>1</v>
      </c>
      <c r="AH83" s="79"/>
      <c r="AI83" s="79"/>
      <c r="AJ83" s="79"/>
    </row>
    <row r="84" spans="20:36" x14ac:dyDescent="0.2">
      <c r="T84" s="11">
        <f ca="1">Table1[[#This Row],[mortage left]]/Table1[[#This Row],[vlaue of haouse]]</f>
        <v>0.65847823649583281</v>
      </c>
      <c r="U84" s="4">
        <f t="shared" ca="1" si="1"/>
        <v>0</v>
      </c>
      <c r="W84" s="5"/>
      <c r="X84" s="79"/>
      <c r="AA84">
        <f ca="1">IF(Table1[[#This Row],[value of debts]]&gt;Table1[[#This Row],[income]],1,0)</f>
        <v>1</v>
      </c>
      <c r="AH84" s="79"/>
      <c r="AI84" s="79"/>
      <c r="AJ84" s="79"/>
    </row>
    <row r="85" spans="20:36" x14ac:dyDescent="0.2">
      <c r="T85" s="11">
        <f ca="1">Table1[[#This Row],[mortage left]]/Table1[[#This Row],[vlaue of haouse]]</f>
        <v>0.30708059635680851</v>
      </c>
      <c r="U85" s="4">
        <f t="shared" ca="1" si="1"/>
        <v>1</v>
      </c>
      <c r="W85" s="5"/>
      <c r="X85" s="79"/>
      <c r="AA85">
        <f ca="1">IF(Table1[[#This Row],[value of debts]]&gt;Table1[[#This Row],[income]],1,0)</f>
        <v>1</v>
      </c>
      <c r="AH85" s="79"/>
      <c r="AI85" s="79"/>
      <c r="AJ85" s="79"/>
    </row>
    <row r="86" spans="20:36" x14ac:dyDescent="0.2">
      <c r="T86" s="11">
        <f ca="1">Table1[[#This Row],[mortage left]]/Table1[[#This Row],[vlaue of haouse]]</f>
        <v>0.6178655611615832</v>
      </c>
      <c r="U86" s="4">
        <f t="shared" ca="1" si="1"/>
        <v>0</v>
      </c>
      <c r="W86" s="5"/>
      <c r="X86" s="79"/>
      <c r="AA86">
        <f ca="1">IF(Table1[[#This Row],[value of debts]]&gt;Table1[[#This Row],[income]],1,0)</f>
        <v>1</v>
      </c>
      <c r="AH86" s="79"/>
      <c r="AI86" s="79"/>
      <c r="AJ86" s="79"/>
    </row>
    <row r="87" spans="20:36" x14ac:dyDescent="0.2">
      <c r="T87" s="11">
        <f ca="1">Table1[[#This Row],[mortage left]]/Table1[[#This Row],[vlaue of haouse]]</f>
        <v>0.16725603581050863</v>
      </c>
      <c r="U87" s="4">
        <f t="shared" ca="1" si="1"/>
        <v>1</v>
      </c>
      <c r="W87" s="5"/>
      <c r="X87" s="79"/>
      <c r="AA87">
        <f ca="1">IF(Table1[[#This Row],[value of debts]]&gt;Table1[[#This Row],[income]],1,0)</f>
        <v>1</v>
      </c>
      <c r="AH87" s="79"/>
      <c r="AI87" s="79"/>
      <c r="AJ87" s="79"/>
    </row>
    <row r="88" spans="20:36" x14ac:dyDescent="0.2">
      <c r="T88" s="11">
        <f ca="1">Table1[[#This Row],[mortage left]]/Table1[[#This Row],[vlaue of haouse]]</f>
        <v>0.54498651218903238</v>
      </c>
      <c r="U88" s="4">
        <f t="shared" ca="1" si="1"/>
        <v>0</v>
      </c>
      <c r="W88" s="5"/>
      <c r="X88" s="79"/>
      <c r="AA88">
        <f ca="1">IF(Table1[[#This Row],[value of debts]]&gt;Table1[[#This Row],[income]],1,0)</f>
        <v>1</v>
      </c>
      <c r="AH88" s="79"/>
      <c r="AI88" s="79"/>
      <c r="AJ88" s="79"/>
    </row>
    <row r="89" spans="20:36" x14ac:dyDescent="0.2">
      <c r="T89" s="11">
        <f ca="1">Table1[[#This Row],[mortage left]]/Table1[[#This Row],[vlaue of haouse]]</f>
        <v>0.25253141584957117</v>
      </c>
      <c r="U89" s="4">
        <f t="shared" ca="1" si="1"/>
        <v>1</v>
      </c>
      <c r="W89" s="5"/>
      <c r="X89" s="79"/>
      <c r="AA89">
        <f ca="1">IF(Table1[[#This Row],[value of debts]]&gt;Table1[[#This Row],[income]],1,0)</f>
        <v>1</v>
      </c>
      <c r="AH89" s="79"/>
      <c r="AI89" s="79"/>
      <c r="AJ89" s="79"/>
    </row>
    <row r="90" spans="20:36" x14ac:dyDescent="0.2">
      <c r="T90" s="11">
        <f ca="1">Table1[[#This Row],[mortage left]]/Table1[[#This Row],[vlaue of haouse]]</f>
        <v>0.28508887023149732</v>
      </c>
      <c r="U90" s="4">
        <f t="shared" ca="1" si="1"/>
        <v>1</v>
      </c>
      <c r="W90" s="5"/>
      <c r="X90" s="79"/>
      <c r="AA90">
        <f ca="1">IF(Table1[[#This Row],[value of debts]]&gt;Table1[[#This Row],[income]],1,0)</f>
        <v>1</v>
      </c>
      <c r="AH90" s="79"/>
      <c r="AI90" s="79"/>
      <c r="AJ90" s="79"/>
    </row>
    <row r="91" spans="20:36" x14ac:dyDescent="0.2">
      <c r="T91" s="11">
        <f ca="1">Table1[[#This Row],[mortage left]]/Table1[[#This Row],[vlaue of haouse]]</f>
        <v>0.19007579667478858</v>
      </c>
      <c r="U91" s="4">
        <f t="shared" ca="1" si="1"/>
        <v>1</v>
      </c>
      <c r="W91" s="5"/>
      <c r="X91" s="79"/>
      <c r="AA91">
        <f ca="1">IF(Table1[[#This Row],[value of debts]]&gt;Table1[[#This Row],[income]],1,0)</f>
        <v>1</v>
      </c>
      <c r="AH91" s="79"/>
      <c r="AI91" s="79"/>
      <c r="AJ91" s="79"/>
    </row>
    <row r="92" spans="20:36" x14ac:dyDescent="0.2">
      <c r="T92" s="11">
        <f ca="1">Table1[[#This Row],[mortage left]]/Table1[[#This Row],[vlaue of haouse]]</f>
        <v>0.34776583914263048</v>
      </c>
      <c r="U92" s="4">
        <f t="shared" ca="1" si="1"/>
        <v>1</v>
      </c>
      <c r="W92" s="5"/>
      <c r="X92" s="79"/>
      <c r="AA92">
        <f ca="1">IF(Table1[[#This Row],[value of debts]]&gt;Table1[[#This Row],[income]],1,0)</f>
        <v>1</v>
      </c>
      <c r="AH92" s="79"/>
      <c r="AI92" s="79"/>
      <c r="AJ92" s="79"/>
    </row>
    <row r="93" spans="20:36" x14ac:dyDescent="0.2">
      <c r="T93" s="11">
        <f ca="1">Table1[[#This Row],[mortage left]]/Table1[[#This Row],[vlaue of haouse]]</f>
        <v>0.44157376025678396</v>
      </c>
      <c r="U93" s="4">
        <f t="shared" ca="1" si="1"/>
        <v>1</v>
      </c>
      <c r="W93" s="5"/>
      <c r="X93" s="79"/>
      <c r="AA93">
        <f ca="1">IF(Table1[[#This Row],[value of debts]]&gt;Table1[[#This Row],[income]],1,0)</f>
        <v>1</v>
      </c>
      <c r="AH93" s="79"/>
      <c r="AI93" s="79"/>
      <c r="AJ93" s="79"/>
    </row>
    <row r="94" spans="20:36" x14ac:dyDescent="0.2">
      <c r="T94" s="11">
        <f ca="1">Table1[[#This Row],[mortage left]]/Table1[[#This Row],[vlaue of haouse]]</f>
        <v>2.5554118234604184E-2</v>
      </c>
      <c r="U94" s="4">
        <f t="shared" ca="1" si="1"/>
        <v>1</v>
      </c>
      <c r="W94" s="5"/>
      <c r="X94" s="79"/>
      <c r="AA94">
        <f ca="1">IF(Table1[[#This Row],[value of debts]]&gt;Table1[[#This Row],[income]],1,0)</f>
        <v>1</v>
      </c>
      <c r="AH94" s="79"/>
      <c r="AI94" s="79"/>
      <c r="AJ94" s="79"/>
    </row>
    <row r="95" spans="20:36" x14ac:dyDescent="0.2">
      <c r="T95" s="11">
        <f ca="1">Table1[[#This Row],[mortage left]]/Table1[[#This Row],[vlaue of haouse]]</f>
        <v>0.25706268962656131</v>
      </c>
      <c r="U95" s="4">
        <f t="shared" ca="1" si="1"/>
        <v>1</v>
      </c>
      <c r="W95" s="5"/>
      <c r="X95" s="79"/>
      <c r="AA95">
        <f ca="1">IF(Table1[[#This Row],[value of debts]]&gt;Table1[[#This Row],[income]],1,0)</f>
        <v>1</v>
      </c>
      <c r="AH95" s="79"/>
      <c r="AI95" s="79"/>
      <c r="AJ95" s="79"/>
    </row>
    <row r="96" spans="20:36" x14ac:dyDescent="0.2">
      <c r="T96" s="11">
        <f ca="1">Table1[[#This Row],[mortage left]]/Table1[[#This Row],[vlaue of haouse]]</f>
        <v>0.57555897370358811</v>
      </c>
      <c r="U96" s="4">
        <f t="shared" ca="1" si="1"/>
        <v>0</v>
      </c>
      <c r="W96" s="5"/>
      <c r="X96" s="79"/>
      <c r="AA96">
        <f ca="1">IF(Table1[[#This Row],[value of debts]]&gt;Table1[[#This Row],[income]],1,0)</f>
        <v>1</v>
      </c>
      <c r="AH96" s="79"/>
      <c r="AI96" s="79"/>
      <c r="AJ96" s="79"/>
    </row>
    <row r="97" spans="20:36" x14ac:dyDescent="0.2">
      <c r="T97" s="11">
        <f ca="1">Table1[[#This Row],[mortage left]]/Table1[[#This Row],[vlaue of haouse]]</f>
        <v>0.19610174433347005</v>
      </c>
      <c r="U97" s="4">
        <f t="shared" ca="1" si="1"/>
        <v>1</v>
      </c>
      <c r="W97" s="5"/>
      <c r="X97" s="79"/>
      <c r="AA97">
        <f ca="1">IF(Table1[[#This Row],[value of debts]]&gt;Table1[[#This Row],[income]],1,0)</f>
        <v>1</v>
      </c>
      <c r="AH97" s="79"/>
      <c r="AI97" s="79"/>
      <c r="AJ97" s="79"/>
    </row>
    <row r="98" spans="20:36" x14ac:dyDescent="0.2">
      <c r="T98" s="11">
        <f ca="1">Table1[[#This Row],[mortage left]]/Table1[[#This Row],[vlaue of haouse]]</f>
        <v>0.75706641362660876</v>
      </c>
      <c r="U98" s="4">
        <f t="shared" ca="1" si="1"/>
        <v>0</v>
      </c>
      <c r="W98" s="5"/>
      <c r="X98" s="79"/>
      <c r="AA98">
        <f ca="1">IF(Table1[[#This Row],[value of debts]]&gt;Table1[[#This Row],[income]],1,0)</f>
        <v>1</v>
      </c>
      <c r="AH98" s="79"/>
      <c r="AI98" s="79"/>
      <c r="AJ98" s="79"/>
    </row>
    <row r="99" spans="20:36" x14ac:dyDescent="0.2">
      <c r="T99" s="11">
        <f ca="1">Table1[[#This Row],[mortage left]]/Table1[[#This Row],[vlaue of haouse]]</f>
        <v>0.15467567180232134</v>
      </c>
      <c r="U99" s="4">
        <f t="shared" ca="1" si="1"/>
        <v>1</v>
      </c>
      <c r="W99" s="5"/>
      <c r="X99" s="79"/>
      <c r="AA99">
        <f ca="1">IF(Table1[[#This Row],[value of debts]]&gt;Table1[[#This Row],[income]],1,0)</f>
        <v>1</v>
      </c>
      <c r="AH99" s="79"/>
      <c r="AI99" s="79"/>
      <c r="AJ99" s="79"/>
    </row>
    <row r="100" spans="20:36" x14ac:dyDescent="0.2">
      <c r="T100" s="11">
        <f ca="1">Table1[[#This Row],[mortage left]]/Table1[[#This Row],[vlaue of haouse]]</f>
        <v>0.12799597053161471</v>
      </c>
      <c r="U100" s="4">
        <f t="shared" ca="1" si="1"/>
        <v>1</v>
      </c>
      <c r="W100" s="5"/>
      <c r="X100" s="79"/>
      <c r="AA100">
        <f ca="1">IF(Table1[[#This Row],[value of debts]]&gt;Table1[[#This Row],[income]],1,0)</f>
        <v>1</v>
      </c>
      <c r="AH100" s="79"/>
      <c r="AI100" s="79"/>
      <c r="AJ100" s="79"/>
    </row>
    <row r="101" spans="20:36" x14ac:dyDescent="0.2">
      <c r="T101" s="11">
        <f ca="1">Table1[[#This Row],[mortage left]]/Table1[[#This Row],[vlaue of haouse]]</f>
        <v>9.3082352304497351E-2</v>
      </c>
      <c r="U101" s="4">
        <f t="shared" ca="1" si="1"/>
        <v>1</v>
      </c>
      <c r="W101" s="5"/>
      <c r="X101" s="79"/>
      <c r="AA101">
        <f ca="1">IF(Table1[[#This Row],[value of debts]]&gt;Table1[[#This Row],[income]],1,0)</f>
        <v>1</v>
      </c>
      <c r="AH101" s="79"/>
      <c r="AI101" s="79"/>
      <c r="AJ101" s="79"/>
    </row>
    <row r="102" spans="20:36" x14ac:dyDescent="0.2">
      <c r="T102" s="11">
        <f ca="1">Table1[[#This Row],[mortage left]]/Table1[[#This Row],[vlaue of haouse]]</f>
        <v>0.29737392058316559</v>
      </c>
      <c r="U102" s="4">
        <f t="shared" ca="1" si="1"/>
        <v>1</v>
      </c>
      <c r="W102" s="5"/>
      <c r="X102" s="79"/>
      <c r="AA102">
        <f ca="1">IF(Table1[[#This Row],[value of debts]]&gt;Table1[[#This Row],[income]],1,0)</f>
        <v>1</v>
      </c>
      <c r="AH102" s="79"/>
      <c r="AI102" s="79"/>
      <c r="AJ102" s="79"/>
    </row>
    <row r="103" spans="20:36" x14ac:dyDescent="0.2">
      <c r="T103" s="11">
        <f ca="1">Table1[[#This Row],[mortage left]]/Table1[[#This Row],[vlaue of haouse]]</f>
        <v>8.1181166193953991E-2</v>
      </c>
      <c r="U103" s="4">
        <f t="shared" ca="1" si="1"/>
        <v>1</v>
      </c>
      <c r="W103" s="5"/>
      <c r="X103" s="79"/>
      <c r="AA103">
        <f ca="1">IF(Table1[[#This Row],[value of debts]]&gt;Table1[[#This Row],[income]],1,0)</f>
        <v>1</v>
      </c>
      <c r="AH103" s="79"/>
      <c r="AI103" s="79"/>
      <c r="AJ103" s="79"/>
    </row>
    <row r="104" spans="20:36" x14ac:dyDescent="0.2">
      <c r="T104" s="11">
        <f ca="1">Table1[[#This Row],[mortage left]]/Table1[[#This Row],[vlaue of haouse]]</f>
        <v>0.751327939191473</v>
      </c>
      <c r="U104" s="4">
        <f t="shared" ca="1" si="1"/>
        <v>0</v>
      </c>
      <c r="W104" s="5"/>
      <c r="X104" s="79"/>
      <c r="AA104">
        <f ca="1">IF(Table1[[#This Row],[value of debts]]&gt;Table1[[#This Row],[income]],1,0)</f>
        <v>1</v>
      </c>
      <c r="AH104" s="79"/>
      <c r="AI104" s="79"/>
      <c r="AJ104" s="79"/>
    </row>
    <row r="105" spans="20:36" x14ac:dyDescent="0.2">
      <c r="T105" s="11">
        <f ca="1">Table1[[#This Row],[mortage left]]/Table1[[#This Row],[vlaue of haouse]]</f>
        <v>0.92894127033471252</v>
      </c>
      <c r="U105" s="4">
        <f t="shared" ca="1" si="1"/>
        <v>0</v>
      </c>
      <c r="W105" s="5"/>
      <c r="X105" s="79"/>
      <c r="AA105">
        <f ca="1">IF(Table1[[#This Row],[value of debts]]&gt;Table1[[#This Row],[income]],1,0)</f>
        <v>1</v>
      </c>
      <c r="AH105" s="79"/>
      <c r="AI105" s="79"/>
      <c r="AJ105" s="79"/>
    </row>
    <row r="106" spans="20:36" x14ac:dyDescent="0.2">
      <c r="T106" s="11">
        <f ca="1">Table1[[#This Row],[mortage left]]/Table1[[#This Row],[vlaue of haouse]]</f>
        <v>0.14134734863359921</v>
      </c>
      <c r="U106" s="4">
        <f t="shared" ca="1" si="1"/>
        <v>1</v>
      </c>
      <c r="W106" s="5"/>
      <c r="X106" s="79"/>
      <c r="AA106">
        <f ca="1">IF(Table1[[#This Row],[value of debts]]&gt;Table1[[#This Row],[income]],1,0)</f>
        <v>1</v>
      </c>
      <c r="AH106" s="79"/>
      <c r="AI106" s="79"/>
      <c r="AJ106" s="79"/>
    </row>
    <row r="107" spans="20:36" x14ac:dyDescent="0.2">
      <c r="T107" s="11">
        <f ca="1">Table1[[#This Row],[mortage left]]/Table1[[#This Row],[vlaue of haouse]]</f>
        <v>0.30360260755653834</v>
      </c>
      <c r="U107" s="4">
        <f t="shared" ca="1" si="1"/>
        <v>1</v>
      </c>
      <c r="W107" s="5"/>
      <c r="X107" s="79"/>
      <c r="AA107">
        <f ca="1">IF(Table1[[#This Row],[value of debts]]&gt;Table1[[#This Row],[income]],1,0)</f>
        <v>1</v>
      </c>
      <c r="AH107" s="79"/>
      <c r="AI107" s="79"/>
      <c r="AJ107" s="79"/>
    </row>
    <row r="108" spans="20:36" x14ac:dyDescent="0.2">
      <c r="T108" s="11">
        <f ca="1">Table1[[#This Row],[mortage left]]/Table1[[#This Row],[vlaue of haouse]]</f>
        <v>0.24373487024874871</v>
      </c>
      <c r="U108" s="4">
        <f t="shared" ca="1" si="1"/>
        <v>1</v>
      </c>
      <c r="W108" s="5"/>
      <c r="X108" s="79"/>
      <c r="AA108">
        <f ca="1">IF(Table1[[#This Row],[value of debts]]&gt;Table1[[#This Row],[income]],1,0)</f>
        <v>1</v>
      </c>
      <c r="AH108" s="79"/>
      <c r="AI108" s="79"/>
      <c r="AJ108" s="79"/>
    </row>
    <row r="109" spans="20:36" x14ac:dyDescent="0.2">
      <c r="T109" s="11">
        <f ca="1">Table1[[#This Row],[mortage left]]/Table1[[#This Row],[vlaue of haouse]]</f>
        <v>0.74127540130758918</v>
      </c>
      <c r="U109" s="4">
        <f t="shared" ca="1" si="1"/>
        <v>0</v>
      </c>
      <c r="W109" s="5"/>
      <c r="X109" s="79"/>
      <c r="AA109">
        <f ca="1">IF(Table1[[#This Row],[value of debts]]&gt;Table1[[#This Row],[income]],1,0)</f>
        <v>1</v>
      </c>
      <c r="AH109" s="79"/>
      <c r="AI109" s="79"/>
      <c r="AJ109" s="79"/>
    </row>
    <row r="110" spans="20:36" x14ac:dyDescent="0.2">
      <c r="T110" s="11">
        <f ca="1">Table1[[#This Row],[mortage left]]/Table1[[#This Row],[vlaue of haouse]]</f>
        <v>4.3418776138788084E-2</v>
      </c>
      <c r="U110" s="4">
        <f t="shared" ca="1" si="1"/>
        <v>1</v>
      </c>
      <c r="W110" s="5"/>
      <c r="X110" s="79"/>
      <c r="AA110">
        <f ca="1">IF(Table1[[#This Row],[value of debts]]&gt;Table1[[#This Row],[income]],1,0)</f>
        <v>0</v>
      </c>
      <c r="AH110" s="79"/>
      <c r="AI110" s="79"/>
      <c r="AJ110" s="79"/>
    </row>
    <row r="111" spans="20:36" x14ac:dyDescent="0.2">
      <c r="T111" s="11">
        <f ca="1">Table1[[#This Row],[mortage left]]/Table1[[#This Row],[vlaue of haouse]]</f>
        <v>0.9038495599599744</v>
      </c>
      <c r="U111" s="4">
        <f t="shared" ca="1" si="1"/>
        <v>0</v>
      </c>
      <c r="W111" s="5"/>
      <c r="X111" s="79"/>
      <c r="AA111">
        <f ca="1">IF(Table1[[#This Row],[value of debts]]&gt;Table1[[#This Row],[income]],1,0)</f>
        <v>1</v>
      </c>
      <c r="AH111" s="79"/>
      <c r="AI111" s="79"/>
      <c r="AJ111" s="79"/>
    </row>
    <row r="112" spans="20:36" x14ac:dyDescent="0.2">
      <c r="T112" s="11">
        <f ca="1">Table1[[#This Row],[mortage left]]/Table1[[#This Row],[vlaue of haouse]]</f>
        <v>9.7516603908266108E-2</v>
      </c>
      <c r="U112" s="4">
        <f t="shared" ca="1" si="1"/>
        <v>1</v>
      </c>
      <c r="W112" s="5"/>
      <c r="X112" s="79"/>
      <c r="AA112">
        <f ca="1">IF(Table1[[#This Row],[value of debts]]&gt;Table1[[#This Row],[income]],1,0)</f>
        <v>1</v>
      </c>
      <c r="AH112" s="79"/>
      <c r="AI112" s="79"/>
      <c r="AJ112" s="79"/>
    </row>
    <row r="113" spans="20:36" x14ac:dyDescent="0.2">
      <c r="T113" s="11">
        <f ca="1">Table1[[#This Row],[mortage left]]/Table1[[#This Row],[vlaue of haouse]]</f>
        <v>0.2404625064781134</v>
      </c>
      <c r="U113" s="4">
        <f t="shared" ca="1" si="1"/>
        <v>1</v>
      </c>
      <c r="W113" s="5"/>
      <c r="X113" s="79"/>
      <c r="AA113">
        <f ca="1">IF(Table1[[#This Row],[value of debts]]&gt;Table1[[#This Row],[income]],1,0)</f>
        <v>1</v>
      </c>
      <c r="AH113" s="79"/>
      <c r="AI113" s="79"/>
      <c r="AJ113" s="79"/>
    </row>
    <row r="114" spans="20:36" x14ac:dyDescent="0.2">
      <c r="T114" s="11">
        <f ca="1">Table1[[#This Row],[mortage left]]/Table1[[#This Row],[vlaue of haouse]]</f>
        <v>0.65238968310932466</v>
      </c>
      <c r="U114" s="4">
        <f t="shared" ca="1" si="1"/>
        <v>0</v>
      </c>
      <c r="W114" s="5"/>
      <c r="X114" s="79"/>
      <c r="AA114">
        <f ca="1">IF(Table1[[#This Row],[value of debts]]&gt;Table1[[#This Row],[income]],1,0)</f>
        <v>1</v>
      </c>
      <c r="AH114" s="79"/>
      <c r="AI114" s="79"/>
      <c r="AJ114" s="79"/>
    </row>
    <row r="115" spans="20:36" x14ac:dyDescent="0.2">
      <c r="T115" s="11">
        <f ca="1">Table1[[#This Row],[mortage left]]/Table1[[#This Row],[vlaue of haouse]]</f>
        <v>0.52850253266420133</v>
      </c>
      <c r="U115" s="4">
        <f t="shared" ca="1" si="1"/>
        <v>0</v>
      </c>
      <c r="W115" s="5"/>
      <c r="X115" s="79"/>
      <c r="AA115">
        <f ca="1">IF(Table1[[#This Row],[value of debts]]&gt;Table1[[#This Row],[income]],1,0)</f>
        <v>1</v>
      </c>
      <c r="AH115" s="79"/>
      <c r="AI115" s="79"/>
      <c r="AJ115" s="79"/>
    </row>
    <row r="116" spans="20:36" x14ac:dyDescent="0.2">
      <c r="T116" s="11">
        <f ca="1">Table1[[#This Row],[mortage left]]/Table1[[#This Row],[vlaue of haouse]]</f>
        <v>0.39165496923597831</v>
      </c>
      <c r="U116" s="4">
        <f t="shared" ca="1" si="1"/>
        <v>1</v>
      </c>
      <c r="W116" s="5"/>
      <c r="X116" s="79"/>
      <c r="AA116">
        <f ca="1">IF(Table1[[#This Row],[value of debts]]&gt;Table1[[#This Row],[income]],1,0)</f>
        <v>1</v>
      </c>
      <c r="AH116" s="79"/>
      <c r="AI116" s="79"/>
      <c r="AJ116" s="79"/>
    </row>
    <row r="117" spans="20:36" x14ac:dyDescent="0.2">
      <c r="T117" s="11">
        <f ca="1">Table1[[#This Row],[mortage left]]/Table1[[#This Row],[vlaue of haouse]]</f>
        <v>0.66101196395672512</v>
      </c>
      <c r="U117" s="4">
        <f t="shared" ca="1" si="1"/>
        <v>0</v>
      </c>
      <c r="W117" s="5"/>
      <c r="X117" s="79"/>
      <c r="AA117">
        <f ca="1">IF(Table1[[#This Row],[value of debts]]&gt;Table1[[#This Row],[income]],1,0)</f>
        <v>1</v>
      </c>
      <c r="AH117" s="79"/>
      <c r="AI117" s="79"/>
      <c r="AJ117" s="79"/>
    </row>
    <row r="118" spans="20:36" x14ac:dyDescent="0.2">
      <c r="T118" s="11">
        <f ca="1">Table1[[#This Row],[mortage left]]/Table1[[#This Row],[vlaue of haouse]]</f>
        <v>0.76995515891726718</v>
      </c>
      <c r="U118" s="4">
        <f t="shared" ca="1" si="1"/>
        <v>0</v>
      </c>
      <c r="W118" s="5"/>
      <c r="X118" s="79"/>
      <c r="AA118">
        <f ca="1">IF(Table1[[#This Row],[value of debts]]&gt;Table1[[#This Row],[income]],1,0)</f>
        <v>1</v>
      </c>
      <c r="AH118" s="79"/>
      <c r="AI118" s="79"/>
      <c r="AJ118" s="79"/>
    </row>
    <row r="119" spans="20:36" x14ac:dyDescent="0.2">
      <c r="T119" s="11">
        <f ca="1">Table1[[#This Row],[mortage left]]/Table1[[#This Row],[vlaue of haouse]]</f>
        <v>0.82482179807409794</v>
      </c>
      <c r="U119" s="4">
        <f t="shared" ca="1" si="1"/>
        <v>0</v>
      </c>
      <c r="W119" s="5"/>
      <c r="X119" s="79"/>
      <c r="AA119">
        <f ca="1">IF(Table1[[#This Row],[value of debts]]&gt;Table1[[#This Row],[income]],1,0)</f>
        <v>1</v>
      </c>
      <c r="AH119" s="79"/>
      <c r="AI119" s="79"/>
      <c r="AJ119" s="79"/>
    </row>
    <row r="120" spans="20:36" x14ac:dyDescent="0.2">
      <c r="T120" s="11">
        <f ca="1">Table1[[#This Row],[mortage left]]/Table1[[#This Row],[vlaue of haouse]]</f>
        <v>0.94418795555173629</v>
      </c>
      <c r="U120" s="4">
        <f t="shared" ca="1" si="1"/>
        <v>0</v>
      </c>
      <c r="W120" s="5"/>
      <c r="X120" s="79"/>
      <c r="AA120">
        <f ca="1">IF(Table1[[#This Row],[value of debts]]&gt;Table1[[#This Row],[income]],1,0)</f>
        <v>1</v>
      </c>
      <c r="AH120" s="79"/>
      <c r="AI120" s="79"/>
      <c r="AJ120" s="79"/>
    </row>
    <row r="121" spans="20:36" x14ac:dyDescent="0.2">
      <c r="T121" s="11">
        <f ca="1">Table1[[#This Row],[mortage left]]/Table1[[#This Row],[vlaue of haouse]]</f>
        <v>0.30135448797176401</v>
      </c>
      <c r="U121" s="4">
        <f t="shared" ca="1" si="1"/>
        <v>1</v>
      </c>
      <c r="W121" s="5"/>
      <c r="X121" s="79"/>
      <c r="AA121">
        <f ca="1">IF(Table1[[#This Row],[value of debts]]&gt;Table1[[#This Row],[income]],1,0)</f>
        <v>1</v>
      </c>
      <c r="AH121" s="79"/>
      <c r="AI121" s="79"/>
      <c r="AJ121" s="79"/>
    </row>
    <row r="122" spans="20:36" x14ac:dyDescent="0.2">
      <c r="T122" s="11">
        <f ca="1">Table1[[#This Row],[mortage left]]/Table1[[#This Row],[vlaue of haouse]]</f>
        <v>0.5670516993868735</v>
      </c>
      <c r="U122" s="4">
        <f t="shared" ca="1" si="1"/>
        <v>0</v>
      </c>
      <c r="W122" s="5"/>
      <c r="X122" s="79"/>
      <c r="AA122">
        <f ca="1">IF(Table1[[#This Row],[value of debts]]&gt;Table1[[#This Row],[income]],1,0)</f>
        <v>1</v>
      </c>
      <c r="AH122" s="79"/>
      <c r="AI122" s="79"/>
      <c r="AJ122" s="79"/>
    </row>
    <row r="123" spans="20:36" x14ac:dyDescent="0.2">
      <c r="T123" s="11">
        <f ca="1">Table1[[#This Row],[mortage left]]/Table1[[#This Row],[vlaue of haouse]]</f>
        <v>0.31378084225114522</v>
      </c>
      <c r="U123" s="4">
        <f t="shared" ca="1" si="1"/>
        <v>1</v>
      </c>
      <c r="W123" s="5"/>
      <c r="X123" s="79"/>
      <c r="AA123">
        <f ca="1">IF(Table1[[#This Row],[value of debts]]&gt;Table1[[#This Row],[income]],1,0)</f>
        <v>1</v>
      </c>
      <c r="AH123" s="79"/>
      <c r="AI123" s="79"/>
      <c r="AJ123" s="79"/>
    </row>
    <row r="124" spans="20:36" x14ac:dyDescent="0.2">
      <c r="T124" s="11">
        <f ca="1">Table1[[#This Row],[mortage left]]/Table1[[#This Row],[vlaue of haouse]]</f>
        <v>0.95394577187277674</v>
      </c>
      <c r="U124" s="4">
        <f t="shared" ca="1" si="1"/>
        <v>0</v>
      </c>
      <c r="W124" s="5"/>
      <c r="X124" s="79"/>
      <c r="AA124">
        <f ca="1">IF(Table1[[#This Row],[value of debts]]&gt;Table1[[#This Row],[income]],1,0)</f>
        <v>1</v>
      </c>
      <c r="AH124" s="79"/>
      <c r="AI124" s="79"/>
      <c r="AJ124" s="79"/>
    </row>
    <row r="125" spans="20:36" x14ac:dyDescent="0.2">
      <c r="T125" s="11">
        <f ca="1">Table1[[#This Row],[mortage left]]/Table1[[#This Row],[vlaue of haouse]]</f>
        <v>0.37407871727702913</v>
      </c>
      <c r="U125" s="4">
        <f t="shared" ca="1" si="1"/>
        <v>1</v>
      </c>
      <c r="W125" s="5"/>
      <c r="X125" s="79"/>
      <c r="AA125">
        <f ca="1">IF(Table1[[#This Row],[value of debts]]&gt;Table1[[#This Row],[income]],1,0)</f>
        <v>1</v>
      </c>
      <c r="AH125" s="79"/>
      <c r="AI125" s="79"/>
      <c r="AJ125" s="79"/>
    </row>
    <row r="126" spans="20:36" x14ac:dyDescent="0.2">
      <c r="T126" s="11">
        <f ca="1">Table1[[#This Row],[mortage left]]/Table1[[#This Row],[vlaue of haouse]]</f>
        <v>0.60139288938541735</v>
      </c>
      <c r="U126" s="4">
        <f t="shared" ca="1" si="1"/>
        <v>0</v>
      </c>
      <c r="W126" s="5"/>
      <c r="X126" s="79"/>
      <c r="AA126">
        <f ca="1">IF(Table1[[#This Row],[value of debts]]&gt;Table1[[#This Row],[income]],1,0)</f>
        <v>1</v>
      </c>
      <c r="AH126" s="79"/>
      <c r="AI126" s="79"/>
      <c r="AJ126" s="79"/>
    </row>
    <row r="127" spans="20:36" x14ac:dyDescent="0.2">
      <c r="T127" s="11">
        <f ca="1">Table1[[#This Row],[mortage left]]/Table1[[#This Row],[vlaue of haouse]]</f>
        <v>1.1531207602589411E-2</v>
      </c>
      <c r="U127" s="4">
        <f t="shared" ca="1" si="1"/>
        <v>1</v>
      </c>
      <c r="W127" s="5"/>
      <c r="X127" s="79"/>
      <c r="AA127">
        <f ca="1">IF(Table1[[#This Row],[value of debts]]&gt;Table1[[#This Row],[income]],1,0)</f>
        <v>1</v>
      </c>
      <c r="AH127" s="79"/>
      <c r="AI127" s="79"/>
      <c r="AJ127" s="79"/>
    </row>
    <row r="128" spans="20:36" x14ac:dyDescent="0.2">
      <c r="T128" s="11">
        <f ca="1">Table1[[#This Row],[mortage left]]/Table1[[#This Row],[vlaue of haouse]]</f>
        <v>0.60890709092127171</v>
      </c>
      <c r="U128" s="4">
        <f t="shared" ca="1" si="1"/>
        <v>0</v>
      </c>
      <c r="W128" s="5"/>
      <c r="X128" s="79"/>
      <c r="AA128">
        <f ca="1">IF(Table1[[#This Row],[value of debts]]&gt;Table1[[#This Row],[income]],1,0)</f>
        <v>1</v>
      </c>
      <c r="AH128" s="79"/>
      <c r="AI128" s="79"/>
      <c r="AJ128" s="79"/>
    </row>
    <row r="129" spans="20:36" x14ac:dyDescent="0.2">
      <c r="T129" s="11">
        <f ca="1">Table1[[#This Row],[mortage left]]/Table1[[#This Row],[vlaue of haouse]]</f>
        <v>0.77597777353774211</v>
      </c>
      <c r="U129" s="4">
        <f t="shared" ca="1" si="1"/>
        <v>0</v>
      </c>
      <c r="W129" s="5"/>
      <c r="X129" s="79"/>
      <c r="AA129">
        <f ca="1">IF(Table1[[#This Row],[value of debts]]&gt;Table1[[#This Row],[income]],1,0)</f>
        <v>1</v>
      </c>
      <c r="AH129" s="79"/>
      <c r="AI129" s="79"/>
      <c r="AJ129" s="79"/>
    </row>
    <row r="130" spans="20:36" x14ac:dyDescent="0.2">
      <c r="T130" s="11">
        <f ca="1">Table1[[#This Row],[mortage left]]/Table1[[#This Row],[vlaue of haouse]]</f>
        <v>0.15894756175764913</v>
      </c>
      <c r="U130" s="4">
        <f t="shared" ca="1" si="1"/>
        <v>1</v>
      </c>
      <c r="W130" s="5"/>
      <c r="X130" s="79"/>
      <c r="AA130">
        <f ca="1">IF(Table1[[#This Row],[value of debts]]&gt;Table1[[#This Row],[income]],1,0)</f>
        <v>1</v>
      </c>
      <c r="AH130" s="79"/>
      <c r="AI130" s="79"/>
      <c r="AJ130" s="79"/>
    </row>
    <row r="131" spans="20:36" x14ac:dyDescent="0.2">
      <c r="T131" s="11">
        <f ca="1">Table1[[#This Row],[mortage left]]/Table1[[#This Row],[vlaue of haouse]]</f>
        <v>0.28885013054213371</v>
      </c>
      <c r="U131" s="4">
        <f t="shared" ref="U131:U194" ca="1" si="2">IF(T131&lt;$V$1,1,0)</f>
        <v>1</v>
      </c>
      <c r="W131" s="5"/>
      <c r="X131" s="79"/>
      <c r="AA131">
        <f ca="1">IF(Table1[[#This Row],[value of debts]]&gt;Table1[[#This Row],[income]],1,0)</f>
        <v>1</v>
      </c>
      <c r="AH131" s="79"/>
      <c r="AI131" s="79"/>
      <c r="AJ131" s="79"/>
    </row>
    <row r="132" spans="20:36" x14ac:dyDescent="0.2">
      <c r="T132" s="11">
        <f ca="1">Table1[[#This Row],[mortage left]]/Table1[[#This Row],[vlaue of haouse]]</f>
        <v>0.96557536398068899</v>
      </c>
      <c r="U132" s="4">
        <f t="shared" ca="1" si="2"/>
        <v>0</v>
      </c>
      <c r="W132" s="5"/>
      <c r="X132" s="79"/>
      <c r="AA132">
        <f ca="1">IF(Table1[[#This Row],[value of debts]]&gt;Table1[[#This Row],[income]],1,0)</f>
        <v>1</v>
      </c>
      <c r="AH132" s="79"/>
      <c r="AI132" s="79"/>
      <c r="AJ132" s="79"/>
    </row>
    <row r="133" spans="20:36" x14ac:dyDescent="0.2">
      <c r="T133" s="11">
        <f ca="1">Table1[[#This Row],[mortage left]]/Table1[[#This Row],[vlaue of haouse]]</f>
        <v>0.61248780395296831</v>
      </c>
      <c r="U133" s="4">
        <f t="shared" ca="1" si="2"/>
        <v>0</v>
      </c>
      <c r="W133" s="5"/>
      <c r="X133" s="79"/>
      <c r="AA133">
        <f ca="1">IF(Table1[[#This Row],[value of debts]]&gt;Table1[[#This Row],[income]],1,0)</f>
        <v>1</v>
      </c>
      <c r="AH133" s="79"/>
      <c r="AI133" s="79"/>
      <c r="AJ133" s="79"/>
    </row>
    <row r="134" spans="20:36" x14ac:dyDescent="0.2">
      <c r="T134" s="11">
        <f ca="1">Table1[[#This Row],[mortage left]]/Table1[[#This Row],[vlaue of haouse]]</f>
        <v>0.34787220017417109</v>
      </c>
      <c r="U134" s="4">
        <f t="shared" ca="1" si="2"/>
        <v>1</v>
      </c>
      <c r="W134" s="5"/>
      <c r="X134" s="79"/>
      <c r="AA134">
        <f ca="1">IF(Table1[[#This Row],[value of debts]]&gt;Table1[[#This Row],[income]],1,0)</f>
        <v>1</v>
      </c>
      <c r="AH134" s="79"/>
      <c r="AI134" s="79"/>
      <c r="AJ134" s="79"/>
    </row>
    <row r="135" spans="20:36" x14ac:dyDescent="0.2">
      <c r="T135" s="11">
        <f ca="1">Table1[[#This Row],[mortage left]]/Table1[[#This Row],[vlaue of haouse]]</f>
        <v>0.65120609049812361</v>
      </c>
      <c r="U135" s="4">
        <f t="shared" ca="1" si="2"/>
        <v>0</v>
      </c>
      <c r="W135" s="5"/>
      <c r="X135" s="79"/>
      <c r="AA135">
        <f ca="1">IF(Table1[[#This Row],[value of debts]]&gt;Table1[[#This Row],[income]],1,0)</f>
        <v>1</v>
      </c>
      <c r="AH135" s="79"/>
      <c r="AI135" s="79"/>
      <c r="AJ135" s="79"/>
    </row>
    <row r="136" spans="20:36" x14ac:dyDescent="0.2">
      <c r="T136" s="11">
        <f ca="1">Table1[[#This Row],[mortage left]]/Table1[[#This Row],[vlaue of haouse]]</f>
        <v>0.73291357023072878</v>
      </c>
      <c r="U136" s="4">
        <f t="shared" ca="1" si="2"/>
        <v>0</v>
      </c>
      <c r="W136" s="5"/>
      <c r="X136" s="79"/>
      <c r="AA136">
        <f ca="1">IF(Table1[[#This Row],[value of debts]]&gt;Table1[[#This Row],[income]],1,0)</f>
        <v>1</v>
      </c>
      <c r="AH136" s="79"/>
      <c r="AI136" s="79"/>
      <c r="AJ136" s="79"/>
    </row>
    <row r="137" spans="20:36" x14ac:dyDescent="0.2">
      <c r="T137" s="11">
        <f ca="1">Table1[[#This Row],[mortage left]]/Table1[[#This Row],[vlaue of haouse]]</f>
        <v>0.38348757207572648</v>
      </c>
      <c r="U137" s="4">
        <f t="shared" ca="1" si="2"/>
        <v>1</v>
      </c>
      <c r="W137" s="5"/>
      <c r="X137" s="79"/>
      <c r="AA137">
        <f ca="1">IF(Table1[[#This Row],[value of debts]]&gt;Table1[[#This Row],[income]],1,0)</f>
        <v>1</v>
      </c>
      <c r="AH137" s="79"/>
      <c r="AI137" s="79"/>
      <c r="AJ137" s="79"/>
    </row>
    <row r="138" spans="20:36" x14ac:dyDescent="0.2">
      <c r="T138" s="11">
        <f ca="1">Table1[[#This Row],[mortage left]]/Table1[[#This Row],[vlaue of haouse]]</f>
        <v>0.47070214998618948</v>
      </c>
      <c r="U138" s="4">
        <f t="shared" ca="1" si="2"/>
        <v>0</v>
      </c>
      <c r="W138" s="5"/>
      <c r="X138" s="79"/>
      <c r="AA138">
        <f ca="1">IF(Table1[[#This Row],[value of debts]]&gt;Table1[[#This Row],[income]],1,0)</f>
        <v>1</v>
      </c>
      <c r="AH138" s="79"/>
      <c r="AI138" s="79"/>
      <c r="AJ138" s="79"/>
    </row>
    <row r="139" spans="20:36" x14ac:dyDescent="0.2">
      <c r="T139" s="11">
        <f ca="1">Table1[[#This Row],[mortage left]]/Table1[[#This Row],[vlaue of haouse]]</f>
        <v>0.51135040977345625</v>
      </c>
      <c r="U139" s="4">
        <f t="shared" ca="1" si="2"/>
        <v>0</v>
      </c>
      <c r="W139" s="5"/>
      <c r="X139" s="79"/>
      <c r="AA139">
        <f ca="1">IF(Table1[[#This Row],[value of debts]]&gt;Table1[[#This Row],[income]],1,0)</f>
        <v>1</v>
      </c>
      <c r="AH139" s="79"/>
      <c r="AI139" s="79"/>
      <c r="AJ139" s="79"/>
    </row>
    <row r="140" spans="20:36" x14ac:dyDescent="0.2">
      <c r="T140" s="11">
        <f ca="1">Table1[[#This Row],[mortage left]]/Table1[[#This Row],[vlaue of haouse]]</f>
        <v>3.7883920352139833E-2</v>
      </c>
      <c r="U140" s="4">
        <f t="shared" ca="1" si="2"/>
        <v>1</v>
      </c>
      <c r="W140" s="5"/>
      <c r="X140" s="79"/>
      <c r="AA140">
        <f ca="1">IF(Table1[[#This Row],[value of debts]]&gt;Table1[[#This Row],[income]],1,0)</f>
        <v>1</v>
      </c>
      <c r="AH140" s="79"/>
      <c r="AI140" s="79"/>
      <c r="AJ140" s="79"/>
    </row>
    <row r="141" spans="20:36" x14ac:dyDescent="0.2">
      <c r="T141" s="11">
        <f ca="1">Table1[[#This Row],[mortage left]]/Table1[[#This Row],[vlaue of haouse]]</f>
        <v>0.71730446746441823</v>
      </c>
      <c r="U141" s="4">
        <f t="shared" ca="1" si="2"/>
        <v>0</v>
      </c>
      <c r="W141" s="5"/>
      <c r="X141" s="79"/>
      <c r="AA141">
        <f ca="1">IF(Table1[[#This Row],[value of debts]]&gt;Table1[[#This Row],[income]],1,0)</f>
        <v>1</v>
      </c>
      <c r="AH141" s="79"/>
      <c r="AI141" s="79"/>
      <c r="AJ141" s="79"/>
    </row>
    <row r="142" spans="20:36" x14ac:dyDescent="0.2">
      <c r="T142" s="11">
        <f ca="1">Table1[[#This Row],[mortage left]]/Table1[[#This Row],[vlaue of haouse]]</f>
        <v>0.98332848361795999</v>
      </c>
      <c r="U142" s="4">
        <f t="shared" ca="1" si="2"/>
        <v>0</v>
      </c>
      <c r="W142" s="5"/>
      <c r="X142" s="79"/>
      <c r="AA142">
        <f ca="1">IF(Table1[[#This Row],[value of debts]]&gt;Table1[[#This Row],[income]],1,0)</f>
        <v>1</v>
      </c>
      <c r="AH142" s="79"/>
      <c r="AI142" s="79"/>
      <c r="AJ142" s="79"/>
    </row>
    <row r="143" spans="20:36" x14ac:dyDescent="0.2">
      <c r="T143" s="11">
        <f ca="1">Table1[[#This Row],[mortage left]]/Table1[[#This Row],[vlaue of haouse]]</f>
        <v>0.24463869818408931</v>
      </c>
      <c r="U143" s="4">
        <f t="shared" ca="1" si="2"/>
        <v>1</v>
      </c>
      <c r="W143" s="5"/>
      <c r="X143" s="79"/>
      <c r="AA143">
        <f ca="1">IF(Table1[[#This Row],[value of debts]]&gt;Table1[[#This Row],[income]],1,0)</f>
        <v>1</v>
      </c>
      <c r="AH143" s="79"/>
      <c r="AI143" s="79"/>
      <c r="AJ143" s="79"/>
    </row>
    <row r="144" spans="20:36" x14ac:dyDescent="0.2">
      <c r="T144" s="11">
        <f ca="1">Table1[[#This Row],[mortage left]]/Table1[[#This Row],[vlaue of haouse]]</f>
        <v>5.8855792617343521E-2</v>
      </c>
      <c r="U144" s="4">
        <f t="shared" ca="1" si="2"/>
        <v>1</v>
      </c>
      <c r="W144" s="5"/>
      <c r="X144" s="79"/>
      <c r="AA144">
        <f ca="1">IF(Table1[[#This Row],[value of debts]]&gt;Table1[[#This Row],[income]],1,0)</f>
        <v>1</v>
      </c>
      <c r="AH144" s="79"/>
      <c r="AI144" s="79"/>
      <c r="AJ144" s="79"/>
    </row>
    <row r="145" spans="20:36" x14ac:dyDescent="0.2">
      <c r="T145" s="11">
        <f ca="1">Table1[[#This Row],[mortage left]]/Table1[[#This Row],[vlaue of haouse]]</f>
        <v>0.82058006059617628</v>
      </c>
      <c r="U145" s="4">
        <f t="shared" ca="1" si="2"/>
        <v>0</v>
      </c>
      <c r="W145" s="5"/>
      <c r="X145" s="79"/>
      <c r="AA145">
        <f ca="1">IF(Table1[[#This Row],[value of debts]]&gt;Table1[[#This Row],[income]],1,0)</f>
        <v>1</v>
      </c>
      <c r="AH145" s="79"/>
      <c r="AI145" s="79"/>
      <c r="AJ145" s="79"/>
    </row>
    <row r="146" spans="20:36" x14ac:dyDescent="0.2">
      <c r="T146" s="11">
        <f ca="1">Table1[[#This Row],[mortage left]]/Table1[[#This Row],[vlaue of haouse]]</f>
        <v>0.34486791020250651</v>
      </c>
      <c r="U146" s="4">
        <f t="shared" ca="1" si="2"/>
        <v>1</v>
      </c>
      <c r="W146" s="5"/>
      <c r="X146" s="79"/>
      <c r="AA146">
        <f ca="1">IF(Table1[[#This Row],[value of debts]]&gt;Table1[[#This Row],[income]],1,0)</f>
        <v>1</v>
      </c>
      <c r="AH146" s="79"/>
      <c r="AI146" s="79"/>
      <c r="AJ146" s="79"/>
    </row>
    <row r="147" spans="20:36" x14ac:dyDescent="0.2">
      <c r="T147" s="11">
        <f ca="1">Table1[[#This Row],[mortage left]]/Table1[[#This Row],[vlaue of haouse]]</f>
        <v>0.62649311021124354</v>
      </c>
      <c r="U147" s="4">
        <f t="shared" ca="1" si="2"/>
        <v>0</v>
      </c>
      <c r="W147" s="5"/>
      <c r="X147" s="79"/>
      <c r="AA147">
        <f ca="1">IF(Table1[[#This Row],[value of debts]]&gt;Table1[[#This Row],[income]],1,0)</f>
        <v>1</v>
      </c>
      <c r="AH147" s="79"/>
      <c r="AI147" s="79"/>
      <c r="AJ147" s="79"/>
    </row>
    <row r="148" spans="20:36" x14ac:dyDescent="0.2">
      <c r="T148" s="11">
        <f ca="1">Table1[[#This Row],[mortage left]]/Table1[[#This Row],[vlaue of haouse]]</f>
        <v>0.88537949037455321</v>
      </c>
      <c r="U148" s="4">
        <f t="shared" ca="1" si="2"/>
        <v>0</v>
      </c>
      <c r="W148" s="5"/>
      <c r="X148" s="79"/>
      <c r="AA148">
        <f ca="1">IF(Table1[[#This Row],[value of debts]]&gt;Table1[[#This Row],[income]],1,0)</f>
        <v>1</v>
      </c>
      <c r="AH148" s="79"/>
      <c r="AI148" s="79"/>
      <c r="AJ148" s="79"/>
    </row>
    <row r="149" spans="20:36" x14ac:dyDescent="0.2">
      <c r="T149" s="11">
        <f ca="1">Table1[[#This Row],[mortage left]]/Table1[[#This Row],[vlaue of haouse]]</f>
        <v>0.99713012054209749</v>
      </c>
      <c r="U149" s="4">
        <f t="shared" ca="1" si="2"/>
        <v>0</v>
      </c>
      <c r="W149" s="5"/>
      <c r="X149" s="79"/>
      <c r="AA149">
        <f ca="1">IF(Table1[[#This Row],[value of debts]]&gt;Table1[[#This Row],[income]],1,0)</f>
        <v>1</v>
      </c>
      <c r="AH149" s="79"/>
      <c r="AI149" s="79"/>
      <c r="AJ149" s="79"/>
    </row>
    <row r="150" spans="20:36" x14ac:dyDescent="0.2">
      <c r="T150" s="11">
        <f ca="1">Table1[[#This Row],[mortage left]]/Table1[[#This Row],[vlaue of haouse]]</f>
        <v>0.49237614190271783</v>
      </c>
      <c r="U150" s="4">
        <f t="shared" ca="1" si="2"/>
        <v>0</v>
      </c>
      <c r="W150" s="5"/>
      <c r="X150" s="79"/>
      <c r="AA150">
        <f ca="1">IF(Table1[[#This Row],[value of debts]]&gt;Table1[[#This Row],[income]],1,0)</f>
        <v>1</v>
      </c>
      <c r="AH150" s="79"/>
      <c r="AI150" s="79"/>
      <c r="AJ150" s="79"/>
    </row>
    <row r="151" spans="20:36" x14ac:dyDescent="0.2">
      <c r="T151" s="11">
        <f ca="1">Table1[[#This Row],[mortage left]]/Table1[[#This Row],[vlaue of haouse]]</f>
        <v>2.5860548828446239E-2</v>
      </c>
      <c r="U151" s="4">
        <f t="shared" ca="1" si="2"/>
        <v>1</v>
      </c>
      <c r="W151" s="5"/>
      <c r="X151" s="79"/>
      <c r="AA151">
        <f ca="1">IF(Table1[[#This Row],[value of debts]]&gt;Table1[[#This Row],[income]],1,0)</f>
        <v>1</v>
      </c>
      <c r="AH151" s="79"/>
      <c r="AI151" s="79"/>
      <c r="AJ151" s="79"/>
    </row>
    <row r="152" spans="20:36" x14ac:dyDescent="0.2">
      <c r="T152" s="11">
        <f ca="1">Table1[[#This Row],[mortage left]]/Table1[[#This Row],[vlaue of haouse]]</f>
        <v>0.18599502726382855</v>
      </c>
      <c r="U152" s="4">
        <f t="shared" ca="1" si="2"/>
        <v>1</v>
      </c>
      <c r="W152" s="5"/>
      <c r="X152" s="79"/>
      <c r="AA152">
        <f ca="1">IF(Table1[[#This Row],[value of debts]]&gt;Table1[[#This Row],[income]],1,0)</f>
        <v>1</v>
      </c>
      <c r="AH152" s="79"/>
      <c r="AI152" s="79"/>
      <c r="AJ152" s="79"/>
    </row>
    <row r="153" spans="20:36" x14ac:dyDescent="0.2">
      <c r="T153" s="11">
        <f ca="1">Table1[[#This Row],[mortage left]]/Table1[[#This Row],[vlaue of haouse]]</f>
        <v>0.13238277383549302</v>
      </c>
      <c r="U153" s="4">
        <f t="shared" ca="1" si="2"/>
        <v>1</v>
      </c>
      <c r="W153" s="5"/>
      <c r="X153" s="79"/>
      <c r="AA153">
        <f ca="1">IF(Table1[[#This Row],[value of debts]]&gt;Table1[[#This Row],[income]],1,0)</f>
        <v>1</v>
      </c>
      <c r="AH153" s="79"/>
      <c r="AI153" s="79"/>
      <c r="AJ153" s="79"/>
    </row>
    <row r="154" spans="20:36" x14ac:dyDescent="0.2">
      <c r="T154" s="11">
        <f ca="1">Table1[[#This Row],[mortage left]]/Table1[[#This Row],[vlaue of haouse]]</f>
        <v>0.24078865614050948</v>
      </c>
      <c r="U154" s="4">
        <f t="shared" ca="1" si="2"/>
        <v>1</v>
      </c>
      <c r="W154" s="5"/>
      <c r="X154" s="79"/>
      <c r="AA154">
        <f ca="1">IF(Table1[[#This Row],[value of debts]]&gt;Table1[[#This Row],[income]],1,0)</f>
        <v>1</v>
      </c>
      <c r="AH154" s="79"/>
      <c r="AI154" s="79"/>
      <c r="AJ154" s="79"/>
    </row>
    <row r="155" spans="20:36" x14ac:dyDescent="0.2">
      <c r="T155" s="11">
        <f ca="1">Table1[[#This Row],[mortage left]]/Table1[[#This Row],[vlaue of haouse]]</f>
        <v>0.50025673780523583</v>
      </c>
      <c r="U155" s="4">
        <f t="shared" ca="1" si="2"/>
        <v>0</v>
      </c>
      <c r="W155" s="5"/>
      <c r="X155" s="79"/>
      <c r="AA155">
        <f ca="1">IF(Table1[[#This Row],[value of debts]]&gt;Table1[[#This Row],[income]],1,0)</f>
        <v>1</v>
      </c>
      <c r="AH155" s="79"/>
      <c r="AI155" s="79"/>
      <c r="AJ155" s="79"/>
    </row>
    <row r="156" spans="20:36" x14ac:dyDescent="0.2">
      <c r="T156" s="11">
        <f ca="1">Table1[[#This Row],[mortage left]]/Table1[[#This Row],[vlaue of haouse]]</f>
        <v>0.74800900300319395</v>
      </c>
      <c r="U156" s="4">
        <f t="shared" ca="1" si="2"/>
        <v>0</v>
      </c>
      <c r="W156" s="5"/>
      <c r="X156" s="79"/>
      <c r="AA156">
        <f ca="1">IF(Table1[[#This Row],[value of debts]]&gt;Table1[[#This Row],[income]],1,0)</f>
        <v>1</v>
      </c>
      <c r="AH156" s="79"/>
      <c r="AI156" s="79"/>
      <c r="AJ156" s="79"/>
    </row>
    <row r="157" spans="20:36" x14ac:dyDescent="0.2">
      <c r="T157" s="11">
        <f ca="1">Table1[[#This Row],[mortage left]]/Table1[[#This Row],[vlaue of haouse]]</f>
        <v>0.11725908521004014</v>
      </c>
      <c r="U157" s="4">
        <f t="shared" ca="1" si="2"/>
        <v>1</v>
      </c>
      <c r="W157" s="5"/>
      <c r="X157" s="79"/>
      <c r="AA157">
        <f ca="1">IF(Table1[[#This Row],[value of debts]]&gt;Table1[[#This Row],[income]],1,0)</f>
        <v>1</v>
      </c>
      <c r="AH157" s="79"/>
      <c r="AI157" s="79"/>
      <c r="AJ157" s="79"/>
    </row>
    <row r="158" spans="20:36" x14ac:dyDescent="0.2">
      <c r="T158" s="11">
        <f ca="1">Table1[[#This Row],[mortage left]]/Table1[[#This Row],[vlaue of haouse]]</f>
        <v>0.37541771837085958</v>
      </c>
      <c r="U158" s="4">
        <f t="shared" ca="1" si="2"/>
        <v>1</v>
      </c>
      <c r="W158" s="5"/>
      <c r="X158" s="79"/>
      <c r="AA158">
        <f ca="1">IF(Table1[[#This Row],[value of debts]]&gt;Table1[[#This Row],[income]],1,0)</f>
        <v>1</v>
      </c>
      <c r="AH158" s="79"/>
      <c r="AI158" s="79"/>
      <c r="AJ158" s="79"/>
    </row>
    <row r="159" spans="20:36" x14ac:dyDescent="0.2">
      <c r="T159" s="11">
        <f ca="1">Table1[[#This Row],[mortage left]]/Table1[[#This Row],[vlaue of haouse]]</f>
        <v>0.44908962005445036</v>
      </c>
      <c r="U159" s="4">
        <f t="shared" ca="1" si="2"/>
        <v>1</v>
      </c>
      <c r="W159" s="5"/>
      <c r="X159" s="79"/>
      <c r="AA159">
        <f ca="1">IF(Table1[[#This Row],[value of debts]]&gt;Table1[[#This Row],[income]],1,0)</f>
        <v>1</v>
      </c>
      <c r="AH159" s="79"/>
      <c r="AI159" s="79"/>
      <c r="AJ159" s="79"/>
    </row>
    <row r="160" spans="20:36" x14ac:dyDescent="0.2">
      <c r="T160" s="11">
        <f ca="1">Table1[[#This Row],[mortage left]]/Table1[[#This Row],[vlaue of haouse]]</f>
        <v>0.61728272882213897</v>
      </c>
      <c r="U160" s="4">
        <f t="shared" ca="1" si="2"/>
        <v>0</v>
      </c>
      <c r="W160" s="5"/>
      <c r="X160" s="79"/>
      <c r="AA160">
        <f ca="1">IF(Table1[[#This Row],[value of debts]]&gt;Table1[[#This Row],[income]],1,0)</f>
        <v>1</v>
      </c>
      <c r="AH160" s="79"/>
      <c r="AI160" s="79"/>
      <c r="AJ160" s="79"/>
    </row>
    <row r="161" spans="20:36" x14ac:dyDescent="0.2">
      <c r="T161" s="11">
        <f ca="1">Table1[[#This Row],[mortage left]]/Table1[[#This Row],[vlaue of haouse]]</f>
        <v>0.35751950849015801</v>
      </c>
      <c r="U161" s="4">
        <f t="shared" ca="1" si="2"/>
        <v>1</v>
      </c>
      <c r="W161" s="5"/>
      <c r="X161" s="79"/>
      <c r="AA161">
        <f ca="1">IF(Table1[[#This Row],[value of debts]]&gt;Table1[[#This Row],[income]],1,0)</f>
        <v>1</v>
      </c>
      <c r="AH161" s="79"/>
      <c r="AI161" s="79"/>
      <c r="AJ161" s="79"/>
    </row>
    <row r="162" spans="20:36" x14ac:dyDescent="0.2">
      <c r="T162" s="11">
        <f ca="1">Table1[[#This Row],[mortage left]]/Table1[[#This Row],[vlaue of haouse]]</f>
        <v>0.77331421253574861</v>
      </c>
      <c r="U162" s="4">
        <f t="shared" ca="1" si="2"/>
        <v>0</v>
      </c>
      <c r="W162" s="5"/>
      <c r="X162" s="79"/>
      <c r="AA162">
        <f ca="1">IF(Table1[[#This Row],[value of debts]]&gt;Table1[[#This Row],[income]],1,0)</f>
        <v>1</v>
      </c>
      <c r="AH162" s="79"/>
      <c r="AI162" s="79"/>
      <c r="AJ162" s="79"/>
    </row>
    <row r="163" spans="20:36" x14ac:dyDescent="0.2">
      <c r="T163" s="11">
        <f ca="1">Table1[[#This Row],[mortage left]]/Table1[[#This Row],[vlaue of haouse]]</f>
        <v>0.3150766318645013</v>
      </c>
      <c r="U163" s="4">
        <f t="shared" ca="1" si="2"/>
        <v>1</v>
      </c>
      <c r="W163" s="5"/>
      <c r="X163" s="79"/>
      <c r="AA163">
        <f ca="1">IF(Table1[[#This Row],[value of debts]]&gt;Table1[[#This Row],[income]],1,0)</f>
        <v>1</v>
      </c>
      <c r="AH163" s="79"/>
      <c r="AI163" s="79"/>
      <c r="AJ163" s="79"/>
    </row>
    <row r="164" spans="20:36" x14ac:dyDescent="0.2">
      <c r="T164" s="11">
        <f ca="1">Table1[[#This Row],[mortage left]]/Table1[[#This Row],[vlaue of haouse]]</f>
        <v>0.46464210909770653</v>
      </c>
      <c r="U164" s="4">
        <f t="shared" ca="1" si="2"/>
        <v>0</v>
      </c>
      <c r="W164" s="5"/>
      <c r="X164" s="79"/>
      <c r="AA164">
        <f ca="1">IF(Table1[[#This Row],[value of debts]]&gt;Table1[[#This Row],[income]],1,0)</f>
        <v>1</v>
      </c>
      <c r="AH164" s="79"/>
      <c r="AI164" s="79"/>
      <c r="AJ164" s="79"/>
    </row>
    <row r="165" spans="20:36" x14ac:dyDescent="0.2">
      <c r="T165" s="11">
        <f ca="1">Table1[[#This Row],[mortage left]]/Table1[[#This Row],[vlaue of haouse]]</f>
        <v>0.69298847829349342</v>
      </c>
      <c r="U165" s="4">
        <f t="shared" ca="1" si="2"/>
        <v>0</v>
      </c>
      <c r="W165" s="5"/>
      <c r="X165" s="79"/>
      <c r="AA165">
        <f ca="1">IF(Table1[[#This Row],[value of debts]]&gt;Table1[[#This Row],[income]],1,0)</f>
        <v>1</v>
      </c>
      <c r="AH165" s="79"/>
      <c r="AI165" s="79"/>
      <c r="AJ165" s="79"/>
    </row>
    <row r="166" spans="20:36" x14ac:dyDescent="0.2">
      <c r="T166" s="11">
        <f ca="1">Table1[[#This Row],[mortage left]]/Table1[[#This Row],[vlaue of haouse]]</f>
        <v>0.17335481127240571</v>
      </c>
      <c r="U166" s="4">
        <f t="shared" ca="1" si="2"/>
        <v>1</v>
      </c>
      <c r="W166" s="5"/>
      <c r="X166" s="79"/>
      <c r="AA166">
        <f ca="1">IF(Table1[[#This Row],[value of debts]]&gt;Table1[[#This Row],[income]],1,0)</f>
        <v>1</v>
      </c>
      <c r="AH166" s="79"/>
      <c r="AI166" s="79"/>
      <c r="AJ166" s="79"/>
    </row>
    <row r="167" spans="20:36" x14ac:dyDescent="0.2">
      <c r="T167" s="11">
        <f ca="1">Table1[[#This Row],[mortage left]]/Table1[[#This Row],[vlaue of haouse]]</f>
        <v>0.60158596145732546</v>
      </c>
      <c r="U167" s="4">
        <f t="shared" ca="1" si="2"/>
        <v>0</v>
      </c>
      <c r="W167" s="5"/>
      <c r="X167" s="79"/>
      <c r="AA167">
        <f ca="1">IF(Table1[[#This Row],[value of debts]]&gt;Table1[[#This Row],[income]],1,0)</f>
        <v>1</v>
      </c>
      <c r="AH167" s="79"/>
      <c r="AI167" s="79"/>
      <c r="AJ167" s="79"/>
    </row>
    <row r="168" spans="20:36" x14ac:dyDescent="0.2">
      <c r="T168" s="11">
        <f ca="1">Table1[[#This Row],[mortage left]]/Table1[[#This Row],[vlaue of haouse]]</f>
        <v>0.56156784072330457</v>
      </c>
      <c r="U168" s="4">
        <f t="shared" ca="1" si="2"/>
        <v>0</v>
      </c>
      <c r="W168" s="5"/>
      <c r="X168" s="79"/>
      <c r="AA168">
        <f ca="1">IF(Table1[[#This Row],[value of debts]]&gt;Table1[[#This Row],[income]],1,0)</f>
        <v>1</v>
      </c>
      <c r="AH168" s="79"/>
      <c r="AI168" s="79"/>
      <c r="AJ168" s="79"/>
    </row>
    <row r="169" spans="20:36" x14ac:dyDescent="0.2">
      <c r="T169" s="11">
        <f ca="1">Table1[[#This Row],[mortage left]]/Table1[[#This Row],[vlaue of haouse]]</f>
        <v>2.9720880059501797E-2</v>
      </c>
      <c r="U169" s="4">
        <f t="shared" ca="1" si="2"/>
        <v>1</v>
      </c>
      <c r="W169" s="5"/>
      <c r="X169" s="79"/>
      <c r="AA169">
        <f ca="1">IF(Table1[[#This Row],[value of debts]]&gt;Table1[[#This Row],[income]],1,0)</f>
        <v>0</v>
      </c>
      <c r="AH169" s="79"/>
      <c r="AI169" s="79"/>
      <c r="AJ169" s="79"/>
    </row>
    <row r="170" spans="20:36" x14ac:dyDescent="0.2">
      <c r="T170" s="11">
        <f ca="1">Table1[[#This Row],[mortage left]]/Table1[[#This Row],[vlaue of haouse]]</f>
        <v>0.38086547578203861</v>
      </c>
      <c r="U170" s="4">
        <f t="shared" ca="1" si="2"/>
        <v>1</v>
      </c>
      <c r="W170" s="5"/>
      <c r="X170" s="79"/>
      <c r="AA170">
        <f ca="1">IF(Table1[[#This Row],[value of debts]]&gt;Table1[[#This Row],[income]],1,0)</f>
        <v>1</v>
      </c>
      <c r="AH170" s="79"/>
      <c r="AI170" s="79"/>
      <c r="AJ170" s="79"/>
    </row>
    <row r="171" spans="20:36" x14ac:dyDescent="0.2">
      <c r="T171" s="11">
        <f ca="1">Table1[[#This Row],[mortage left]]/Table1[[#This Row],[vlaue of haouse]]</f>
        <v>3.7666947681187501E-2</v>
      </c>
      <c r="U171" s="4">
        <f t="shared" ca="1" si="2"/>
        <v>1</v>
      </c>
      <c r="W171" s="5"/>
      <c r="X171" s="79"/>
      <c r="AA171">
        <f ca="1">IF(Table1[[#This Row],[value of debts]]&gt;Table1[[#This Row],[income]],1,0)</f>
        <v>1</v>
      </c>
      <c r="AH171" s="79"/>
      <c r="AI171" s="79"/>
      <c r="AJ171" s="79"/>
    </row>
    <row r="172" spans="20:36" x14ac:dyDescent="0.2">
      <c r="T172" s="11">
        <f ca="1">Table1[[#This Row],[mortage left]]/Table1[[#This Row],[vlaue of haouse]]</f>
        <v>0.27155298355789215</v>
      </c>
      <c r="U172" s="4">
        <f t="shared" ca="1" si="2"/>
        <v>1</v>
      </c>
      <c r="W172" s="5"/>
      <c r="X172" s="79"/>
      <c r="AA172">
        <f ca="1">IF(Table1[[#This Row],[value of debts]]&gt;Table1[[#This Row],[income]],1,0)</f>
        <v>1</v>
      </c>
      <c r="AH172" s="79"/>
      <c r="AI172" s="79"/>
      <c r="AJ172" s="79"/>
    </row>
    <row r="173" spans="20:36" x14ac:dyDescent="0.2">
      <c r="T173" s="11">
        <f ca="1">Table1[[#This Row],[mortage left]]/Table1[[#This Row],[vlaue of haouse]]</f>
        <v>7.3694417349547514E-2</v>
      </c>
      <c r="U173" s="4">
        <f t="shared" ca="1" si="2"/>
        <v>1</v>
      </c>
      <c r="W173" s="5"/>
      <c r="X173" s="79"/>
      <c r="AA173">
        <f ca="1">IF(Table1[[#This Row],[value of debts]]&gt;Table1[[#This Row],[income]],1,0)</f>
        <v>1</v>
      </c>
      <c r="AH173" s="79"/>
      <c r="AI173" s="79"/>
      <c r="AJ173" s="79"/>
    </row>
    <row r="174" spans="20:36" x14ac:dyDescent="0.2">
      <c r="T174" s="11">
        <f ca="1">Table1[[#This Row],[mortage left]]/Table1[[#This Row],[vlaue of haouse]]</f>
        <v>0.78413701841423911</v>
      </c>
      <c r="U174" s="4">
        <f t="shared" ca="1" si="2"/>
        <v>0</v>
      </c>
      <c r="W174" s="5"/>
      <c r="X174" s="79"/>
      <c r="AA174">
        <f ca="1">IF(Table1[[#This Row],[value of debts]]&gt;Table1[[#This Row],[income]],1,0)</f>
        <v>1</v>
      </c>
      <c r="AH174" s="79"/>
      <c r="AI174" s="79"/>
      <c r="AJ174" s="79"/>
    </row>
    <row r="175" spans="20:36" x14ac:dyDescent="0.2">
      <c r="T175" s="11">
        <f ca="1">Table1[[#This Row],[mortage left]]/Table1[[#This Row],[vlaue of haouse]]</f>
        <v>0.37877319465695025</v>
      </c>
      <c r="U175" s="4">
        <f t="shared" ca="1" si="2"/>
        <v>1</v>
      </c>
      <c r="W175" s="5"/>
      <c r="X175" s="79"/>
      <c r="AA175">
        <f ca="1">IF(Table1[[#This Row],[value of debts]]&gt;Table1[[#This Row],[income]],1,0)</f>
        <v>1</v>
      </c>
      <c r="AH175" s="79"/>
      <c r="AI175" s="79"/>
      <c r="AJ175" s="79"/>
    </row>
    <row r="176" spans="20:36" x14ac:dyDescent="0.2">
      <c r="T176" s="11">
        <f ca="1">Table1[[#This Row],[mortage left]]/Table1[[#This Row],[vlaue of haouse]]</f>
        <v>0.83509263884747664</v>
      </c>
      <c r="U176" s="4">
        <f t="shared" ca="1" si="2"/>
        <v>0</v>
      </c>
      <c r="W176" s="5"/>
      <c r="X176" s="79"/>
      <c r="AA176">
        <f ca="1">IF(Table1[[#This Row],[value of debts]]&gt;Table1[[#This Row],[income]],1,0)</f>
        <v>1</v>
      </c>
      <c r="AH176" s="79"/>
      <c r="AI176" s="79"/>
      <c r="AJ176" s="79"/>
    </row>
    <row r="177" spans="20:36" x14ac:dyDescent="0.2">
      <c r="T177" s="11">
        <f ca="1">Table1[[#This Row],[mortage left]]/Table1[[#This Row],[vlaue of haouse]]</f>
        <v>0.85278860679873825</v>
      </c>
      <c r="U177" s="4">
        <f t="shared" ca="1" si="2"/>
        <v>0</v>
      </c>
      <c r="W177" s="5"/>
      <c r="X177" s="79"/>
      <c r="AA177">
        <f ca="1">IF(Table1[[#This Row],[value of debts]]&gt;Table1[[#This Row],[income]],1,0)</f>
        <v>1</v>
      </c>
      <c r="AH177" s="79"/>
      <c r="AI177" s="79"/>
      <c r="AJ177" s="79"/>
    </row>
    <row r="178" spans="20:36" x14ac:dyDescent="0.2">
      <c r="T178" s="11">
        <f ca="1">Table1[[#This Row],[mortage left]]/Table1[[#This Row],[vlaue of haouse]]</f>
        <v>0.76684312997072968</v>
      </c>
      <c r="U178" s="4">
        <f t="shared" ca="1" si="2"/>
        <v>0</v>
      </c>
      <c r="W178" s="5"/>
      <c r="X178" s="79"/>
      <c r="AA178">
        <f ca="1">IF(Table1[[#This Row],[value of debts]]&gt;Table1[[#This Row],[income]],1,0)</f>
        <v>1</v>
      </c>
      <c r="AH178" s="79"/>
      <c r="AI178" s="79"/>
      <c r="AJ178" s="79"/>
    </row>
    <row r="179" spans="20:36" x14ac:dyDescent="0.2">
      <c r="T179" s="11">
        <f ca="1">Table1[[#This Row],[mortage left]]/Table1[[#This Row],[vlaue of haouse]]</f>
        <v>0.44367769022557835</v>
      </c>
      <c r="U179" s="4">
        <f t="shared" ca="1" si="2"/>
        <v>1</v>
      </c>
      <c r="W179" s="5"/>
      <c r="X179" s="79"/>
      <c r="AA179">
        <f ca="1">IF(Table1[[#This Row],[value of debts]]&gt;Table1[[#This Row],[income]],1,0)</f>
        <v>1</v>
      </c>
      <c r="AH179" s="79"/>
      <c r="AI179" s="79"/>
      <c r="AJ179" s="79"/>
    </row>
    <row r="180" spans="20:36" x14ac:dyDescent="0.2">
      <c r="T180" s="11">
        <f ca="1">Table1[[#This Row],[mortage left]]/Table1[[#This Row],[vlaue of haouse]]</f>
        <v>0.52239986819978279</v>
      </c>
      <c r="U180" s="4">
        <f t="shared" ca="1" si="2"/>
        <v>0</v>
      </c>
      <c r="W180" s="5"/>
      <c r="X180" s="79"/>
      <c r="AA180">
        <f ca="1">IF(Table1[[#This Row],[value of debts]]&gt;Table1[[#This Row],[income]],1,0)</f>
        <v>1</v>
      </c>
      <c r="AH180" s="79"/>
      <c r="AI180" s="79"/>
      <c r="AJ180" s="79"/>
    </row>
    <row r="181" spans="20:36" x14ac:dyDescent="0.2">
      <c r="T181" s="11">
        <f ca="1">Table1[[#This Row],[mortage left]]/Table1[[#This Row],[vlaue of haouse]]</f>
        <v>0.39347786623304215</v>
      </c>
      <c r="U181" s="4">
        <f t="shared" ca="1" si="2"/>
        <v>1</v>
      </c>
      <c r="W181" s="5"/>
      <c r="X181" s="79"/>
      <c r="AA181">
        <f ca="1">IF(Table1[[#This Row],[value of debts]]&gt;Table1[[#This Row],[income]],1,0)</f>
        <v>1</v>
      </c>
      <c r="AH181" s="79"/>
      <c r="AI181" s="79"/>
      <c r="AJ181" s="79"/>
    </row>
    <row r="182" spans="20:36" x14ac:dyDescent="0.2">
      <c r="T182" s="11">
        <f ca="1">Table1[[#This Row],[mortage left]]/Table1[[#This Row],[vlaue of haouse]]</f>
        <v>0.74095264766519531</v>
      </c>
      <c r="U182" s="4">
        <f t="shared" ca="1" si="2"/>
        <v>0</v>
      </c>
      <c r="W182" s="5"/>
      <c r="X182" s="79"/>
      <c r="AA182">
        <f ca="1">IF(Table1[[#This Row],[value of debts]]&gt;Table1[[#This Row],[income]],1,0)</f>
        <v>1</v>
      </c>
      <c r="AH182" s="79"/>
      <c r="AI182" s="79"/>
      <c r="AJ182" s="79"/>
    </row>
    <row r="183" spans="20:36" x14ac:dyDescent="0.2">
      <c r="T183" s="11">
        <f ca="1">Table1[[#This Row],[mortage left]]/Table1[[#This Row],[vlaue of haouse]]</f>
        <v>5.8752206411940899E-2</v>
      </c>
      <c r="U183" s="4">
        <f t="shared" ca="1" si="2"/>
        <v>1</v>
      </c>
      <c r="W183" s="5"/>
      <c r="X183" s="79"/>
      <c r="AA183">
        <f ca="1">IF(Table1[[#This Row],[value of debts]]&gt;Table1[[#This Row],[income]],1,0)</f>
        <v>1</v>
      </c>
      <c r="AH183" s="79"/>
      <c r="AI183" s="79"/>
      <c r="AJ183" s="79"/>
    </row>
    <row r="184" spans="20:36" x14ac:dyDescent="0.2">
      <c r="T184" s="11">
        <f ca="1">Table1[[#This Row],[mortage left]]/Table1[[#This Row],[vlaue of haouse]]</f>
        <v>0.17429502031476407</v>
      </c>
      <c r="U184" s="4">
        <f t="shared" ca="1" si="2"/>
        <v>1</v>
      </c>
      <c r="W184" s="5"/>
      <c r="X184" s="79"/>
      <c r="AA184">
        <f ca="1">IF(Table1[[#This Row],[value of debts]]&gt;Table1[[#This Row],[income]],1,0)</f>
        <v>1</v>
      </c>
      <c r="AH184" s="79"/>
      <c r="AI184" s="79"/>
      <c r="AJ184" s="79"/>
    </row>
    <row r="185" spans="20:36" x14ac:dyDescent="0.2">
      <c r="T185" s="11">
        <f ca="1">Table1[[#This Row],[mortage left]]/Table1[[#This Row],[vlaue of haouse]]</f>
        <v>0.6871774746017556</v>
      </c>
      <c r="U185" s="4">
        <f t="shared" ca="1" si="2"/>
        <v>0</v>
      </c>
      <c r="W185" s="5"/>
      <c r="X185" s="79"/>
      <c r="AA185">
        <f ca="1">IF(Table1[[#This Row],[value of debts]]&gt;Table1[[#This Row],[income]],1,0)</f>
        <v>1</v>
      </c>
      <c r="AH185" s="79"/>
      <c r="AI185" s="79"/>
      <c r="AJ185" s="79"/>
    </row>
    <row r="186" spans="20:36" x14ac:dyDescent="0.2">
      <c r="T186" s="11">
        <f ca="1">Table1[[#This Row],[mortage left]]/Table1[[#This Row],[vlaue of haouse]]</f>
        <v>0.28537534680216825</v>
      </c>
      <c r="U186" s="4">
        <f t="shared" ca="1" si="2"/>
        <v>1</v>
      </c>
      <c r="W186" s="5"/>
      <c r="X186" s="79"/>
      <c r="AA186">
        <f ca="1">IF(Table1[[#This Row],[value of debts]]&gt;Table1[[#This Row],[income]],1,0)</f>
        <v>1</v>
      </c>
      <c r="AH186" s="79"/>
      <c r="AI186" s="79"/>
      <c r="AJ186" s="79"/>
    </row>
    <row r="187" spans="20:36" x14ac:dyDescent="0.2">
      <c r="T187" s="11">
        <f ca="1">Table1[[#This Row],[mortage left]]/Table1[[#This Row],[vlaue of haouse]]</f>
        <v>0.67824851916131779</v>
      </c>
      <c r="U187" s="4">
        <f t="shared" ca="1" si="2"/>
        <v>0</v>
      </c>
      <c r="W187" s="5"/>
      <c r="X187" s="79"/>
      <c r="AA187">
        <f ca="1">IF(Table1[[#This Row],[value of debts]]&gt;Table1[[#This Row],[income]],1,0)</f>
        <v>1</v>
      </c>
      <c r="AH187" s="79"/>
      <c r="AI187" s="79"/>
      <c r="AJ187" s="79"/>
    </row>
    <row r="188" spans="20:36" x14ac:dyDescent="0.2">
      <c r="T188" s="11">
        <f ca="1">Table1[[#This Row],[mortage left]]/Table1[[#This Row],[vlaue of haouse]]</f>
        <v>0.77421771817536866</v>
      </c>
      <c r="U188" s="4">
        <f t="shared" ca="1" si="2"/>
        <v>0</v>
      </c>
      <c r="W188" s="5"/>
      <c r="X188" s="79"/>
      <c r="AA188">
        <f ca="1">IF(Table1[[#This Row],[value of debts]]&gt;Table1[[#This Row],[income]],1,0)</f>
        <v>1</v>
      </c>
      <c r="AH188" s="79"/>
      <c r="AI188" s="79"/>
      <c r="AJ188" s="79"/>
    </row>
    <row r="189" spans="20:36" x14ac:dyDescent="0.2">
      <c r="T189" s="11">
        <f ca="1">Table1[[#This Row],[mortage left]]/Table1[[#This Row],[vlaue of haouse]]</f>
        <v>0.5012647643762389</v>
      </c>
      <c r="U189" s="4">
        <f t="shared" ca="1" si="2"/>
        <v>0</v>
      </c>
      <c r="W189" s="5"/>
      <c r="X189" s="79"/>
      <c r="AA189">
        <f ca="1">IF(Table1[[#This Row],[value of debts]]&gt;Table1[[#This Row],[income]],1,0)</f>
        <v>1</v>
      </c>
      <c r="AH189" s="79"/>
      <c r="AI189" s="79"/>
      <c r="AJ189" s="79"/>
    </row>
    <row r="190" spans="20:36" x14ac:dyDescent="0.2">
      <c r="T190" s="11">
        <f ca="1">Table1[[#This Row],[mortage left]]/Table1[[#This Row],[vlaue of haouse]]</f>
        <v>0.13524035797119993</v>
      </c>
      <c r="U190" s="4">
        <f t="shared" ca="1" si="2"/>
        <v>1</v>
      </c>
      <c r="W190" s="5"/>
      <c r="X190" s="79"/>
      <c r="AA190">
        <f ca="1">IF(Table1[[#This Row],[value of debts]]&gt;Table1[[#This Row],[income]],1,0)</f>
        <v>1</v>
      </c>
      <c r="AH190" s="79"/>
      <c r="AI190" s="79"/>
      <c r="AJ190" s="79"/>
    </row>
    <row r="191" spans="20:36" x14ac:dyDescent="0.2">
      <c r="T191" s="11">
        <f ca="1">Table1[[#This Row],[mortage left]]/Table1[[#This Row],[vlaue of haouse]]</f>
        <v>0.88414570640039447</v>
      </c>
      <c r="U191" s="4">
        <f t="shared" ca="1" si="2"/>
        <v>0</v>
      </c>
      <c r="W191" s="5"/>
      <c r="X191" s="79"/>
      <c r="AA191">
        <f ca="1">IF(Table1[[#This Row],[value of debts]]&gt;Table1[[#This Row],[income]],1,0)</f>
        <v>1</v>
      </c>
      <c r="AH191" s="79"/>
      <c r="AI191" s="79"/>
      <c r="AJ191" s="79"/>
    </row>
    <row r="192" spans="20:36" x14ac:dyDescent="0.2">
      <c r="T192" s="11">
        <f ca="1">Table1[[#This Row],[mortage left]]/Table1[[#This Row],[vlaue of haouse]]</f>
        <v>0.69279213100088011</v>
      </c>
      <c r="U192" s="4">
        <f t="shared" ca="1" si="2"/>
        <v>0</v>
      </c>
      <c r="W192" s="5"/>
      <c r="X192" s="79"/>
      <c r="AA192">
        <f ca="1">IF(Table1[[#This Row],[value of debts]]&gt;Table1[[#This Row],[income]],1,0)</f>
        <v>1</v>
      </c>
      <c r="AH192" s="79"/>
      <c r="AI192" s="79"/>
      <c r="AJ192" s="79"/>
    </row>
    <row r="193" spans="20:36" x14ac:dyDescent="0.2">
      <c r="T193" s="11">
        <f ca="1">Table1[[#This Row],[mortage left]]/Table1[[#This Row],[vlaue of haouse]]</f>
        <v>0.74718463380892408</v>
      </c>
      <c r="U193" s="4">
        <f t="shared" ca="1" si="2"/>
        <v>0</v>
      </c>
      <c r="W193" s="5"/>
      <c r="X193" s="79"/>
      <c r="AA193">
        <f ca="1">IF(Table1[[#This Row],[value of debts]]&gt;Table1[[#This Row],[income]],1,0)</f>
        <v>1</v>
      </c>
      <c r="AH193" s="79"/>
      <c r="AI193" s="79"/>
      <c r="AJ193" s="79"/>
    </row>
    <row r="194" spans="20:36" x14ac:dyDescent="0.2">
      <c r="T194" s="11">
        <f ca="1">Table1[[#This Row],[mortage left]]/Table1[[#This Row],[vlaue of haouse]]</f>
        <v>0.8812076876093673</v>
      </c>
      <c r="U194" s="4">
        <f t="shared" ca="1" si="2"/>
        <v>0</v>
      </c>
      <c r="W194" s="5"/>
      <c r="X194" s="79"/>
      <c r="AA194">
        <f ca="1">IF(Table1[[#This Row],[value of debts]]&gt;Table1[[#This Row],[income]],1,0)</f>
        <v>1</v>
      </c>
      <c r="AH194" s="79"/>
      <c r="AI194" s="79"/>
      <c r="AJ194" s="79"/>
    </row>
    <row r="195" spans="20:36" x14ac:dyDescent="0.2">
      <c r="T195" s="11">
        <f ca="1">Table1[[#This Row],[mortage left]]/Table1[[#This Row],[vlaue of haouse]]</f>
        <v>0.69371012414590205</v>
      </c>
      <c r="U195" s="4">
        <f t="shared" ref="U195:U258" ca="1" si="3">IF(T195&lt;$V$1,1,0)</f>
        <v>0</v>
      </c>
      <c r="W195" s="5"/>
      <c r="X195" s="79"/>
      <c r="AA195">
        <f ca="1">IF(Table1[[#This Row],[value of debts]]&gt;Table1[[#This Row],[income]],1,0)</f>
        <v>1</v>
      </c>
      <c r="AH195" s="79"/>
      <c r="AI195" s="79"/>
      <c r="AJ195" s="79"/>
    </row>
    <row r="196" spans="20:36" x14ac:dyDescent="0.2">
      <c r="T196" s="11">
        <f ca="1">Table1[[#This Row],[mortage left]]/Table1[[#This Row],[vlaue of haouse]]</f>
        <v>1.6457596410819009E-2</v>
      </c>
      <c r="U196" s="4">
        <f t="shared" ca="1" si="3"/>
        <v>1</v>
      </c>
      <c r="W196" s="5"/>
      <c r="X196" s="79"/>
      <c r="AA196">
        <f ca="1">IF(Table1[[#This Row],[value of debts]]&gt;Table1[[#This Row],[income]],1,0)</f>
        <v>1</v>
      </c>
      <c r="AH196" s="79"/>
      <c r="AI196" s="79"/>
      <c r="AJ196" s="79"/>
    </row>
    <row r="197" spans="20:36" x14ac:dyDescent="0.2">
      <c r="T197" s="11">
        <f ca="1">Table1[[#This Row],[mortage left]]/Table1[[#This Row],[vlaue of haouse]]</f>
        <v>9.7799666945800001E-2</v>
      </c>
      <c r="U197" s="4">
        <f t="shared" ca="1" si="3"/>
        <v>1</v>
      </c>
      <c r="W197" s="5"/>
      <c r="X197" s="79"/>
      <c r="AA197">
        <f ca="1">IF(Table1[[#This Row],[value of debts]]&gt;Table1[[#This Row],[income]],1,0)</f>
        <v>1</v>
      </c>
      <c r="AH197" s="79"/>
      <c r="AI197" s="79"/>
      <c r="AJ197" s="79"/>
    </row>
    <row r="198" spans="20:36" x14ac:dyDescent="0.2">
      <c r="T198" s="11">
        <f ca="1">Table1[[#This Row],[mortage left]]/Table1[[#This Row],[vlaue of haouse]]</f>
        <v>0.76938714400228214</v>
      </c>
      <c r="U198" s="4">
        <f t="shared" ca="1" si="3"/>
        <v>0</v>
      </c>
      <c r="W198" s="5"/>
      <c r="X198" s="79"/>
      <c r="AA198">
        <f ca="1">IF(Table1[[#This Row],[value of debts]]&gt;Table1[[#This Row],[income]],1,0)</f>
        <v>1</v>
      </c>
      <c r="AH198" s="79"/>
      <c r="AI198" s="79"/>
      <c r="AJ198" s="79"/>
    </row>
    <row r="199" spans="20:36" x14ac:dyDescent="0.2">
      <c r="T199" s="11">
        <f ca="1">Table1[[#This Row],[mortage left]]/Table1[[#This Row],[vlaue of haouse]]</f>
        <v>0.64373207912828523</v>
      </c>
      <c r="U199" s="4">
        <f t="shared" ca="1" si="3"/>
        <v>0</v>
      </c>
      <c r="W199" s="5"/>
      <c r="X199" s="79"/>
      <c r="AA199">
        <f ca="1">IF(Table1[[#This Row],[value of debts]]&gt;Table1[[#This Row],[income]],1,0)</f>
        <v>1</v>
      </c>
      <c r="AH199" s="79"/>
      <c r="AI199" s="79"/>
      <c r="AJ199" s="79"/>
    </row>
    <row r="200" spans="20:36" x14ac:dyDescent="0.2">
      <c r="T200" s="11">
        <f ca="1">Table1[[#This Row],[mortage left]]/Table1[[#This Row],[vlaue of haouse]]</f>
        <v>0.7116240334917141</v>
      </c>
      <c r="U200" s="4">
        <f t="shared" ca="1" si="3"/>
        <v>0</v>
      </c>
      <c r="W200" s="5"/>
      <c r="X200" s="79"/>
      <c r="AA200">
        <f ca="1">IF(Table1[[#This Row],[value of debts]]&gt;Table1[[#This Row],[income]],1,0)</f>
        <v>1</v>
      </c>
      <c r="AH200" s="79"/>
      <c r="AI200" s="79"/>
      <c r="AJ200" s="79"/>
    </row>
    <row r="201" spans="20:36" x14ac:dyDescent="0.2">
      <c r="T201" s="11">
        <f ca="1">Table1[[#This Row],[mortage left]]/Table1[[#This Row],[vlaue of haouse]]</f>
        <v>0.58126804942594856</v>
      </c>
      <c r="U201" s="4">
        <f t="shared" ca="1" si="3"/>
        <v>0</v>
      </c>
      <c r="W201" s="5"/>
      <c r="X201" s="79"/>
      <c r="AA201">
        <f ca="1">IF(Table1[[#This Row],[value of debts]]&gt;Table1[[#This Row],[income]],1,0)</f>
        <v>1</v>
      </c>
      <c r="AH201" s="79"/>
      <c r="AI201" s="79"/>
      <c r="AJ201" s="79"/>
    </row>
    <row r="202" spans="20:36" x14ac:dyDescent="0.2">
      <c r="T202" s="11">
        <f ca="1">Table1[[#This Row],[mortage left]]/Table1[[#This Row],[vlaue of haouse]]</f>
        <v>0.90845953354487086</v>
      </c>
      <c r="U202" s="4">
        <f t="shared" ca="1" si="3"/>
        <v>0</v>
      </c>
      <c r="W202" s="5"/>
      <c r="X202" s="79"/>
      <c r="AA202">
        <f ca="1">IF(Table1[[#This Row],[value of debts]]&gt;Table1[[#This Row],[income]],1,0)</f>
        <v>1</v>
      </c>
      <c r="AH202" s="79"/>
      <c r="AI202" s="79"/>
      <c r="AJ202" s="79"/>
    </row>
    <row r="203" spans="20:36" x14ac:dyDescent="0.2">
      <c r="T203" s="11">
        <f ca="1">Table1[[#This Row],[mortage left]]/Table1[[#This Row],[vlaue of haouse]]</f>
        <v>0.50677300180331741</v>
      </c>
      <c r="U203" s="4">
        <f t="shared" ca="1" si="3"/>
        <v>0</v>
      </c>
      <c r="W203" s="5"/>
      <c r="X203" s="79"/>
      <c r="AA203">
        <f ca="1">IF(Table1[[#This Row],[value of debts]]&gt;Table1[[#This Row],[income]],1,0)</f>
        <v>1</v>
      </c>
      <c r="AH203" s="79"/>
      <c r="AI203" s="79"/>
      <c r="AJ203" s="79"/>
    </row>
    <row r="204" spans="20:36" x14ac:dyDescent="0.2">
      <c r="T204" s="11">
        <f ca="1">Table1[[#This Row],[mortage left]]/Table1[[#This Row],[vlaue of haouse]]</f>
        <v>0.73414934294607292</v>
      </c>
      <c r="U204" s="4">
        <f t="shared" ca="1" si="3"/>
        <v>0</v>
      </c>
      <c r="W204" s="5"/>
      <c r="X204" s="79"/>
      <c r="AA204">
        <f ca="1">IF(Table1[[#This Row],[value of debts]]&gt;Table1[[#This Row],[income]],1,0)</f>
        <v>1</v>
      </c>
      <c r="AH204" s="79"/>
      <c r="AI204" s="79"/>
      <c r="AJ204" s="79"/>
    </row>
    <row r="205" spans="20:36" x14ac:dyDescent="0.2">
      <c r="T205" s="11">
        <f ca="1">Table1[[#This Row],[mortage left]]/Table1[[#This Row],[vlaue of haouse]]</f>
        <v>0.25827127282028872</v>
      </c>
      <c r="U205" s="4">
        <f t="shared" ca="1" si="3"/>
        <v>1</v>
      </c>
      <c r="W205" s="5"/>
      <c r="X205" s="79"/>
      <c r="AA205">
        <f ca="1">IF(Table1[[#This Row],[value of debts]]&gt;Table1[[#This Row],[income]],1,0)</f>
        <v>1</v>
      </c>
      <c r="AH205" s="79"/>
      <c r="AI205" s="79"/>
      <c r="AJ205" s="79"/>
    </row>
    <row r="206" spans="20:36" x14ac:dyDescent="0.2">
      <c r="T206" s="11">
        <f ca="1">Table1[[#This Row],[mortage left]]/Table1[[#This Row],[vlaue of haouse]]</f>
        <v>8.9490072589703429E-2</v>
      </c>
      <c r="U206" s="4">
        <f t="shared" ca="1" si="3"/>
        <v>1</v>
      </c>
      <c r="W206" s="5"/>
      <c r="X206" s="79"/>
      <c r="AA206">
        <f ca="1">IF(Table1[[#This Row],[value of debts]]&gt;Table1[[#This Row],[income]],1,0)</f>
        <v>1</v>
      </c>
      <c r="AH206" s="79"/>
      <c r="AI206" s="79"/>
      <c r="AJ206" s="79"/>
    </row>
    <row r="207" spans="20:36" x14ac:dyDescent="0.2">
      <c r="T207" s="11">
        <f ca="1">Table1[[#This Row],[mortage left]]/Table1[[#This Row],[vlaue of haouse]]</f>
        <v>0.68409399712688268</v>
      </c>
      <c r="U207" s="4">
        <f t="shared" ca="1" si="3"/>
        <v>0</v>
      </c>
      <c r="W207" s="5"/>
      <c r="X207" s="79"/>
      <c r="AA207">
        <f ca="1">IF(Table1[[#This Row],[value of debts]]&gt;Table1[[#This Row],[income]],1,0)</f>
        <v>1</v>
      </c>
      <c r="AH207" s="79"/>
      <c r="AI207" s="79"/>
      <c r="AJ207" s="79"/>
    </row>
    <row r="208" spans="20:36" x14ac:dyDescent="0.2">
      <c r="T208" s="11">
        <f ca="1">Table1[[#This Row],[mortage left]]/Table1[[#This Row],[vlaue of haouse]]</f>
        <v>0.39128732821245671</v>
      </c>
      <c r="U208" s="4">
        <f t="shared" ca="1" si="3"/>
        <v>1</v>
      </c>
      <c r="W208" s="5"/>
      <c r="X208" s="79"/>
      <c r="AA208">
        <f ca="1">IF(Table1[[#This Row],[value of debts]]&gt;Table1[[#This Row],[income]],1,0)</f>
        <v>1</v>
      </c>
      <c r="AH208" s="79"/>
      <c r="AI208" s="79"/>
      <c r="AJ208" s="79"/>
    </row>
    <row r="209" spans="20:36" x14ac:dyDescent="0.2">
      <c r="T209" s="11">
        <f ca="1">Table1[[#This Row],[mortage left]]/Table1[[#This Row],[vlaue of haouse]]</f>
        <v>0.47187714003176517</v>
      </c>
      <c r="U209" s="4">
        <f t="shared" ca="1" si="3"/>
        <v>0</v>
      </c>
      <c r="W209" s="5"/>
      <c r="X209" s="79"/>
      <c r="AA209">
        <f ca="1">IF(Table1[[#This Row],[value of debts]]&gt;Table1[[#This Row],[income]],1,0)</f>
        <v>1</v>
      </c>
      <c r="AH209" s="79"/>
      <c r="AI209" s="79"/>
      <c r="AJ209" s="79"/>
    </row>
    <row r="210" spans="20:36" x14ac:dyDescent="0.2">
      <c r="T210" s="11">
        <f ca="1">Table1[[#This Row],[mortage left]]/Table1[[#This Row],[vlaue of haouse]]</f>
        <v>4.1661554227862552E-2</v>
      </c>
      <c r="U210" s="4">
        <f t="shared" ca="1" si="3"/>
        <v>1</v>
      </c>
      <c r="W210" s="5"/>
      <c r="X210" s="79"/>
      <c r="AA210">
        <f ca="1">IF(Table1[[#This Row],[value of debts]]&gt;Table1[[#This Row],[income]],1,0)</f>
        <v>1</v>
      </c>
      <c r="AH210" s="79"/>
      <c r="AI210" s="79"/>
      <c r="AJ210" s="79"/>
    </row>
    <row r="211" spans="20:36" x14ac:dyDescent="0.2">
      <c r="T211" s="11">
        <f ca="1">Table1[[#This Row],[mortage left]]/Table1[[#This Row],[vlaue of haouse]]</f>
        <v>0.20245931894232302</v>
      </c>
      <c r="U211" s="4">
        <f t="shared" ca="1" si="3"/>
        <v>1</v>
      </c>
      <c r="W211" s="5"/>
      <c r="X211" s="79"/>
      <c r="AA211">
        <f ca="1">IF(Table1[[#This Row],[value of debts]]&gt;Table1[[#This Row],[income]],1,0)</f>
        <v>1</v>
      </c>
      <c r="AH211" s="79"/>
      <c r="AI211" s="79"/>
      <c r="AJ211" s="79"/>
    </row>
    <row r="212" spans="20:36" x14ac:dyDescent="0.2">
      <c r="T212" s="11">
        <f ca="1">Table1[[#This Row],[mortage left]]/Table1[[#This Row],[vlaue of haouse]]</f>
        <v>0.39182719608108341</v>
      </c>
      <c r="U212" s="4">
        <f t="shared" ca="1" si="3"/>
        <v>1</v>
      </c>
      <c r="W212" s="5"/>
      <c r="X212" s="79"/>
      <c r="AA212">
        <f ca="1">IF(Table1[[#This Row],[value of debts]]&gt;Table1[[#This Row],[income]],1,0)</f>
        <v>1</v>
      </c>
      <c r="AH212" s="79"/>
      <c r="AI212" s="79"/>
      <c r="AJ212" s="79"/>
    </row>
    <row r="213" spans="20:36" x14ac:dyDescent="0.2">
      <c r="T213" s="11">
        <f ca="1">Table1[[#This Row],[mortage left]]/Table1[[#This Row],[vlaue of haouse]]</f>
        <v>0.37918952024246522</v>
      </c>
      <c r="U213" s="4">
        <f t="shared" ca="1" si="3"/>
        <v>1</v>
      </c>
      <c r="W213" s="5"/>
      <c r="X213" s="79"/>
      <c r="AA213">
        <f ca="1">IF(Table1[[#This Row],[value of debts]]&gt;Table1[[#This Row],[income]],1,0)</f>
        <v>1</v>
      </c>
      <c r="AH213" s="79"/>
      <c r="AI213" s="79"/>
      <c r="AJ213" s="79"/>
    </row>
    <row r="214" spans="20:36" x14ac:dyDescent="0.2">
      <c r="T214" s="11">
        <f ca="1">Table1[[#This Row],[mortage left]]/Table1[[#This Row],[vlaue of haouse]]</f>
        <v>0.23537568975680187</v>
      </c>
      <c r="U214" s="4">
        <f t="shared" ca="1" si="3"/>
        <v>1</v>
      </c>
      <c r="W214" s="5"/>
      <c r="X214" s="79"/>
      <c r="AA214">
        <f ca="1">IF(Table1[[#This Row],[value of debts]]&gt;Table1[[#This Row],[income]],1,0)</f>
        <v>1</v>
      </c>
      <c r="AH214" s="79"/>
      <c r="AI214" s="79"/>
      <c r="AJ214" s="79"/>
    </row>
    <row r="215" spans="20:36" x14ac:dyDescent="0.2">
      <c r="T215" s="11">
        <f ca="1">Table1[[#This Row],[mortage left]]/Table1[[#This Row],[vlaue of haouse]]</f>
        <v>0.7867308146102705</v>
      </c>
      <c r="U215" s="4">
        <f t="shared" ca="1" si="3"/>
        <v>0</v>
      </c>
      <c r="W215" s="5"/>
      <c r="X215" s="79"/>
      <c r="AA215">
        <f ca="1">IF(Table1[[#This Row],[value of debts]]&gt;Table1[[#This Row],[income]],1,0)</f>
        <v>1</v>
      </c>
      <c r="AH215" s="79"/>
      <c r="AI215" s="79"/>
      <c r="AJ215" s="79"/>
    </row>
    <row r="216" spans="20:36" x14ac:dyDescent="0.2">
      <c r="T216" s="11">
        <f ca="1">Table1[[#This Row],[mortage left]]/Table1[[#This Row],[vlaue of haouse]]</f>
        <v>0.13922504380894551</v>
      </c>
      <c r="U216" s="4">
        <f t="shared" ca="1" si="3"/>
        <v>1</v>
      </c>
      <c r="W216" s="5"/>
      <c r="X216" s="79"/>
      <c r="AA216">
        <f ca="1">IF(Table1[[#This Row],[value of debts]]&gt;Table1[[#This Row],[income]],1,0)</f>
        <v>1</v>
      </c>
      <c r="AH216" s="79"/>
      <c r="AI216" s="79"/>
      <c r="AJ216" s="79"/>
    </row>
    <row r="217" spans="20:36" x14ac:dyDescent="0.2">
      <c r="T217" s="11">
        <f ca="1">Table1[[#This Row],[mortage left]]/Table1[[#This Row],[vlaue of haouse]]</f>
        <v>0.19509239813963097</v>
      </c>
      <c r="U217" s="4">
        <f t="shared" ca="1" si="3"/>
        <v>1</v>
      </c>
      <c r="W217" s="5"/>
      <c r="X217" s="79"/>
      <c r="AA217">
        <f ca="1">IF(Table1[[#This Row],[value of debts]]&gt;Table1[[#This Row],[income]],1,0)</f>
        <v>1</v>
      </c>
      <c r="AH217" s="79"/>
      <c r="AI217" s="79"/>
      <c r="AJ217" s="79"/>
    </row>
    <row r="218" spans="20:36" x14ac:dyDescent="0.2">
      <c r="T218" s="11">
        <f ca="1">Table1[[#This Row],[mortage left]]/Table1[[#This Row],[vlaue of haouse]]</f>
        <v>0.21991278741834575</v>
      </c>
      <c r="U218" s="4">
        <f t="shared" ca="1" si="3"/>
        <v>1</v>
      </c>
      <c r="W218" s="5"/>
      <c r="X218" s="79"/>
      <c r="AA218">
        <f ca="1">IF(Table1[[#This Row],[value of debts]]&gt;Table1[[#This Row],[income]],1,0)</f>
        <v>1</v>
      </c>
      <c r="AH218" s="79"/>
      <c r="AI218" s="79"/>
      <c r="AJ218" s="79"/>
    </row>
    <row r="219" spans="20:36" x14ac:dyDescent="0.2">
      <c r="T219" s="11">
        <f ca="1">Table1[[#This Row],[mortage left]]/Table1[[#This Row],[vlaue of haouse]]</f>
        <v>0.49820154550859641</v>
      </c>
      <c r="U219" s="4">
        <f t="shared" ca="1" si="3"/>
        <v>0</v>
      </c>
      <c r="W219" s="5"/>
      <c r="X219" s="79"/>
      <c r="AA219">
        <f ca="1">IF(Table1[[#This Row],[value of debts]]&gt;Table1[[#This Row],[income]],1,0)</f>
        <v>1</v>
      </c>
      <c r="AH219" s="79"/>
      <c r="AI219" s="79"/>
      <c r="AJ219" s="79"/>
    </row>
    <row r="220" spans="20:36" x14ac:dyDescent="0.2">
      <c r="T220" s="11">
        <f ca="1">Table1[[#This Row],[mortage left]]/Table1[[#This Row],[vlaue of haouse]]</f>
        <v>0.31605994441296814</v>
      </c>
      <c r="U220" s="4">
        <f t="shared" ca="1" si="3"/>
        <v>1</v>
      </c>
      <c r="W220" s="5"/>
      <c r="X220" s="79"/>
      <c r="AA220">
        <f ca="1">IF(Table1[[#This Row],[value of debts]]&gt;Table1[[#This Row],[income]],1,0)</f>
        <v>1</v>
      </c>
      <c r="AH220" s="79"/>
      <c r="AI220" s="79"/>
      <c r="AJ220" s="79"/>
    </row>
    <row r="221" spans="20:36" x14ac:dyDescent="0.2">
      <c r="T221" s="11">
        <f ca="1">Table1[[#This Row],[mortage left]]/Table1[[#This Row],[vlaue of haouse]]</f>
        <v>0.94736526129669707</v>
      </c>
      <c r="U221" s="4">
        <f t="shared" ca="1" si="3"/>
        <v>0</v>
      </c>
      <c r="W221" s="5"/>
      <c r="X221" s="79"/>
      <c r="AA221">
        <f ca="1">IF(Table1[[#This Row],[value of debts]]&gt;Table1[[#This Row],[income]],1,0)</f>
        <v>1</v>
      </c>
      <c r="AH221" s="79"/>
      <c r="AI221" s="79"/>
      <c r="AJ221" s="79"/>
    </row>
    <row r="222" spans="20:36" x14ac:dyDescent="0.2">
      <c r="T222" s="11">
        <f ca="1">Table1[[#This Row],[mortage left]]/Table1[[#This Row],[vlaue of haouse]]</f>
        <v>5.6790851903233179E-2</v>
      </c>
      <c r="U222" s="4">
        <f t="shared" ca="1" si="3"/>
        <v>1</v>
      </c>
      <c r="W222" s="5"/>
      <c r="X222" s="79"/>
      <c r="AA222">
        <f ca="1">IF(Table1[[#This Row],[value of debts]]&gt;Table1[[#This Row],[income]],1,0)</f>
        <v>1</v>
      </c>
      <c r="AH222" s="79"/>
      <c r="AI222" s="79"/>
      <c r="AJ222" s="79"/>
    </row>
    <row r="223" spans="20:36" x14ac:dyDescent="0.2">
      <c r="T223" s="11">
        <f ca="1">Table1[[#This Row],[mortage left]]/Table1[[#This Row],[vlaue of haouse]]</f>
        <v>0.88154004914975614</v>
      </c>
      <c r="U223" s="4">
        <f t="shared" ca="1" si="3"/>
        <v>0</v>
      </c>
      <c r="W223" s="5"/>
      <c r="X223" s="79"/>
      <c r="AA223">
        <f ca="1">IF(Table1[[#This Row],[value of debts]]&gt;Table1[[#This Row],[income]],1,0)</f>
        <v>1</v>
      </c>
      <c r="AH223" s="79"/>
      <c r="AI223" s="79"/>
      <c r="AJ223" s="79"/>
    </row>
    <row r="224" spans="20:36" x14ac:dyDescent="0.2">
      <c r="T224" s="11">
        <f ca="1">Table1[[#This Row],[mortage left]]/Table1[[#This Row],[vlaue of haouse]]</f>
        <v>0.20451706183277063</v>
      </c>
      <c r="U224" s="4">
        <f t="shared" ca="1" si="3"/>
        <v>1</v>
      </c>
      <c r="W224" s="5"/>
      <c r="X224" s="79"/>
      <c r="AA224">
        <f ca="1">IF(Table1[[#This Row],[value of debts]]&gt;Table1[[#This Row],[income]],1,0)</f>
        <v>1</v>
      </c>
      <c r="AH224" s="79"/>
      <c r="AI224" s="79"/>
      <c r="AJ224" s="79"/>
    </row>
    <row r="225" spans="20:36" x14ac:dyDescent="0.2">
      <c r="T225" s="11">
        <f ca="1">Table1[[#This Row],[mortage left]]/Table1[[#This Row],[vlaue of haouse]]</f>
        <v>0.94683024371386848</v>
      </c>
      <c r="U225" s="4">
        <f t="shared" ca="1" si="3"/>
        <v>0</v>
      </c>
      <c r="W225" s="5"/>
      <c r="X225" s="79"/>
      <c r="AA225">
        <f ca="1">IF(Table1[[#This Row],[value of debts]]&gt;Table1[[#This Row],[income]],1,0)</f>
        <v>1</v>
      </c>
      <c r="AH225" s="79"/>
      <c r="AI225" s="79"/>
      <c r="AJ225" s="79"/>
    </row>
    <row r="226" spans="20:36" x14ac:dyDescent="0.2">
      <c r="T226" s="11">
        <f ca="1">Table1[[#This Row],[mortage left]]/Table1[[#This Row],[vlaue of haouse]]</f>
        <v>0.21677746616536908</v>
      </c>
      <c r="U226" s="4">
        <f t="shared" ca="1" si="3"/>
        <v>1</v>
      </c>
      <c r="W226" s="5"/>
      <c r="X226" s="79"/>
      <c r="AA226">
        <f ca="1">IF(Table1[[#This Row],[value of debts]]&gt;Table1[[#This Row],[income]],1,0)</f>
        <v>1</v>
      </c>
      <c r="AH226" s="79"/>
      <c r="AI226" s="79"/>
      <c r="AJ226" s="79"/>
    </row>
    <row r="227" spans="20:36" x14ac:dyDescent="0.2">
      <c r="T227" s="11">
        <f ca="1">Table1[[#This Row],[mortage left]]/Table1[[#This Row],[vlaue of haouse]]</f>
        <v>0.25124523619332007</v>
      </c>
      <c r="U227" s="4">
        <f t="shared" ca="1" si="3"/>
        <v>1</v>
      </c>
      <c r="W227" s="5"/>
      <c r="X227" s="79"/>
      <c r="AA227">
        <f ca="1">IF(Table1[[#This Row],[value of debts]]&gt;Table1[[#This Row],[income]],1,0)</f>
        <v>1</v>
      </c>
      <c r="AH227" s="79"/>
      <c r="AI227" s="79"/>
      <c r="AJ227" s="79"/>
    </row>
    <row r="228" spans="20:36" x14ac:dyDescent="0.2">
      <c r="T228" s="11">
        <f ca="1">Table1[[#This Row],[mortage left]]/Table1[[#This Row],[vlaue of haouse]]</f>
        <v>0.26176982238170565</v>
      </c>
      <c r="U228" s="4">
        <f t="shared" ca="1" si="3"/>
        <v>1</v>
      </c>
      <c r="W228" s="5"/>
      <c r="X228" s="79"/>
      <c r="AA228">
        <f ca="1">IF(Table1[[#This Row],[value of debts]]&gt;Table1[[#This Row],[income]],1,0)</f>
        <v>1</v>
      </c>
      <c r="AH228" s="79"/>
      <c r="AI228" s="79"/>
      <c r="AJ228" s="79"/>
    </row>
    <row r="229" spans="20:36" x14ac:dyDescent="0.2">
      <c r="T229" s="11">
        <f ca="1">Table1[[#This Row],[mortage left]]/Table1[[#This Row],[vlaue of haouse]]</f>
        <v>0.42341091314725798</v>
      </c>
      <c r="U229" s="4">
        <f t="shared" ca="1" si="3"/>
        <v>1</v>
      </c>
      <c r="W229" s="5"/>
      <c r="X229" s="79"/>
      <c r="AA229">
        <f ca="1">IF(Table1[[#This Row],[value of debts]]&gt;Table1[[#This Row],[income]],1,0)</f>
        <v>1</v>
      </c>
      <c r="AH229" s="79"/>
      <c r="AI229" s="79"/>
      <c r="AJ229" s="79"/>
    </row>
    <row r="230" spans="20:36" x14ac:dyDescent="0.2">
      <c r="T230" s="11">
        <f ca="1">Table1[[#This Row],[mortage left]]/Table1[[#This Row],[vlaue of haouse]]</f>
        <v>0.12060986404449625</v>
      </c>
      <c r="U230" s="4">
        <f t="shared" ca="1" si="3"/>
        <v>1</v>
      </c>
      <c r="W230" s="5"/>
      <c r="X230" s="79"/>
      <c r="AA230">
        <f ca="1">IF(Table1[[#This Row],[value of debts]]&gt;Table1[[#This Row],[income]],1,0)</f>
        <v>1</v>
      </c>
      <c r="AH230" s="79"/>
      <c r="AI230" s="79"/>
      <c r="AJ230" s="79"/>
    </row>
    <row r="231" spans="20:36" x14ac:dyDescent="0.2">
      <c r="T231" s="11">
        <f ca="1">Table1[[#This Row],[mortage left]]/Table1[[#This Row],[vlaue of haouse]]</f>
        <v>0.33752427490073089</v>
      </c>
      <c r="U231" s="4">
        <f t="shared" ca="1" si="3"/>
        <v>1</v>
      </c>
      <c r="W231" s="5"/>
      <c r="X231" s="79"/>
      <c r="AA231">
        <f ca="1">IF(Table1[[#This Row],[value of debts]]&gt;Table1[[#This Row],[income]],1,0)</f>
        <v>1</v>
      </c>
      <c r="AH231" s="79"/>
      <c r="AI231" s="79"/>
      <c r="AJ231" s="79"/>
    </row>
    <row r="232" spans="20:36" x14ac:dyDescent="0.2">
      <c r="T232" s="11">
        <f ca="1">Table1[[#This Row],[mortage left]]/Table1[[#This Row],[vlaue of haouse]]</f>
        <v>0.12787629833277381</v>
      </c>
      <c r="U232" s="4">
        <f t="shared" ca="1" si="3"/>
        <v>1</v>
      </c>
      <c r="W232" s="5"/>
      <c r="X232" s="79"/>
      <c r="AA232">
        <f ca="1">IF(Table1[[#This Row],[value of debts]]&gt;Table1[[#This Row],[income]],1,0)</f>
        <v>1</v>
      </c>
      <c r="AH232" s="79"/>
      <c r="AI232" s="79"/>
      <c r="AJ232" s="79"/>
    </row>
    <row r="233" spans="20:36" x14ac:dyDescent="0.2">
      <c r="T233" s="11">
        <f ca="1">Table1[[#This Row],[mortage left]]/Table1[[#This Row],[vlaue of haouse]]</f>
        <v>0.86502990447006223</v>
      </c>
      <c r="U233" s="4">
        <f t="shared" ca="1" si="3"/>
        <v>0</v>
      </c>
      <c r="W233" s="5"/>
      <c r="X233" s="79"/>
      <c r="AA233">
        <f ca="1">IF(Table1[[#This Row],[value of debts]]&gt;Table1[[#This Row],[income]],1,0)</f>
        <v>1</v>
      </c>
      <c r="AH233" s="79"/>
      <c r="AI233" s="79"/>
      <c r="AJ233" s="79"/>
    </row>
    <row r="234" spans="20:36" x14ac:dyDescent="0.2">
      <c r="T234" s="11">
        <f ca="1">Table1[[#This Row],[mortage left]]/Table1[[#This Row],[vlaue of haouse]]</f>
        <v>0.78711334429701174</v>
      </c>
      <c r="U234" s="4">
        <f t="shared" ca="1" si="3"/>
        <v>0</v>
      </c>
      <c r="W234" s="5"/>
      <c r="X234" s="79"/>
      <c r="AA234">
        <f ca="1">IF(Table1[[#This Row],[value of debts]]&gt;Table1[[#This Row],[income]],1,0)</f>
        <v>1</v>
      </c>
      <c r="AH234" s="79"/>
      <c r="AI234" s="79"/>
      <c r="AJ234" s="79"/>
    </row>
    <row r="235" spans="20:36" x14ac:dyDescent="0.2">
      <c r="T235" s="11">
        <f ca="1">Table1[[#This Row],[mortage left]]/Table1[[#This Row],[vlaue of haouse]]</f>
        <v>0.38939780855828066</v>
      </c>
      <c r="U235" s="4">
        <f t="shared" ca="1" si="3"/>
        <v>1</v>
      </c>
      <c r="W235" s="5"/>
      <c r="X235" s="79"/>
      <c r="AA235">
        <f ca="1">IF(Table1[[#This Row],[value of debts]]&gt;Table1[[#This Row],[income]],1,0)</f>
        <v>1</v>
      </c>
      <c r="AH235" s="79"/>
      <c r="AI235" s="79"/>
      <c r="AJ235" s="79"/>
    </row>
    <row r="236" spans="20:36" x14ac:dyDescent="0.2">
      <c r="T236" s="11">
        <f ca="1">Table1[[#This Row],[mortage left]]/Table1[[#This Row],[vlaue of haouse]]</f>
        <v>0.45635898642152545</v>
      </c>
      <c r="U236" s="4">
        <f t="shared" ca="1" si="3"/>
        <v>0</v>
      </c>
      <c r="W236" s="5"/>
      <c r="X236" s="79"/>
      <c r="AA236">
        <f ca="1">IF(Table1[[#This Row],[value of debts]]&gt;Table1[[#This Row],[income]],1,0)</f>
        <v>1</v>
      </c>
      <c r="AH236" s="79"/>
      <c r="AI236" s="79"/>
      <c r="AJ236" s="79"/>
    </row>
    <row r="237" spans="20:36" x14ac:dyDescent="0.2">
      <c r="T237" s="11">
        <f ca="1">Table1[[#This Row],[mortage left]]/Table1[[#This Row],[vlaue of haouse]]</f>
        <v>0.84090114329141352</v>
      </c>
      <c r="U237" s="4">
        <f t="shared" ca="1" si="3"/>
        <v>0</v>
      </c>
      <c r="W237" s="5"/>
      <c r="X237" s="79"/>
      <c r="AA237">
        <f ca="1">IF(Table1[[#This Row],[value of debts]]&gt;Table1[[#This Row],[income]],1,0)</f>
        <v>1</v>
      </c>
      <c r="AH237" s="79"/>
      <c r="AI237" s="79"/>
      <c r="AJ237" s="79"/>
    </row>
    <row r="238" spans="20:36" x14ac:dyDescent="0.2">
      <c r="T238" s="11">
        <f ca="1">Table1[[#This Row],[mortage left]]/Table1[[#This Row],[vlaue of haouse]]</f>
        <v>0.77946175785966565</v>
      </c>
      <c r="U238" s="4">
        <f t="shared" ca="1" si="3"/>
        <v>0</v>
      </c>
      <c r="W238" s="5"/>
      <c r="X238" s="79"/>
      <c r="AA238">
        <f ca="1">IF(Table1[[#This Row],[value of debts]]&gt;Table1[[#This Row],[income]],1,0)</f>
        <v>1</v>
      </c>
      <c r="AH238" s="79"/>
      <c r="AI238" s="79"/>
      <c r="AJ238" s="79"/>
    </row>
    <row r="239" spans="20:36" x14ac:dyDescent="0.2">
      <c r="T239" s="11">
        <f ca="1">Table1[[#This Row],[mortage left]]/Table1[[#This Row],[vlaue of haouse]]</f>
        <v>0.15217951690215248</v>
      </c>
      <c r="U239" s="4">
        <f t="shared" ca="1" si="3"/>
        <v>1</v>
      </c>
      <c r="W239" s="5"/>
      <c r="X239" s="79"/>
      <c r="AA239">
        <f ca="1">IF(Table1[[#This Row],[value of debts]]&gt;Table1[[#This Row],[income]],1,0)</f>
        <v>1</v>
      </c>
      <c r="AH239" s="79"/>
      <c r="AI239" s="79"/>
      <c r="AJ239" s="79"/>
    </row>
    <row r="240" spans="20:36" x14ac:dyDescent="0.2">
      <c r="T240" s="11">
        <f ca="1">Table1[[#This Row],[mortage left]]/Table1[[#This Row],[vlaue of haouse]]</f>
        <v>0.77820151027943862</v>
      </c>
      <c r="U240" s="4">
        <f t="shared" ca="1" si="3"/>
        <v>0</v>
      </c>
      <c r="W240" s="5"/>
      <c r="X240" s="79"/>
      <c r="AA240">
        <f ca="1">IF(Table1[[#This Row],[value of debts]]&gt;Table1[[#This Row],[income]],1,0)</f>
        <v>1</v>
      </c>
      <c r="AH240" s="79"/>
      <c r="AI240" s="79"/>
      <c r="AJ240" s="79"/>
    </row>
    <row r="241" spans="20:36" x14ac:dyDescent="0.2">
      <c r="T241" s="11">
        <f ca="1">Table1[[#This Row],[mortage left]]/Table1[[#This Row],[vlaue of haouse]]</f>
        <v>0.17417366261811951</v>
      </c>
      <c r="U241" s="4">
        <f t="shared" ca="1" si="3"/>
        <v>1</v>
      </c>
      <c r="W241" s="5"/>
      <c r="X241" s="79"/>
      <c r="AA241">
        <f ca="1">IF(Table1[[#This Row],[value of debts]]&gt;Table1[[#This Row],[income]],1,0)</f>
        <v>1</v>
      </c>
      <c r="AH241" s="79"/>
      <c r="AI241" s="79"/>
      <c r="AJ241" s="79"/>
    </row>
    <row r="242" spans="20:36" x14ac:dyDescent="0.2">
      <c r="T242" s="11">
        <f ca="1">Table1[[#This Row],[mortage left]]/Table1[[#This Row],[vlaue of haouse]]</f>
        <v>0.79854585141397327</v>
      </c>
      <c r="U242" s="4">
        <f t="shared" ca="1" si="3"/>
        <v>0</v>
      </c>
      <c r="W242" s="5"/>
      <c r="X242" s="79"/>
      <c r="AA242">
        <f ca="1">IF(Table1[[#This Row],[value of debts]]&gt;Table1[[#This Row],[income]],1,0)</f>
        <v>1</v>
      </c>
      <c r="AH242" s="79"/>
      <c r="AI242" s="79"/>
      <c r="AJ242" s="79"/>
    </row>
    <row r="243" spans="20:36" x14ac:dyDescent="0.2">
      <c r="T243" s="11">
        <f ca="1">Table1[[#This Row],[mortage left]]/Table1[[#This Row],[vlaue of haouse]]</f>
        <v>0.62538952999720043</v>
      </c>
      <c r="U243" s="4">
        <f t="shared" ca="1" si="3"/>
        <v>0</v>
      </c>
      <c r="W243" s="5"/>
      <c r="X243" s="79"/>
      <c r="AA243">
        <f ca="1">IF(Table1[[#This Row],[value of debts]]&gt;Table1[[#This Row],[income]],1,0)</f>
        <v>1</v>
      </c>
      <c r="AH243" s="79"/>
      <c r="AI243" s="79"/>
      <c r="AJ243" s="79"/>
    </row>
    <row r="244" spans="20:36" x14ac:dyDescent="0.2">
      <c r="T244" s="11">
        <f ca="1">Table1[[#This Row],[mortage left]]/Table1[[#This Row],[vlaue of haouse]]</f>
        <v>0.99619488749660656</v>
      </c>
      <c r="U244" s="4">
        <f t="shared" ca="1" si="3"/>
        <v>0</v>
      </c>
      <c r="W244" s="5"/>
      <c r="X244" s="79"/>
      <c r="AA244">
        <f ca="1">IF(Table1[[#This Row],[value of debts]]&gt;Table1[[#This Row],[income]],1,0)</f>
        <v>1</v>
      </c>
      <c r="AH244" s="79"/>
      <c r="AI244" s="79"/>
      <c r="AJ244" s="79"/>
    </row>
    <row r="245" spans="20:36" x14ac:dyDescent="0.2">
      <c r="T245" s="11">
        <f ca="1">Table1[[#This Row],[mortage left]]/Table1[[#This Row],[vlaue of haouse]]</f>
        <v>0.41423241440208647</v>
      </c>
      <c r="U245" s="4">
        <f t="shared" ca="1" si="3"/>
        <v>1</v>
      </c>
      <c r="W245" s="5"/>
      <c r="X245" s="79"/>
      <c r="AA245">
        <f ca="1">IF(Table1[[#This Row],[value of debts]]&gt;Table1[[#This Row],[income]],1,0)</f>
        <v>1</v>
      </c>
      <c r="AH245" s="79"/>
      <c r="AI245" s="79"/>
      <c r="AJ245" s="79"/>
    </row>
    <row r="246" spans="20:36" x14ac:dyDescent="0.2">
      <c r="T246" s="11">
        <f ca="1">Table1[[#This Row],[mortage left]]/Table1[[#This Row],[vlaue of haouse]]</f>
        <v>0.36683052811585959</v>
      </c>
      <c r="U246" s="4">
        <f t="shared" ca="1" si="3"/>
        <v>1</v>
      </c>
      <c r="W246" s="5"/>
      <c r="X246" s="79"/>
      <c r="AA246">
        <f ca="1">IF(Table1[[#This Row],[value of debts]]&gt;Table1[[#This Row],[income]],1,0)</f>
        <v>1</v>
      </c>
      <c r="AH246" s="79"/>
      <c r="AI246" s="79"/>
      <c r="AJ246" s="79"/>
    </row>
    <row r="247" spans="20:36" x14ac:dyDescent="0.2">
      <c r="T247" s="11">
        <f ca="1">Table1[[#This Row],[mortage left]]/Table1[[#This Row],[vlaue of haouse]]</f>
        <v>5.3415941083126306E-2</v>
      </c>
      <c r="U247" s="4">
        <f t="shared" ca="1" si="3"/>
        <v>1</v>
      </c>
      <c r="W247" s="5"/>
      <c r="X247" s="79"/>
      <c r="AA247">
        <f ca="1">IF(Table1[[#This Row],[value of debts]]&gt;Table1[[#This Row],[income]],1,0)</f>
        <v>1</v>
      </c>
      <c r="AH247" s="79"/>
      <c r="AI247" s="79"/>
      <c r="AJ247" s="79"/>
    </row>
    <row r="248" spans="20:36" x14ac:dyDescent="0.2">
      <c r="T248" s="11">
        <f ca="1">Table1[[#This Row],[mortage left]]/Table1[[#This Row],[vlaue of haouse]]</f>
        <v>0.21581195735278569</v>
      </c>
      <c r="U248" s="4">
        <f t="shared" ca="1" si="3"/>
        <v>1</v>
      </c>
      <c r="W248" s="5"/>
      <c r="X248" s="79"/>
      <c r="AA248">
        <f ca="1">IF(Table1[[#This Row],[value of debts]]&gt;Table1[[#This Row],[income]],1,0)</f>
        <v>1</v>
      </c>
      <c r="AH248" s="79"/>
      <c r="AI248" s="79"/>
      <c r="AJ248" s="79"/>
    </row>
    <row r="249" spans="20:36" x14ac:dyDescent="0.2">
      <c r="T249" s="11">
        <f ca="1">Table1[[#This Row],[mortage left]]/Table1[[#This Row],[vlaue of haouse]]</f>
        <v>0.95344617062439252</v>
      </c>
      <c r="U249" s="4">
        <f t="shared" ca="1" si="3"/>
        <v>0</v>
      </c>
      <c r="W249" s="5"/>
      <c r="X249" s="79"/>
      <c r="AA249">
        <f ca="1">IF(Table1[[#This Row],[value of debts]]&gt;Table1[[#This Row],[income]],1,0)</f>
        <v>1</v>
      </c>
      <c r="AH249" s="79"/>
      <c r="AI249" s="79"/>
      <c r="AJ249" s="79"/>
    </row>
    <row r="250" spans="20:36" x14ac:dyDescent="0.2">
      <c r="T250" s="11">
        <f ca="1">Table1[[#This Row],[mortage left]]/Table1[[#This Row],[vlaue of haouse]]</f>
        <v>7.4175328880205393E-2</v>
      </c>
      <c r="U250" s="4">
        <f t="shared" ca="1" si="3"/>
        <v>1</v>
      </c>
      <c r="W250" s="5"/>
      <c r="X250" s="79"/>
      <c r="AA250">
        <f ca="1">IF(Table1[[#This Row],[value of debts]]&gt;Table1[[#This Row],[income]],1,0)</f>
        <v>1</v>
      </c>
      <c r="AH250" s="79"/>
      <c r="AI250" s="79"/>
      <c r="AJ250" s="79"/>
    </row>
    <row r="251" spans="20:36" x14ac:dyDescent="0.2">
      <c r="T251" s="11">
        <f ca="1">Table1[[#This Row],[mortage left]]/Table1[[#This Row],[vlaue of haouse]]</f>
        <v>0.44813426322626659</v>
      </c>
      <c r="U251" s="4">
        <f t="shared" ca="1" si="3"/>
        <v>1</v>
      </c>
      <c r="W251" s="5"/>
      <c r="X251" s="79"/>
      <c r="AA251">
        <f ca="1">IF(Table1[[#This Row],[value of debts]]&gt;Table1[[#This Row],[income]],1,0)</f>
        <v>1</v>
      </c>
      <c r="AH251" s="79"/>
      <c r="AI251" s="79"/>
      <c r="AJ251" s="79"/>
    </row>
    <row r="252" spans="20:36" x14ac:dyDescent="0.2">
      <c r="T252" s="11">
        <f ca="1">Table1[[#This Row],[mortage left]]/Table1[[#This Row],[vlaue of haouse]]</f>
        <v>0.61024698901174612</v>
      </c>
      <c r="U252" s="4">
        <f t="shared" ca="1" si="3"/>
        <v>0</v>
      </c>
      <c r="W252" s="5"/>
      <c r="X252" s="79"/>
      <c r="AA252">
        <f ca="1">IF(Table1[[#This Row],[value of debts]]&gt;Table1[[#This Row],[income]],1,0)</f>
        <v>1</v>
      </c>
      <c r="AH252" s="79"/>
      <c r="AI252" s="79"/>
      <c r="AJ252" s="79"/>
    </row>
    <row r="253" spans="20:36" x14ac:dyDescent="0.2">
      <c r="T253" s="11">
        <f ca="1">Table1[[#This Row],[mortage left]]/Table1[[#This Row],[vlaue of haouse]]</f>
        <v>0.18438502863960171</v>
      </c>
      <c r="U253" s="4">
        <f t="shared" ca="1" si="3"/>
        <v>1</v>
      </c>
      <c r="W253" s="5"/>
      <c r="X253" s="79"/>
      <c r="AA253">
        <f ca="1">IF(Table1[[#This Row],[value of debts]]&gt;Table1[[#This Row],[income]],1,0)</f>
        <v>1</v>
      </c>
      <c r="AH253" s="79"/>
      <c r="AI253" s="79"/>
      <c r="AJ253" s="79"/>
    </row>
    <row r="254" spans="20:36" x14ac:dyDescent="0.2">
      <c r="T254" s="11">
        <f ca="1">Table1[[#This Row],[mortage left]]/Table1[[#This Row],[vlaue of haouse]]</f>
        <v>0.99507252109684663</v>
      </c>
      <c r="U254" s="4">
        <f t="shared" ca="1" si="3"/>
        <v>0</v>
      </c>
      <c r="W254" s="5"/>
      <c r="X254" s="79"/>
      <c r="AA254">
        <f ca="1">IF(Table1[[#This Row],[value of debts]]&gt;Table1[[#This Row],[income]],1,0)</f>
        <v>1</v>
      </c>
      <c r="AH254" s="79"/>
      <c r="AI254" s="79"/>
      <c r="AJ254" s="79"/>
    </row>
    <row r="255" spans="20:36" x14ac:dyDescent="0.2">
      <c r="T255" s="11">
        <f ca="1">Table1[[#This Row],[mortage left]]/Table1[[#This Row],[vlaue of haouse]]</f>
        <v>0.84714112301498434</v>
      </c>
      <c r="U255" s="4">
        <f t="shared" ca="1" si="3"/>
        <v>0</v>
      </c>
      <c r="W255" s="5"/>
      <c r="X255" s="79"/>
      <c r="AA255">
        <f ca="1">IF(Table1[[#This Row],[value of debts]]&gt;Table1[[#This Row],[income]],1,0)</f>
        <v>1</v>
      </c>
      <c r="AH255" s="79"/>
      <c r="AI255" s="79"/>
      <c r="AJ255" s="79"/>
    </row>
    <row r="256" spans="20:36" x14ac:dyDescent="0.2">
      <c r="T256" s="11">
        <f ca="1">Table1[[#This Row],[mortage left]]/Table1[[#This Row],[vlaue of haouse]]</f>
        <v>5.006869882724474E-3</v>
      </c>
      <c r="U256" s="4">
        <f t="shared" ca="1" si="3"/>
        <v>1</v>
      </c>
      <c r="W256" s="5"/>
      <c r="X256" s="79"/>
      <c r="AA256">
        <f ca="1">IF(Table1[[#This Row],[value of debts]]&gt;Table1[[#This Row],[income]],1,0)</f>
        <v>1</v>
      </c>
      <c r="AH256" s="79"/>
      <c r="AI256" s="79"/>
      <c r="AJ256" s="79"/>
    </row>
    <row r="257" spans="20:36" x14ac:dyDescent="0.2">
      <c r="T257" s="11">
        <f ca="1">Table1[[#This Row],[mortage left]]/Table1[[#This Row],[vlaue of haouse]]</f>
        <v>0.90727878715995969</v>
      </c>
      <c r="U257" s="4">
        <f t="shared" ca="1" si="3"/>
        <v>0</v>
      </c>
      <c r="W257" s="5"/>
      <c r="X257" s="79"/>
      <c r="AA257">
        <f ca="1">IF(Table1[[#This Row],[value of debts]]&gt;Table1[[#This Row],[income]],1,0)</f>
        <v>1</v>
      </c>
      <c r="AH257" s="79"/>
      <c r="AI257" s="79"/>
      <c r="AJ257" s="79"/>
    </row>
    <row r="258" spans="20:36" x14ac:dyDescent="0.2">
      <c r="T258" s="11">
        <f ca="1">Table1[[#This Row],[mortage left]]/Table1[[#This Row],[vlaue of haouse]]</f>
        <v>0.93244880315814838</v>
      </c>
      <c r="U258" s="4">
        <f t="shared" ca="1" si="3"/>
        <v>0</v>
      </c>
      <c r="W258" s="5"/>
      <c r="X258" s="79"/>
      <c r="AA258">
        <f ca="1">IF(Table1[[#This Row],[value of debts]]&gt;Table1[[#This Row],[income]],1,0)</f>
        <v>1</v>
      </c>
      <c r="AH258" s="79"/>
      <c r="AI258" s="79"/>
      <c r="AJ258" s="79"/>
    </row>
    <row r="259" spans="20:36" x14ac:dyDescent="0.2">
      <c r="T259" s="11">
        <f ca="1">Table1[[#This Row],[mortage left]]/Table1[[#This Row],[vlaue of haouse]]</f>
        <v>0.78718081046996458</v>
      </c>
      <c r="U259" s="4">
        <f t="shared" ref="U259:U322" ca="1" si="4">IF(T259&lt;$V$1,1,0)</f>
        <v>0</v>
      </c>
      <c r="W259" s="5"/>
      <c r="X259" s="79"/>
      <c r="AA259">
        <f ca="1">IF(Table1[[#This Row],[value of debts]]&gt;Table1[[#This Row],[income]],1,0)</f>
        <v>1</v>
      </c>
      <c r="AH259" s="79"/>
      <c r="AI259" s="79"/>
      <c r="AJ259" s="79"/>
    </row>
    <row r="260" spans="20:36" x14ac:dyDescent="0.2">
      <c r="T260" s="11">
        <f ca="1">Table1[[#This Row],[mortage left]]/Table1[[#This Row],[vlaue of haouse]]</f>
        <v>5.7641971363764366E-4</v>
      </c>
      <c r="U260" s="4">
        <f t="shared" ca="1" si="4"/>
        <v>1</v>
      </c>
      <c r="W260" s="5"/>
      <c r="X260" s="79"/>
      <c r="AA260">
        <f ca="1">IF(Table1[[#This Row],[value of debts]]&gt;Table1[[#This Row],[income]],1,0)</f>
        <v>1</v>
      </c>
      <c r="AH260" s="79"/>
      <c r="AI260" s="79"/>
      <c r="AJ260" s="79"/>
    </row>
    <row r="261" spans="20:36" x14ac:dyDescent="0.2">
      <c r="T261" s="11">
        <f ca="1">Table1[[#This Row],[mortage left]]/Table1[[#This Row],[vlaue of haouse]]</f>
        <v>1.7510360768578481E-2</v>
      </c>
      <c r="U261" s="4">
        <f t="shared" ca="1" si="4"/>
        <v>1</v>
      </c>
      <c r="W261" s="5"/>
      <c r="X261" s="79"/>
      <c r="AA261">
        <f ca="1">IF(Table1[[#This Row],[value of debts]]&gt;Table1[[#This Row],[income]],1,0)</f>
        <v>0</v>
      </c>
      <c r="AH261" s="79"/>
      <c r="AI261" s="79"/>
      <c r="AJ261" s="79"/>
    </row>
    <row r="262" spans="20:36" x14ac:dyDescent="0.2">
      <c r="T262" s="11">
        <f ca="1">Table1[[#This Row],[mortage left]]/Table1[[#This Row],[vlaue of haouse]]</f>
        <v>0.64286537787582643</v>
      </c>
      <c r="U262" s="4">
        <f t="shared" ca="1" si="4"/>
        <v>0</v>
      </c>
      <c r="W262" s="5"/>
      <c r="X262" s="79"/>
      <c r="AA262">
        <f ca="1">IF(Table1[[#This Row],[value of debts]]&gt;Table1[[#This Row],[income]],1,0)</f>
        <v>1</v>
      </c>
      <c r="AH262" s="79"/>
      <c r="AI262" s="79"/>
      <c r="AJ262" s="79"/>
    </row>
    <row r="263" spans="20:36" x14ac:dyDescent="0.2">
      <c r="T263" s="11">
        <f ca="1">Table1[[#This Row],[mortage left]]/Table1[[#This Row],[vlaue of haouse]]</f>
        <v>0.23466755365311853</v>
      </c>
      <c r="U263" s="4">
        <f t="shared" ca="1" si="4"/>
        <v>1</v>
      </c>
      <c r="W263" s="5"/>
      <c r="X263" s="79"/>
      <c r="AA263">
        <f ca="1">IF(Table1[[#This Row],[value of debts]]&gt;Table1[[#This Row],[income]],1,0)</f>
        <v>1</v>
      </c>
      <c r="AH263" s="79"/>
      <c r="AI263" s="79"/>
      <c r="AJ263" s="79"/>
    </row>
    <row r="264" spans="20:36" x14ac:dyDescent="0.2">
      <c r="T264" s="11">
        <f ca="1">Table1[[#This Row],[mortage left]]/Table1[[#This Row],[vlaue of haouse]]</f>
        <v>0.48078570934469111</v>
      </c>
      <c r="U264" s="4">
        <f t="shared" ca="1" si="4"/>
        <v>0</v>
      </c>
      <c r="W264" s="5"/>
      <c r="X264" s="79"/>
      <c r="AA264">
        <f ca="1">IF(Table1[[#This Row],[value of debts]]&gt;Table1[[#This Row],[income]],1,0)</f>
        <v>1</v>
      </c>
      <c r="AH264" s="79"/>
      <c r="AI264" s="79"/>
      <c r="AJ264" s="79"/>
    </row>
    <row r="265" spans="20:36" x14ac:dyDescent="0.2">
      <c r="T265" s="11">
        <f ca="1">Table1[[#This Row],[mortage left]]/Table1[[#This Row],[vlaue of haouse]]</f>
        <v>0.29604845509092004</v>
      </c>
      <c r="U265" s="4">
        <f t="shared" ca="1" si="4"/>
        <v>1</v>
      </c>
      <c r="W265" s="5"/>
      <c r="X265" s="79"/>
      <c r="AA265">
        <f ca="1">IF(Table1[[#This Row],[value of debts]]&gt;Table1[[#This Row],[income]],1,0)</f>
        <v>1</v>
      </c>
      <c r="AH265" s="79"/>
      <c r="AI265" s="79"/>
      <c r="AJ265" s="79"/>
    </row>
    <row r="266" spans="20:36" x14ac:dyDescent="0.2">
      <c r="T266" s="11">
        <f ca="1">Table1[[#This Row],[mortage left]]/Table1[[#This Row],[vlaue of haouse]]</f>
        <v>0.4495839967107178</v>
      </c>
      <c r="U266" s="4">
        <f t="shared" ca="1" si="4"/>
        <v>1</v>
      </c>
      <c r="W266" s="5"/>
      <c r="X266" s="79"/>
      <c r="AA266">
        <f ca="1">IF(Table1[[#This Row],[value of debts]]&gt;Table1[[#This Row],[income]],1,0)</f>
        <v>1</v>
      </c>
      <c r="AH266" s="79"/>
      <c r="AI266" s="79"/>
      <c r="AJ266" s="79"/>
    </row>
    <row r="267" spans="20:36" x14ac:dyDescent="0.2">
      <c r="T267" s="11">
        <f ca="1">Table1[[#This Row],[mortage left]]/Table1[[#This Row],[vlaue of haouse]]</f>
        <v>0.81307899689992513</v>
      </c>
      <c r="U267" s="4">
        <f t="shared" ca="1" si="4"/>
        <v>0</v>
      </c>
      <c r="W267" s="5"/>
      <c r="X267" s="79"/>
      <c r="AA267">
        <f ca="1">IF(Table1[[#This Row],[value of debts]]&gt;Table1[[#This Row],[income]],1,0)</f>
        <v>1</v>
      </c>
      <c r="AH267" s="79"/>
      <c r="AI267" s="79"/>
      <c r="AJ267" s="79"/>
    </row>
    <row r="268" spans="20:36" x14ac:dyDescent="0.2">
      <c r="T268" s="11">
        <f ca="1">Table1[[#This Row],[mortage left]]/Table1[[#This Row],[vlaue of haouse]]</f>
        <v>0.11865259761396484</v>
      </c>
      <c r="U268" s="4">
        <f t="shared" ca="1" si="4"/>
        <v>1</v>
      </c>
      <c r="W268" s="5"/>
      <c r="X268" s="79"/>
      <c r="AA268">
        <f ca="1">IF(Table1[[#This Row],[value of debts]]&gt;Table1[[#This Row],[income]],1,0)</f>
        <v>1</v>
      </c>
      <c r="AH268" s="79"/>
      <c r="AI268" s="79"/>
      <c r="AJ268" s="79"/>
    </row>
    <row r="269" spans="20:36" x14ac:dyDescent="0.2">
      <c r="T269" s="11">
        <f ca="1">Table1[[#This Row],[mortage left]]/Table1[[#This Row],[vlaue of haouse]]</f>
        <v>0.67365794243751398</v>
      </c>
      <c r="U269" s="4">
        <f t="shared" ca="1" si="4"/>
        <v>0</v>
      </c>
      <c r="W269" s="5"/>
      <c r="X269" s="79"/>
      <c r="AA269">
        <f ca="1">IF(Table1[[#This Row],[value of debts]]&gt;Table1[[#This Row],[income]],1,0)</f>
        <v>1</v>
      </c>
      <c r="AH269" s="79"/>
      <c r="AI269" s="79"/>
      <c r="AJ269" s="79"/>
    </row>
    <row r="270" spans="20:36" x14ac:dyDescent="0.2">
      <c r="T270" s="11">
        <f ca="1">Table1[[#This Row],[mortage left]]/Table1[[#This Row],[vlaue of haouse]]</f>
        <v>0.48199609526240944</v>
      </c>
      <c r="U270" s="4">
        <f t="shared" ca="1" si="4"/>
        <v>0</v>
      </c>
      <c r="W270" s="5"/>
      <c r="X270" s="79"/>
      <c r="AA270">
        <f ca="1">IF(Table1[[#This Row],[value of debts]]&gt;Table1[[#This Row],[income]],1,0)</f>
        <v>1</v>
      </c>
      <c r="AH270" s="79"/>
      <c r="AI270" s="79"/>
      <c r="AJ270" s="79"/>
    </row>
    <row r="271" spans="20:36" x14ac:dyDescent="0.2">
      <c r="T271" s="11">
        <f ca="1">Table1[[#This Row],[mortage left]]/Table1[[#This Row],[vlaue of haouse]]</f>
        <v>0.14760329066338018</v>
      </c>
      <c r="U271" s="4">
        <f t="shared" ca="1" si="4"/>
        <v>1</v>
      </c>
      <c r="W271" s="5"/>
      <c r="X271" s="79"/>
      <c r="AA271">
        <f ca="1">IF(Table1[[#This Row],[value of debts]]&gt;Table1[[#This Row],[income]],1,0)</f>
        <v>1</v>
      </c>
      <c r="AH271" s="79"/>
      <c r="AI271" s="79"/>
      <c r="AJ271" s="79"/>
    </row>
    <row r="272" spans="20:36" x14ac:dyDescent="0.2">
      <c r="T272" s="11">
        <f ca="1">Table1[[#This Row],[mortage left]]/Table1[[#This Row],[vlaue of haouse]]</f>
        <v>0.54104747029651601</v>
      </c>
      <c r="U272" s="4">
        <f t="shared" ca="1" si="4"/>
        <v>0</v>
      </c>
      <c r="W272" s="5"/>
      <c r="X272" s="79"/>
      <c r="AA272">
        <f ca="1">IF(Table1[[#This Row],[value of debts]]&gt;Table1[[#This Row],[income]],1,0)</f>
        <v>1</v>
      </c>
      <c r="AH272" s="79"/>
      <c r="AI272" s="79"/>
      <c r="AJ272" s="79"/>
    </row>
    <row r="273" spans="20:36" x14ac:dyDescent="0.2">
      <c r="T273" s="11">
        <f ca="1">Table1[[#This Row],[mortage left]]/Table1[[#This Row],[vlaue of haouse]]</f>
        <v>0.94154167881892525</v>
      </c>
      <c r="U273" s="4">
        <f t="shared" ca="1" si="4"/>
        <v>0</v>
      </c>
      <c r="W273" s="5"/>
      <c r="X273" s="79"/>
      <c r="AA273">
        <f ca="1">IF(Table1[[#This Row],[value of debts]]&gt;Table1[[#This Row],[income]],1,0)</f>
        <v>1</v>
      </c>
      <c r="AH273" s="79"/>
      <c r="AI273" s="79"/>
      <c r="AJ273" s="79"/>
    </row>
    <row r="274" spans="20:36" x14ac:dyDescent="0.2">
      <c r="T274" s="11">
        <f ca="1">Table1[[#This Row],[mortage left]]/Table1[[#This Row],[vlaue of haouse]]</f>
        <v>0.54844907541256083</v>
      </c>
      <c r="U274" s="4">
        <f t="shared" ca="1" si="4"/>
        <v>0</v>
      </c>
      <c r="W274" s="5"/>
      <c r="X274" s="79"/>
      <c r="AA274">
        <f ca="1">IF(Table1[[#This Row],[value of debts]]&gt;Table1[[#This Row],[income]],1,0)</f>
        <v>1</v>
      </c>
      <c r="AH274" s="79"/>
      <c r="AI274" s="79"/>
      <c r="AJ274" s="79"/>
    </row>
    <row r="275" spans="20:36" x14ac:dyDescent="0.2">
      <c r="T275" s="11">
        <f ca="1">Table1[[#This Row],[mortage left]]/Table1[[#This Row],[vlaue of haouse]]</f>
        <v>0.90751204166730348</v>
      </c>
      <c r="U275" s="4">
        <f t="shared" ca="1" si="4"/>
        <v>0</v>
      </c>
      <c r="W275" s="5"/>
      <c r="X275" s="79"/>
      <c r="AA275">
        <f ca="1">IF(Table1[[#This Row],[value of debts]]&gt;Table1[[#This Row],[income]],1,0)</f>
        <v>1</v>
      </c>
      <c r="AH275" s="79"/>
      <c r="AI275" s="79"/>
      <c r="AJ275" s="79"/>
    </row>
    <row r="276" spans="20:36" x14ac:dyDescent="0.2">
      <c r="T276" s="11">
        <f ca="1">Table1[[#This Row],[mortage left]]/Table1[[#This Row],[vlaue of haouse]]</f>
        <v>0.12525660686032847</v>
      </c>
      <c r="U276" s="4">
        <f t="shared" ca="1" si="4"/>
        <v>1</v>
      </c>
      <c r="W276" s="5"/>
      <c r="X276" s="79"/>
      <c r="AA276">
        <f ca="1">IF(Table1[[#This Row],[value of debts]]&gt;Table1[[#This Row],[income]],1,0)</f>
        <v>1</v>
      </c>
      <c r="AH276" s="79"/>
      <c r="AI276" s="79"/>
      <c r="AJ276" s="79"/>
    </row>
    <row r="277" spans="20:36" x14ac:dyDescent="0.2">
      <c r="T277" s="11">
        <f ca="1">Table1[[#This Row],[mortage left]]/Table1[[#This Row],[vlaue of haouse]]</f>
        <v>0.11949034904153778</v>
      </c>
      <c r="U277" s="4">
        <f t="shared" ca="1" si="4"/>
        <v>1</v>
      </c>
      <c r="W277" s="5"/>
      <c r="X277" s="79"/>
      <c r="AA277">
        <f ca="1">IF(Table1[[#This Row],[value of debts]]&gt;Table1[[#This Row],[income]],1,0)</f>
        <v>1</v>
      </c>
      <c r="AH277" s="79"/>
      <c r="AI277" s="79"/>
      <c r="AJ277" s="79"/>
    </row>
    <row r="278" spans="20:36" x14ac:dyDescent="0.2">
      <c r="T278" s="11">
        <f ca="1">Table1[[#This Row],[mortage left]]/Table1[[#This Row],[vlaue of haouse]]</f>
        <v>0.25061042766796138</v>
      </c>
      <c r="U278" s="4">
        <f t="shared" ca="1" si="4"/>
        <v>1</v>
      </c>
      <c r="W278" s="5"/>
      <c r="X278" s="79"/>
      <c r="AA278">
        <f ca="1">IF(Table1[[#This Row],[value of debts]]&gt;Table1[[#This Row],[income]],1,0)</f>
        <v>1</v>
      </c>
      <c r="AH278" s="79"/>
      <c r="AI278" s="79"/>
      <c r="AJ278" s="79"/>
    </row>
    <row r="279" spans="20:36" x14ac:dyDescent="0.2">
      <c r="T279" s="11">
        <f ca="1">Table1[[#This Row],[mortage left]]/Table1[[#This Row],[vlaue of haouse]]</f>
        <v>0.21562257583839084</v>
      </c>
      <c r="U279" s="4">
        <f t="shared" ca="1" si="4"/>
        <v>1</v>
      </c>
      <c r="W279" s="5"/>
      <c r="X279" s="79"/>
      <c r="AA279">
        <f ca="1">IF(Table1[[#This Row],[value of debts]]&gt;Table1[[#This Row],[income]],1,0)</f>
        <v>1</v>
      </c>
      <c r="AH279" s="79"/>
      <c r="AI279" s="79"/>
      <c r="AJ279" s="79"/>
    </row>
    <row r="280" spans="20:36" x14ac:dyDescent="0.2">
      <c r="T280" s="11">
        <f ca="1">Table1[[#This Row],[mortage left]]/Table1[[#This Row],[vlaue of haouse]]</f>
        <v>0.68087142680836177</v>
      </c>
      <c r="U280" s="4">
        <f t="shared" ca="1" si="4"/>
        <v>0</v>
      </c>
      <c r="W280" s="5"/>
      <c r="X280" s="79"/>
      <c r="AA280">
        <f ca="1">IF(Table1[[#This Row],[value of debts]]&gt;Table1[[#This Row],[income]],1,0)</f>
        <v>1</v>
      </c>
      <c r="AH280" s="79"/>
      <c r="AI280" s="79"/>
      <c r="AJ280" s="79"/>
    </row>
    <row r="281" spans="20:36" x14ac:dyDescent="0.2">
      <c r="T281" s="11">
        <f ca="1">Table1[[#This Row],[mortage left]]/Table1[[#This Row],[vlaue of haouse]]</f>
        <v>0.35620752415690726</v>
      </c>
      <c r="U281" s="4">
        <f t="shared" ca="1" si="4"/>
        <v>1</v>
      </c>
      <c r="W281" s="5"/>
      <c r="X281" s="79"/>
      <c r="AA281">
        <f ca="1">IF(Table1[[#This Row],[value of debts]]&gt;Table1[[#This Row],[income]],1,0)</f>
        <v>1</v>
      </c>
      <c r="AH281" s="79"/>
      <c r="AI281" s="79"/>
      <c r="AJ281" s="79"/>
    </row>
    <row r="282" spans="20:36" x14ac:dyDescent="0.2">
      <c r="T282" s="11">
        <f ca="1">Table1[[#This Row],[mortage left]]/Table1[[#This Row],[vlaue of haouse]]</f>
        <v>0.22429700874102454</v>
      </c>
      <c r="U282" s="4">
        <f t="shared" ca="1" si="4"/>
        <v>1</v>
      </c>
      <c r="W282" s="5"/>
      <c r="X282" s="79"/>
      <c r="AA282">
        <f ca="1">IF(Table1[[#This Row],[value of debts]]&gt;Table1[[#This Row],[income]],1,0)</f>
        <v>1</v>
      </c>
      <c r="AH282" s="79"/>
      <c r="AI282" s="79"/>
      <c r="AJ282" s="79"/>
    </row>
    <row r="283" spans="20:36" x14ac:dyDescent="0.2">
      <c r="T283" s="11">
        <f ca="1">Table1[[#This Row],[mortage left]]/Table1[[#This Row],[vlaue of haouse]]</f>
        <v>0.96133439526056719</v>
      </c>
      <c r="U283" s="4">
        <f t="shared" ca="1" si="4"/>
        <v>0</v>
      </c>
      <c r="W283" s="5"/>
      <c r="X283" s="79"/>
      <c r="AA283">
        <f ca="1">IF(Table1[[#This Row],[value of debts]]&gt;Table1[[#This Row],[income]],1,0)</f>
        <v>1</v>
      </c>
      <c r="AH283" s="79"/>
      <c r="AI283" s="79"/>
      <c r="AJ283" s="79"/>
    </row>
    <row r="284" spans="20:36" x14ac:dyDescent="0.2">
      <c r="T284" s="11">
        <f ca="1">Table1[[#This Row],[mortage left]]/Table1[[#This Row],[vlaue of haouse]]</f>
        <v>0.8497574424785439</v>
      </c>
      <c r="U284" s="4">
        <f t="shared" ca="1" si="4"/>
        <v>0</v>
      </c>
      <c r="W284" s="5"/>
      <c r="X284" s="79"/>
      <c r="AA284">
        <f ca="1">IF(Table1[[#This Row],[value of debts]]&gt;Table1[[#This Row],[income]],1,0)</f>
        <v>1</v>
      </c>
      <c r="AH284" s="79"/>
      <c r="AI284" s="79"/>
      <c r="AJ284" s="79"/>
    </row>
    <row r="285" spans="20:36" x14ac:dyDescent="0.2">
      <c r="T285" s="11">
        <f ca="1">Table1[[#This Row],[mortage left]]/Table1[[#This Row],[vlaue of haouse]]</f>
        <v>0.47965218737205262</v>
      </c>
      <c r="U285" s="4">
        <f t="shared" ca="1" si="4"/>
        <v>0</v>
      </c>
      <c r="W285" s="5"/>
      <c r="X285" s="79"/>
      <c r="AA285">
        <f ca="1">IF(Table1[[#This Row],[value of debts]]&gt;Table1[[#This Row],[income]],1,0)</f>
        <v>1</v>
      </c>
      <c r="AH285" s="79"/>
      <c r="AI285" s="79"/>
      <c r="AJ285" s="79"/>
    </row>
    <row r="286" spans="20:36" x14ac:dyDescent="0.2">
      <c r="T286" s="11">
        <f ca="1">Table1[[#This Row],[mortage left]]/Table1[[#This Row],[vlaue of haouse]]</f>
        <v>1.0798303499326978E-2</v>
      </c>
      <c r="U286" s="4">
        <f t="shared" ca="1" si="4"/>
        <v>1</v>
      </c>
      <c r="W286" s="5"/>
      <c r="X286" s="79"/>
      <c r="AA286">
        <f ca="1">IF(Table1[[#This Row],[value of debts]]&gt;Table1[[#This Row],[income]],1,0)</f>
        <v>1</v>
      </c>
      <c r="AH286" s="79"/>
      <c r="AI286" s="79"/>
      <c r="AJ286" s="79"/>
    </row>
    <row r="287" spans="20:36" x14ac:dyDescent="0.2">
      <c r="T287" s="11">
        <f ca="1">Table1[[#This Row],[mortage left]]/Table1[[#This Row],[vlaue of haouse]]</f>
        <v>0.54575788154251881</v>
      </c>
      <c r="U287" s="4">
        <f t="shared" ca="1" si="4"/>
        <v>0</v>
      </c>
      <c r="W287" s="5"/>
      <c r="X287" s="79"/>
      <c r="AA287">
        <f ca="1">IF(Table1[[#This Row],[value of debts]]&gt;Table1[[#This Row],[income]],1,0)</f>
        <v>1</v>
      </c>
      <c r="AH287" s="79"/>
      <c r="AI287" s="79"/>
      <c r="AJ287" s="79"/>
    </row>
    <row r="288" spans="20:36" x14ac:dyDescent="0.2">
      <c r="T288" s="11">
        <f ca="1">Table1[[#This Row],[mortage left]]/Table1[[#This Row],[vlaue of haouse]]</f>
        <v>0.67452655469154021</v>
      </c>
      <c r="U288" s="4">
        <f t="shared" ca="1" si="4"/>
        <v>0</v>
      </c>
      <c r="W288" s="5"/>
      <c r="X288" s="79"/>
      <c r="AA288">
        <f ca="1">IF(Table1[[#This Row],[value of debts]]&gt;Table1[[#This Row],[income]],1,0)</f>
        <v>1</v>
      </c>
      <c r="AH288" s="79"/>
      <c r="AI288" s="79"/>
      <c r="AJ288" s="79"/>
    </row>
    <row r="289" spans="20:36" x14ac:dyDescent="0.2">
      <c r="T289" s="11">
        <f ca="1">Table1[[#This Row],[mortage left]]/Table1[[#This Row],[vlaue of haouse]]</f>
        <v>0.17307486678203143</v>
      </c>
      <c r="U289" s="4">
        <f t="shared" ca="1" si="4"/>
        <v>1</v>
      </c>
      <c r="W289" s="5"/>
      <c r="X289" s="79"/>
      <c r="AA289">
        <f ca="1">IF(Table1[[#This Row],[value of debts]]&gt;Table1[[#This Row],[income]],1,0)</f>
        <v>1</v>
      </c>
      <c r="AH289" s="79"/>
      <c r="AI289" s="79"/>
      <c r="AJ289" s="79"/>
    </row>
    <row r="290" spans="20:36" x14ac:dyDescent="0.2">
      <c r="T290" s="11">
        <f ca="1">Table1[[#This Row],[mortage left]]/Table1[[#This Row],[vlaue of haouse]]</f>
        <v>0.75539474123716521</v>
      </c>
      <c r="U290" s="4">
        <f t="shared" ca="1" si="4"/>
        <v>0</v>
      </c>
      <c r="W290" s="5"/>
      <c r="X290" s="79"/>
      <c r="AA290">
        <f ca="1">IF(Table1[[#This Row],[value of debts]]&gt;Table1[[#This Row],[income]],1,0)</f>
        <v>1</v>
      </c>
      <c r="AH290" s="79"/>
      <c r="AI290" s="79"/>
      <c r="AJ290" s="79"/>
    </row>
    <row r="291" spans="20:36" x14ac:dyDescent="0.2">
      <c r="T291" s="11">
        <f ca="1">Table1[[#This Row],[mortage left]]/Table1[[#This Row],[vlaue of haouse]]</f>
        <v>0.89946961863348518</v>
      </c>
      <c r="U291" s="4">
        <f t="shared" ca="1" si="4"/>
        <v>0</v>
      </c>
      <c r="W291" s="5"/>
      <c r="X291" s="79"/>
      <c r="AA291">
        <f ca="1">IF(Table1[[#This Row],[value of debts]]&gt;Table1[[#This Row],[income]],1,0)</f>
        <v>1</v>
      </c>
      <c r="AH291" s="79"/>
      <c r="AI291" s="79"/>
      <c r="AJ291" s="79"/>
    </row>
    <row r="292" spans="20:36" x14ac:dyDescent="0.2">
      <c r="T292" s="11">
        <f ca="1">Table1[[#This Row],[mortage left]]/Table1[[#This Row],[vlaue of haouse]]</f>
        <v>0.56994735461591406</v>
      </c>
      <c r="U292" s="4">
        <f t="shared" ca="1" si="4"/>
        <v>0</v>
      </c>
      <c r="W292" s="5"/>
      <c r="X292" s="79"/>
      <c r="AA292">
        <f ca="1">IF(Table1[[#This Row],[value of debts]]&gt;Table1[[#This Row],[income]],1,0)</f>
        <v>1</v>
      </c>
      <c r="AH292" s="79"/>
      <c r="AI292" s="79"/>
      <c r="AJ292" s="79"/>
    </row>
    <row r="293" spans="20:36" x14ac:dyDescent="0.2">
      <c r="T293" s="11">
        <f ca="1">Table1[[#This Row],[mortage left]]/Table1[[#This Row],[vlaue of haouse]]</f>
        <v>0.44670525162882813</v>
      </c>
      <c r="U293" s="4">
        <f t="shared" ca="1" si="4"/>
        <v>1</v>
      </c>
      <c r="W293" s="5"/>
      <c r="X293" s="79"/>
      <c r="AA293">
        <f ca="1">IF(Table1[[#This Row],[value of debts]]&gt;Table1[[#This Row],[income]],1,0)</f>
        <v>1</v>
      </c>
      <c r="AH293" s="79"/>
      <c r="AI293" s="79"/>
      <c r="AJ293" s="79"/>
    </row>
    <row r="294" spans="20:36" x14ac:dyDescent="0.2">
      <c r="T294" s="11">
        <f ca="1">Table1[[#This Row],[mortage left]]/Table1[[#This Row],[vlaue of haouse]]</f>
        <v>0.15298233187075994</v>
      </c>
      <c r="U294" s="4">
        <f t="shared" ca="1" si="4"/>
        <v>1</v>
      </c>
      <c r="W294" s="5"/>
      <c r="X294" s="79"/>
      <c r="AA294">
        <f ca="1">IF(Table1[[#This Row],[value of debts]]&gt;Table1[[#This Row],[income]],1,0)</f>
        <v>1</v>
      </c>
      <c r="AH294" s="79"/>
      <c r="AI294" s="79"/>
      <c r="AJ294" s="79"/>
    </row>
    <row r="295" spans="20:36" x14ac:dyDescent="0.2">
      <c r="T295" s="11">
        <f ca="1">Table1[[#This Row],[mortage left]]/Table1[[#This Row],[vlaue of haouse]]</f>
        <v>8.6908069929427123E-2</v>
      </c>
      <c r="U295" s="4">
        <f t="shared" ca="1" si="4"/>
        <v>1</v>
      </c>
      <c r="W295" s="5"/>
      <c r="X295" s="79"/>
      <c r="AA295">
        <f ca="1">IF(Table1[[#This Row],[value of debts]]&gt;Table1[[#This Row],[income]],1,0)</f>
        <v>1</v>
      </c>
      <c r="AH295" s="79"/>
      <c r="AI295" s="79"/>
      <c r="AJ295" s="79"/>
    </row>
    <row r="296" spans="20:36" x14ac:dyDescent="0.2">
      <c r="T296" s="11">
        <f ca="1">Table1[[#This Row],[mortage left]]/Table1[[#This Row],[vlaue of haouse]]</f>
        <v>0.88045925645419254</v>
      </c>
      <c r="U296" s="4">
        <f t="shared" ca="1" si="4"/>
        <v>0</v>
      </c>
      <c r="W296" s="5"/>
      <c r="X296" s="79"/>
      <c r="AA296">
        <f ca="1">IF(Table1[[#This Row],[value of debts]]&gt;Table1[[#This Row],[income]],1,0)</f>
        <v>1</v>
      </c>
      <c r="AH296" s="79"/>
      <c r="AI296" s="79"/>
      <c r="AJ296" s="79"/>
    </row>
    <row r="297" spans="20:36" x14ac:dyDescent="0.2">
      <c r="T297" s="11">
        <f ca="1">Table1[[#This Row],[mortage left]]/Table1[[#This Row],[vlaue of haouse]]</f>
        <v>5.8337568809465279E-2</v>
      </c>
      <c r="U297" s="4">
        <f t="shared" ca="1" si="4"/>
        <v>1</v>
      </c>
      <c r="W297" s="5"/>
      <c r="X297" s="79"/>
      <c r="AA297">
        <f ca="1">IF(Table1[[#This Row],[value of debts]]&gt;Table1[[#This Row],[income]],1,0)</f>
        <v>1</v>
      </c>
      <c r="AH297" s="79"/>
      <c r="AI297" s="79"/>
      <c r="AJ297" s="79"/>
    </row>
    <row r="298" spans="20:36" x14ac:dyDescent="0.2">
      <c r="T298" s="11">
        <f ca="1">Table1[[#This Row],[mortage left]]/Table1[[#This Row],[vlaue of haouse]]</f>
        <v>0.55385358943000484</v>
      </c>
      <c r="U298" s="4">
        <f t="shared" ca="1" si="4"/>
        <v>0</v>
      </c>
      <c r="W298" s="5"/>
      <c r="X298" s="79"/>
      <c r="AA298">
        <f ca="1">IF(Table1[[#This Row],[value of debts]]&gt;Table1[[#This Row],[income]],1,0)</f>
        <v>1</v>
      </c>
      <c r="AH298" s="79"/>
      <c r="AI298" s="79"/>
      <c r="AJ298" s="79"/>
    </row>
    <row r="299" spans="20:36" x14ac:dyDescent="0.2">
      <c r="T299" s="11">
        <f ca="1">Table1[[#This Row],[mortage left]]/Table1[[#This Row],[vlaue of haouse]]</f>
        <v>0.82948303836779413</v>
      </c>
      <c r="U299" s="4">
        <f t="shared" ca="1" si="4"/>
        <v>0</v>
      </c>
      <c r="W299" s="5"/>
      <c r="X299" s="79"/>
      <c r="AA299">
        <f ca="1">IF(Table1[[#This Row],[value of debts]]&gt;Table1[[#This Row],[income]],1,0)</f>
        <v>1</v>
      </c>
      <c r="AH299" s="79"/>
      <c r="AI299" s="79"/>
      <c r="AJ299" s="79"/>
    </row>
    <row r="300" spans="20:36" x14ac:dyDescent="0.2">
      <c r="T300" s="11">
        <f ca="1">Table1[[#This Row],[mortage left]]/Table1[[#This Row],[vlaue of haouse]]</f>
        <v>0.52789040736977977</v>
      </c>
      <c r="U300" s="4">
        <f t="shared" ca="1" si="4"/>
        <v>0</v>
      </c>
      <c r="W300" s="5"/>
      <c r="X300" s="79"/>
      <c r="AA300">
        <f ca="1">IF(Table1[[#This Row],[value of debts]]&gt;Table1[[#This Row],[income]],1,0)</f>
        <v>1</v>
      </c>
      <c r="AH300" s="79"/>
      <c r="AI300" s="79"/>
      <c r="AJ300" s="79"/>
    </row>
    <row r="301" spans="20:36" x14ac:dyDescent="0.2">
      <c r="T301" s="11">
        <f ca="1">Table1[[#This Row],[mortage left]]/Table1[[#This Row],[vlaue of haouse]]</f>
        <v>0.21491032599170179</v>
      </c>
      <c r="U301" s="4">
        <f t="shared" ca="1" si="4"/>
        <v>1</v>
      </c>
      <c r="W301" s="5"/>
      <c r="X301" s="79"/>
      <c r="AA301">
        <f ca="1">IF(Table1[[#This Row],[value of debts]]&gt;Table1[[#This Row],[income]],1,0)</f>
        <v>1</v>
      </c>
      <c r="AH301" s="79"/>
      <c r="AI301" s="79"/>
      <c r="AJ301" s="79"/>
    </row>
    <row r="302" spans="20:36" x14ac:dyDescent="0.2">
      <c r="T302" s="11">
        <f ca="1">Table1[[#This Row],[mortage left]]/Table1[[#This Row],[vlaue of haouse]]</f>
        <v>0.30199866536738995</v>
      </c>
      <c r="U302" s="4">
        <f t="shared" ca="1" si="4"/>
        <v>1</v>
      </c>
      <c r="W302" s="5"/>
      <c r="X302" s="79"/>
      <c r="AA302">
        <f ca="1">IF(Table1[[#This Row],[value of debts]]&gt;Table1[[#This Row],[income]],1,0)</f>
        <v>1</v>
      </c>
      <c r="AH302" s="79"/>
      <c r="AI302" s="79"/>
      <c r="AJ302" s="79"/>
    </row>
    <row r="303" spans="20:36" x14ac:dyDescent="0.2">
      <c r="T303" s="11">
        <f ca="1">Table1[[#This Row],[mortage left]]/Table1[[#This Row],[vlaue of haouse]]</f>
        <v>0.51417474483344228</v>
      </c>
      <c r="U303" s="4">
        <f t="shared" ca="1" si="4"/>
        <v>0</v>
      </c>
      <c r="W303" s="5"/>
      <c r="X303" s="79"/>
      <c r="AA303">
        <f ca="1">IF(Table1[[#This Row],[value of debts]]&gt;Table1[[#This Row],[income]],1,0)</f>
        <v>1</v>
      </c>
      <c r="AH303" s="79"/>
      <c r="AI303" s="79"/>
      <c r="AJ303" s="79"/>
    </row>
    <row r="304" spans="20:36" x14ac:dyDescent="0.2">
      <c r="T304" s="11">
        <f ca="1">Table1[[#This Row],[mortage left]]/Table1[[#This Row],[vlaue of haouse]]</f>
        <v>0.74244803780858393</v>
      </c>
      <c r="U304" s="4">
        <f t="shared" ca="1" si="4"/>
        <v>0</v>
      </c>
      <c r="W304" s="5"/>
      <c r="X304" s="79"/>
      <c r="AA304">
        <f ca="1">IF(Table1[[#This Row],[value of debts]]&gt;Table1[[#This Row],[income]],1,0)</f>
        <v>1</v>
      </c>
      <c r="AH304" s="79"/>
      <c r="AI304" s="79"/>
      <c r="AJ304" s="79"/>
    </row>
    <row r="305" spans="20:36" x14ac:dyDescent="0.2">
      <c r="T305" s="11">
        <f ca="1">Table1[[#This Row],[mortage left]]/Table1[[#This Row],[vlaue of haouse]]</f>
        <v>0.89033174694766948</v>
      </c>
      <c r="U305" s="4">
        <f t="shared" ca="1" si="4"/>
        <v>0</v>
      </c>
      <c r="W305" s="5"/>
      <c r="X305" s="79"/>
      <c r="AA305">
        <f ca="1">IF(Table1[[#This Row],[value of debts]]&gt;Table1[[#This Row],[income]],1,0)</f>
        <v>1</v>
      </c>
      <c r="AH305" s="79"/>
      <c r="AI305" s="79"/>
      <c r="AJ305" s="79"/>
    </row>
    <row r="306" spans="20:36" x14ac:dyDescent="0.2">
      <c r="T306" s="11">
        <f ca="1">Table1[[#This Row],[mortage left]]/Table1[[#This Row],[vlaue of haouse]]</f>
        <v>0.22722094673872853</v>
      </c>
      <c r="U306" s="4">
        <f t="shared" ca="1" si="4"/>
        <v>1</v>
      </c>
      <c r="W306" s="5"/>
      <c r="X306" s="79"/>
      <c r="AA306">
        <f ca="1">IF(Table1[[#This Row],[value of debts]]&gt;Table1[[#This Row],[income]],1,0)</f>
        <v>1</v>
      </c>
      <c r="AH306" s="79"/>
      <c r="AI306" s="79"/>
      <c r="AJ306" s="79"/>
    </row>
    <row r="307" spans="20:36" x14ac:dyDescent="0.2">
      <c r="T307" s="11">
        <f ca="1">Table1[[#This Row],[mortage left]]/Table1[[#This Row],[vlaue of haouse]]</f>
        <v>0.18971146915421999</v>
      </c>
      <c r="U307" s="4">
        <f t="shared" ca="1" si="4"/>
        <v>1</v>
      </c>
      <c r="W307" s="5"/>
      <c r="X307" s="79"/>
      <c r="AA307">
        <f ca="1">IF(Table1[[#This Row],[value of debts]]&gt;Table1[[#This Row],[income]],1,0)</f>
        <v>1</v>
      </c>
      <c r="AH307" s="79"/>
      <c r="AI307" s="79"/>
      <c r="AJ307" s="79"/>
    </row>
    <row r="308" spans="20:36" x14ac:dyDescent="0.2">
      <c r="T308" s="11">
        <f ca="1">Table1[[#This Row],[mortage left]]/Table1[[#This Row],[vlaue of haouse]]</f>
        <v>0.22234984625015619</v>
      </c>
      <c r="U308" s="4">
        <f t="shared" ca="1" si="4"/>
        <v>1</v>
      </c>
      <c r="W308" s="5"/>
      <c r="X308" s="79"/>
      <c r="AA308">
        <f ca="1">IF(Table1[[#This Row],[value of debts]]&gt;Table1[[#This Row],[income]],1,0)</f>
        <v>1</v>
      </c>
      <c r="AH308" s="79"/>
      <c r="AI308" s="79"/>
      <c r="AJ308" s="79"/>
    </row>
    <row r="309" spans="20:36" x14ac:dyDescent="0.2">
      <c r="T309" s="11">
        <f ca="1">Table1[[#This Row],[mortage left]]/Table1[[#This Row],[vlaue of haouse]]</f>
        <v>0.12800650444460715</v>
      </c>
      <c r="U309" s="4">
        <f t="shared" ca="1" si="4"/>
        <v>1</v>
      </c>
      <c r="W309" s="5"/>
      <c r="X309" s="79"/>
      <c r="AA309">
        <f ca="1">IF(Table1[[#This Row],[value of debts]]&gt;Table1[[#This Row],[income]],1,0)</f>
        <v>1</v>
      </c>
      <c r="AH309" s="79"/>
      <c r="AI309" s="79"/>
      <c r="AJ309" s="79"/>
    </row>
    <row r="310" spans="20:36" x14ac:dyDescent="0.2">
      <c r="T310" s="11">
        <f ca="1">Table1[[#This Row],[mortage left]]/Table1[[#This Row],[vlaue of haouse]]</f>
        <v>0.66170413079283519</v>
      </c>
      <c r="U310" s="4">
        <f t="shared" ca="1" si="4"/>
        <v>0</v>
      </c>
      <c r="W310" s="5"/>
      <c r="X310" s="79"/>
      <c r="AA310">
        <f ca="1">IF(Table1[[#This Row],[value of debts]]&gt;Table1[[#This Row],[income]],1,0)</f>
        <v>1</v>
      </c>
      <c r="AH310" s="79"/>
      <c r="AI310" s="79"/>
      <c r="AJ310" s="79"/>
    </row>
    <row r="311" spans="20:36" x14ac:dyDescent="0.2">
      <c r="T311" s="11">
        <f ca="1">Table1[[#This Row],[mortage left]]/Table1[[#This Row],[vlaue of haouse]]</f>
        <v>0.69179338577942207</v>
      </c>
      <c r="U311" s="4">
        <f t="shared" ca="1" si="4"/>
        <v>0</v>
      </c>
      <c r="W311" s="5"/>
      <c r="X311" s="79"/>
      <c r="AA311">
        <f ca="1">IF(Table1[[#This Row],[value of debts]]&gt;Table1[[#This Row],[income]],1,0)</f>
        <v>1</v>
      </c>
      <c r="AH311" s="79"/>
      <c r="AI311" s="79"/>
      <c r="AJ311" s="79"/>
    </row>
    <row r="312" spans="20:36" x14ac:dyDescent="0.2">
      <c r="T312" s="11">
        <f ca="1">Table1[[#This Row],[mortage left]]/Table1[[#This Row],[vlaue of haouse]]</f>
        <v>0.80549624425467392</v>
      </c>
      <c r="U312" s="4">
        <f t="shared" ca="1" si="4"/>
        <v>0</v>
      </c>
      <c r="W312" s="5"/>
      <c r="X312" s="79"/>
      <c r="AA312">
        <f ca="1">IF(Table1[[#This Row],[value of debts]]&gt;Table1[[#This Row],[income]],1,0)</f>
        <v>1</v>
      </c>
      <c r="AH312" s="79"/>
      <c r="AI312" s="79"/>
      <c r="AJ312" s="79"/>
    </row>
    <row r="313" spans="20:36" x14ac:dyDescent="0.2">
      <c r="T313" s="11">
        <f ca="1">Table1[[#This Row],[mortage left]]/Table1[[#This Row],[vlaue of haouse]]</f>
        <v>0.25278010799220774</v>
      </c>
      <c r="U313" s="4">
        <f t="shared" ca="1" si="4"/>
        <v>1</v>
      </c>
      <c r="W313" s="5"/>
      <c r="X313" s="79"/>
      <c r="AA313">
        <f ca="1">IF(Table1[[#This Row],[value of debts]]&gt;Table1[[#This Row],[income]],1,0)</f>
        <v>1</v>
      </c>
      <c r="AH313" s="79"/>
      <c r="AI313" s="79"/>
      <c r="AJ313" s="79"/>
    </row>
    <row r="314" spans="20:36" x14ac:dyDescent="0.2">
      <c r="T314" s="11">
        <f ca="1">Table1[[#This Row],[mortage left]]/Table1[[#This Row],[vlaue of haouse]]</f>
        <v>0.71316983136967049</v>
      </c>
      <c r="U314" s="4">
        <f t="shared" ca="1" si="4"/>
        <v>0</v>
      </c>
      <c r="W314" s="5"/>
      <c r="X314" s="79"/>
      <c r="AA314">
        <f ca="1">IF(Table1[[#This Row],[value of debts]]&gt;Table1[[#This Row],[income]],1,0)</f>
        <v>1</v>
      </c>
      <c r="AH314" s="79"/>
      <c r="AI314" s="79"/>
      <c r="AJ314" s="79"/>
    </row>
    <row r="315" spans="20:36" x14ac:dyDescent="0.2">
      <c r="T315" s="11">
        <f ca="1">Table1[[#This Row],[mortage left]]/Table1[[#This Row],[vlaue of haouse]]</f>
        <v>0.7532820570661457</v>
      </c>
      <c r="U315" s="4">
        <f t="shared" ca="1" si="4"/>
        <v>0</v>
      </c>
      <c r="W315" s="5"/>
      <c r="X315" s="79"/>
      <c r="AA315">
        <f ca="1">IF(Table1[[#This Row],[value of debts]]&gt;Table1[[#This Row],[income]],1,0)</f>
        <v>1</v>
      </c>
      <c r="AH315" s="79"/>
      <c r="AI315" s="79"/>
      <c r="AJ315" s="79"/>
    </row>
    <row r="316" spans="20:36" x14ac:dyDescent="0.2">
      <c r="T316" s="11">
        <f ca="1">Table1[[#This Row],[mortage left]]/Table1[[#This Row],[vlaue of haouse]]</f>
        <v>0.49716836104368511</v>
      </c>
      <c r="U316" s="4">
        <f t="shared" ca="1" si="4"/>
        <v>0</v>
      </c>
      <c r="W316" s="5"/>
      <c r="X316" s="79"/>
      <c r="AA316">
        <f ca="1">IF(Table1[[#This Row],[value of debts]]&gt;Table1[[#This Row],[income]],1,0)</f>
        <v>1</v>
      </c>
      <c r="AH316" s="79"/>
      <c r="AI316" s="79"/>
      <c r="AJ316" s="79"/>
    </row>
    <row r="317" spans="20:36" x14ac:dyDescent="0.2">
      <c r="T317" s="11">
        <f ca="1">Table1[[#This Row],[mortage left]]/Table1[[#This Row],[vlaue of haouse]]</f>
        <v>0.73846959745858687</v>
      </c>
      <c r="U317" s="4">
        <f t="shared" ca="1" si="4"/>
        <v>0</v>
      </c>
      <c r="W317" s="5"/>
      <c r="X317" s="79"/>
      <c r="AA317">
        <f ca="1">IF(Table1[[#This Row],[value of debts]]&gt;Table1[[#This Row],[income]],1,0)</f>
        <v>1</v>
      </c>
      <c r="AH317" s="79"/>
      <c r="AI317" s="79"/>
      <c r="AJ317" s="79"/>
    </row>
    <row r="318" spans="20:36" x14ac:dyDescent="0.2">
      <c r="T318" s="11">
        <f ca="1">Table1[[#This Row],[mortage left]]/Table1[[#This Row],[vlaue of haouse]]</f>
        <v>5.0692654951916438E-2</v>
      </c>
      <c r="U318" s="4">
        <f t="shared" ca="1" si="4"/>
        <v>1</v>
      </c>
      <c r="W318" s="5"/>
      <c r="X318" s="79"/>
      <c r="AA318">
        <f ca="1">IF(Table1[[#This Row],[value of debts]]&gt;Table1[[#This Row],[income]],1,0)</f>
        <v>1</v>
      </c>
      <c r="AH318" s="79"/>
      <c r="AI318" s="79"/>
      <c r="AJ318" s="79"/>
    </row>
    <row r="319" spans="20:36" x14ac:dyDescent="0.2">
      <c r="T319" s="11">
        <f ca="1">Table1[[#This Row],[mortage left]]/Table1[[#This Row],[vlaue of haouse]]</f>
        <v>0.19950852338518998</v>
      </c>
      <c r="U319" s="4">
        <f t="shared" ca="1" si="4"/>
        <v>1</v>
      </c>
      <c r="W319" s="5"/>
      <c r="X319" s="79"/>
      <c r="AA319">
        <f ca="1">IF(Table1[[#This Row],[value of debts]]&gt;Table1[[#This Row],[income]],1,0)</f>
        <v>1</v>
      </c>
      <c r="AH319" s="79"/>
      <c r="AI319" s="79"/>
      <c r="AJ319" s="79"/>
    </row>
    <row r="320" spans="20:36" x14ac:dyDescent="0.2">
      <c r="T320" s="11">
        <f ca="1">Table1[[#This Row],[mortage left]]/Table1[[#This Row],[vlaue of haouse]]</f>
        <v>0.21257576046794968</v>
      </c>
      <c r="U320" s="4">
        <f t="shared" ca="1" si="4"/>
        <v>1</v>
      </c>
      <c r="W320" s="5"/>
      <c r="X320" s="79"/>
      <c r="AA320">
        <f ca="1">IF(Table1[[#This Row],[value of debts]]&gt;Table1[[#This Row],[income]],1,0)</f>
        <v>1</v>
      </c>
      <c r="AH320" s="79"/>
      <c r="AI320" s="79"/>
      <c r="AJ320" s="79"/>
    </row>
    <row r="321" spans="20:36" x14ac:dyDescent="0.2">
      <c r="T321" s="11">
        <f ca="1">Table1[[#This Row],[mortage left]]/Table1[[#This Row],[vlaue of haouse]]</f>
        <v>0.76523494106330159</v>
      </c>
      <c r="U321" s="4">
        <f t="shared" ca="1" si="4"/>
        <v>0</v>
      </c>
      <c r="W321" s="5"/>
      <c r="X321" s="79"/>
      <c r="AA321">
        <f ca="1">IF(Table1[[#This Row],[value of debts]]&gt;Table1[[#This Row],[income]],1,0)</f>
        <v>1</v>
      </c>
      <c r="AH321" s="79"/>
      <c r="AI321" s="79"/>
      <c r="AJ321" s="79"/>
    </row>
    <row r="322" spans="20:36" x14ac:dyDescent="0.2">
      <c r="T322" s="11">
        <f ca="1">Table1[[#This Row],[mortage left]]/Table1[[#This Row],[vlaue of haouse]]</f>
        <v>0.44128656646694109</v>
      </c>
      <c r="U322" s="4">
        <f t="shared" ca="1" si="4"/>
        <v>1</v>
      </c>
      <c r="W322" s="5"/>
      <c r="X322" s="79"/>
      <c r="AA322">
        <f ca="1">IF(Table1[[#This Row],[value of debts]]&gt;Table1[[#This Row],[income]],1,0)</f>
        <v>1</v>
      </c>
      <c r="AH322" s="79"/>
      <c r="AI322" s="79"/>
      <c r="AJ322" s="79"/>
    </row>
    <row r="323" spans="20:36" x14ac:dyDescent="0.2">
      <c r="T323" s="11">
        <f ca="1">Table1[[#This Row],[mortage left]]/Table1[[#This Row],[vlaue of haouse]]</f>
        <v>1.3269715541766036E-3</v>
      </c>
      <c r="U323" s="4">
        <f t="shared" ref="U323:U386" ca="1" si="5">IF(T323&lt;$V$1,1,0)</f>
        <v>1</v>
      </c>
      <c r="W323" s="5"/>
      <c r="X323" s="79"/>
      <c r="AA323">
        <f ca="1">IF(Table1[[#This Row],[value of debts]]&gt;Table1[[#This Row],[income]],1,0)</f>
        <v>0</v>
      </c>
      <c r="AH323" s="79"/>
      <c r="AI323" s="79"/>
      <c r="AJ323" s="79"/>
    </row>
    <row r="324" spans="20:36" x14ac:dyDescent="0.2">
      <c r="T324" s="11">
        <f ca="1">Table1[[#This Row],[mortage left]]/Table1[[#This Row],[vlaue of haouse]]</f>
        <v>0.90315753838916601</v>
      </c>
      <c r="U324" s="4">
        <f t="shared" ca="1" si="5"/>
        <v>0</v>
      </c>
      <c r="W324" s="5"/>
      <c r="X324" s="79"/>
      <c r="AA324">
        <f ca="1">IF(Table1[[#This Row],[value of debts]]&gt;Table1[[#This Row],[income]],1,0)</f>
        <v>1</v>
      </c>
      <c r="AH324" s="79"/>
      <c r="AI324" s="79"/>
      <c r="AJ324" s="79"/>
    </row>
    <row r="325" spans="20:36" x14ac:dyDescent="0.2">
      <c r="T325" s="11">
        <f ca="1">Table1[[#This Row],[mortage left]]/Table1[[#This Row],[vlaue of haouse]]</f>
        <v>0.2479678803787595</v>
      </c>
      <c r="U325" s="4">
        <f t="shared" ca="1" si="5"/>
        <v>1</v>
      </c>
      <c r="W325" s="5"/>
      <c r="X325" s="79"/>
      <c r="AA325">
        <f ca="1">IF(Table1[[#This Row],[value of debts]]&gt;Table1[[#This Row],[income]],1,0)</f>
        <v>1</v>
      </c>
      <c r="AH325" s="79"/>
      <c r="AI325" s="79"/>
      <c r="AJ325" s="79"/>
    </row>
    <row r="326" spans="20:36" x14ac:dyDescent="0.2">
      <c r="T326" s="11">
        <f ca="1">Table1[[#This Row],[mortage left]]/Table1[[#This Row],[vlaue of haouse]]</f>
        <v>0.72670289671341626</v>
      </c>
      <c r="U326" s="4">
        <f t="shared" ca="1" si="5"/>
        <v>0</v>
      </c>
      <c r="W326" s="5"/>
      <c r="X326" s="79"/>
      <c r="AA326">
        <f ca="1">IF(Table1[[#This Row],[value of debts]]&gt;Table1[[#This Row],[income]],1,0)</f>
        <v>1</v>
      </c>
      <c r="AH326" s="79"/>
      <c r="AI326" s="79"/>
      <c r="AJ326" s="79"/>
    </row>
    <row r="327" spans="20:36" x14ac:dyDescent="0.2">
      <c r="T327" s="11">
        <f ca="1">Table1[[#This Row],[mortage left]]/Table1[[#This Row],[vlaue of haouse]]</f>
        <v>0.45365959701480874</v>
      </c>
      <c r="U327" s="4">
        <f t="shared" ca="1" si="5"/>
        <v>0</v>
      </c>
      <c r="W327" s="5"/>
      <c r="X327" s="79"/>
      <c r="AA327">
        <f ca="1">IF(Table1[[#This Row],[value of debts]]&gt;Table1[[#This Row],[income]],1,0)</f>
        <v>1</v>
      </c>
      <c r="AH327" s="79"/>
      <c r="AI327" s="79"/>
      <c r="AJ327" s="79"/>
    </row>
    <row r="328" spans="20:36" x14ac:dyDescent="0.2">
      <c r="T328" s="11">
        <f ca="1">Table1[[#This Row],[mortage left]]/Table1[[#This Row],[vlaue of haouse]]</f>
        <v>0.75924351076328767</v>
      </c>
      <c r="U328" s="4">
        <f t="shared" ca="1" si="5"/>
        <v>0</v>
      </c>
      <c r="W328" s="5"/>
      <c r="X328" s="79"/>
      <c r="AA328">
        <f ca="1">IF(Table1[[#This Row],[value of debts]]&gt;Table1[[#This Row],[income]],1,0)</f>
        <v>1</v>
      </c>
      <c r="AH328" s="79"/>
      <c r="AI328" s="79"/>
      <c r="AJ328" s="79"/>
    </row>
    <row r="329" spans="20:36" x14ac:dyDescent="0.2">
      <c r="T329" s="11">
        <f ca="1">Table1[[#This Row],[mortage left]]/Table1[[#This Row],[vlaue of haouse]]</f>
        <v>0.45746801460086428</v>
      </c>
      <c r="U329" s="4">
        <f t="shared" ca="1" si="5"/>
        <v>0</v>
      </c>
      <c r="W329" s="5"/>
      <c r="X329" s="79"/>
      <c r="AA329">
        <f ca="1">IF(Table1[[#This Row],[value of debts]]&gt;Table1[[#This Row],[income]],1,0)</f>
        <v>1</v>
      </c>
      <c r="AH329" s="79"/>
      <c r="AI329" s="79"/>
      <c r="AJ329" s="79"/>
    </row>
    <row r="330" spans="20:36" x14ac:dyDescent="0.2">
      <c r="T330" s="11">
        <f ca="1">Table1[[#This Row],[mortage left]]/Table1[[#This Row],[vlaue of haouse]]</f>
        <v>0.45969335554438484</v>
      </c>
      <c r="U330" s="4">
        <f t="shared" ca="1" si="5"/>
        <v>0</v>
      </c>
      <c r="W330" s="5"/>
      <c r="X330" s="79"/>
      <c r="AA330">
        <f ca="1">IF(Table1[[#This Row],[value of debts]]&gt;Table1[[#This Row],[income]],1,0)</f>
        <v>1</v>
      </c>
      <c r="AH330" s="79"/>
      <c r="AI330" s="79"/>
      <c r="AJ330" s="79"/>
    </row>
    <row r="331" spans="20:36" x14ac:dyDescent="0.2">
      <c r="T331" s="11">
        <f ca="1">Table1[[#This Row],[mortage left]]/Table1[[#This Row],[vlaue of haouse]]</f>
        <v>0.79849821603754656</v>
      </c>
      <c r="U331" s="4">
        <f t="shared" ca="1" si="5"/>
        <v>0</v>
      </c>
      <c r="W331" s="5"/>
      <c r="X331" s="79"/>
      <c r="AA331">
        <f ca="1">IF(Table1[[#This Row],[value of debts]]&gt;Table1[[#This Row],[income]],1,0)</f>
        <v>1</v>
      </c>
      <c r="AH331" s="79"/>
      <c r="AI331" s="79"/>
      <c r="AJ331" s="79"/>
    </row>
    <row r="332" spans="20:36" x14ac:dyDescent="0.2">
      <c r="T332" s="11">
        <f ca="1">Table1[[#This Row],[mortage left]]/Table1[[#This Row],[vlaue of haouse]]</f>
        <v>0.5784416404390107</v>
      </c>
      <c r="U332" s="4">
        <f t="shared" ca="1" si="5"/>
        <v>0</v>
      </c>
      <c r="W332" s="5"/>
      <c r="X332" s="79"/>
      <c r="AA332">
        <f ca="1">IF(Table1[[#This Row],[value of debts]]&gt;Table1[[#This Row],[income]],1,0)</f>
        <v>1</v>
      </c>
      <c r="AH332" s="79"/>
      <c r="AI332" s="79"/>
      <c r="AJ332" s="79"/>
    </row>
    <row r="333" spans="20:36" x14ac:dyDescent="0.2">
      <c r="T333" s="11">
        <f ca="1">Table1[[#This Row],[mortage left]]/Table1[[#This Row],[vlaue of haouse]]</f>
        <v>0.47437912483475031</v>
      </c>
      <c r="U333" s="4">
        <f t="shared" ca="1" si="5"/>
        <v>0</v>
      </c>
      <c r="W333" s="5"/>
      <c r="X333" s="79"/>
      <c r="AA333">
        <f ca="1">IF(Table1[[#This Row],[value of debts]]&gt;Table1[[#This Row],[income]],1,0)</f>
        <v>1</v>
      </c>
      <c r="AH333" s="79"/>
      <c r="AI333" s="79"/>
      <c r="AJ333" s="79"/>
    </row>
    <row r="334" spans="20:36" x14ac:dyDescent="0.2">
      <c r="T334" s="11">
        <f ca="1">Table1[[#This Row],[mortage left]]/Table1[[#This Row],[vlaue of haouse]]</f>
        <v>0.39315278616345972</v>
      </c>
      <c r="U334" s="4">
        <f t="shared" ca="1" si="5"/>
        <v>1</v>
      </c>
      <c r="W334" s="5"/>
      <c r="X334" s="79"/>
      <c r="AA334">
        <f ca="1">IF(Table1[[#This Row],[value of debts]]&gt;Table1[[#This Row],[income]],1,0)</f>
        <v>1</v>
      </c>
      <c r="AH334" s="79"/>
      <c r="AI334" s="79"/>
      <c r="AJ334" s="79"/>
    </row>
    <row r="335" spans="20:36" x14ac:dyDescent="0.2">
      <c r="T335" s="11">
        <f ca="1">Table1[[#This Row],[mortage left]]/Table1[[#This Row],[vlaue of haouse]]</f>
        <v>0.58590797648049553</v>
      </c>
      <c r="U335" s="4">
        <f t="shared" ca="1" si="5"/>
        <v>0</v>
      </c>
      <c r="W335" s="5"/>
      <c r="X335" s="79"/>
      <c r="AA335">
        <f ca="1">IF(Table1[[#This Row],[value of debts]]&gt;Table1[[#This Row],[income]],1,0)</f>
        <v>1</v>
      </c>
      <c r="AH335" s="79"/>
      <c r="AI335" s="79"/>
      <c r="AJ335" s="79"/>
    </row>
    <row r="336" spans="20:36" x14ac:dyDescent="0.2">
      <c r="T336" s="11">
        <f ca="1">Table1[[#This Row],[mortage left]]/Table1[[#This Row],[vlaue of haouse]]</f>
        <v>0.13090113982518892</v>
      </c>
      <c r="U336" s="4">
        <f t="shared" ca="1" si="5"/>
        <v>1</v>
      </c>
      <c r="W336" s="5"/>
      <c r="X336" s="79"/>
      <c r="AA336">
        <f ca="1">IF(Table1[[#This Row],[value of debts]]&gt;Table1[[#This Row],[income]],1,0)</f>
        <v>1</v>
      </c>
      <c r="AH336" s="79"/>
      <c r="AI336" s="79"/>
      <c r="AJ336" s="79"/>
    </row>
    <row r="337" spans="20:36" x14ac:dyDescent="0.2">
      <c r="T337" s="11">
        <f ca="1">Table1[[#This Row],[mortage left]]/Table1[[#This Row],[vlaue of haouse]]</f>
        <v>0.37082677961339128</v>
      </c>
      <c r="U337" s="4">
        <f t="shared" ca="1" si="5"/>
        <v>1</v>
      </c>
      <c r="W337" s="5"/>
      <c r="X337" s="79"/>
      <c r="AA337">
        <f ca="1">IF(Table1[[#This Row],[value of debts]]&gt;Table1[[#This Row],[income]],1,0)</f>
        <v>1</v>
      </c>
      <c r="AH337" s="79"/>
      <c r="AI337" s="79"/>
      <c r="AJ337" s="79"/>
    </row>
    <row r="338" spans="20:36" x14ac:dyDescent="0.2">
      <c r="T338" s="11">
        <f ca="1">Table1[[#This Row],[mortage left]]/Table1[[#This Row],[vlaue of haouse]]</f>
        <v>8.7348876173892309E-2</v>
      </c>
      <c r="U338" s="4">
        <f t="shared" ca="1" si="5"/>
        <v>1</v>
      </c>
      <c r="W338" s="5"/>
      <c r="X338" s="79"/>
      <c r="AA338">
        <f ca="1">IF(Table1[[#This Row],[value of debts]]&gt;Table1[[#This Row],[income]],1,0)</f>
        <v>1</v>
      </c>
      <c r="AH338" s="79"/>
      <c r="AI338" s="79"/>
      <c r="AJ338" s="79"/>
    </row>
    <row r="339" spans="20:36" x14ac:dyDescent="0.2">
      <c r="T339" s="11">
        <f ca="1">Table1[[#This Row],[mortage left]]/Table1[[#This Row],[vlaue of haouse]]</f>
        <v>0.47006597003367245</v>
      </c>
      <c r="U339" s="4">
        <f t="shared" ca="1" si="5"/>
        <v>0</v>
      </c>
      <c r="W339" s="5"/>
      <c r="X339" s="79"/>
      <c r="AA339">
        <f ca="1">IF(Table1[[#This Row],[value of debts]]&gt;Table1[[#This Row],[income]],1,0)</f>
        <v>1</v>
      </c>
      <c r="AH339" s="79"/>
      <c r="AI339" s="79"/>
      <c r="AJ339" s="79"/>
    </row>
    <row r="340" spans="20:36" x14ac:dyDescent="0.2">
      <c r="T340" s="11">
        <f ca="1">Table1[[#This Row],[mortage left]]/Table1[[#This Row],[vlaue of haouse]]</f>
        <v>0.41069240190792544</v>
      </c>
      <c r="U340" s="4">
        <f t="shared" ca="1" si="5"/>
        <v>1</v>
      </c>
      <c r="W340" s="5"/>
      <c r="X340" s="79"/>
      <c r="AA340">
        <f ca="1">IF(Table1[[#This Row],[value of debts]]&gt;Table1[[#This Row],[income]],1,0)</f>
        <v>1</v>
      </c>
      <c r="AH340" s="79"/>
      <c r="AI340" s="79"/>
      <c r="AJ340" s="79"/>
    </row>
    <row r="341" spans="20:36" x14ac:dyDescent="0.2">
      <c r="T341" s="11">
        <f ca="1">Table1[[#This Row],[mortage left]]/Table1[[#This Row],[vlaue of haouse]]</f>
        <v>0.79416024332303548</v>
      </c>
      <c r="U341" s="4">
        <f t="shared" ca="1" si="5"/>
        <v>0</v>
      </c>
      <c r="W341" s="5"/>
      <c r="X341" s="79"/>
      <c r="AA341">
        <f ca="1">IF(Table1[[#This Row],[value of debts]]&gt;Table1[[#This Row],[income]],1,0)</f>
        <v>1</v>
      </c>
      <c r="AH341" s="79"/>
      <c r="AI341" s="79"/>
      <c r="AJ341" s="79"/>
    </row>
    <row r="342" spans="20:36" x14ac:dyDescent="0.2">
      <c r="T342" s="11">
        <f ca="1">Table1[[#This Row],[mortage left]]/Table1[[#This Row],[vlaue of haouse]]</f>
        <v>0.95544175694717048</v>
      </c>
      <c r="U342" s="4">
        <f t="shared" ca="1" si="5"/>
        <v>0</v>
      </c>
      <c r="W342" s="5"/>
      <c r="X342" s="79"/>
      <c r="AA342">
        <f ca="1">IF(Table1[[#This Row],[value of debts]]&gt;Table1[[#This Row],[income]],1,0)</f>
        <v>1</v>
      </c>
      <c r="AH342" s="79"/>
      <c r="AI342" s="79"/>
      <c r="AJ342" s="79"/>
    </row>
    <row r="343" spans="20:36" x14ac:dyDescent="0.2">
      <c r="T343" s="11">
        <f ca="1">Table1[[#This Row],[mortage left]]/Table1[[#This Row],[vlaue of haouse]]</f>
        <v>0.13017141633601625</v>
      </c>
      <c r="U343" s="4">
        <f t="shared" ca="1" si="5"/>
        <v>1</v>
      </c>
      <c r="W343" s="5"/>
      <c r="X343" s="79"/>
      <c r="AA343">
        <f ca="1">IF(Table1[[#This Row],[value of debts]]&gt;Table1[[#This Row],[income]],1,0)</f>
        <v>1</v>
      </c>
      <c r="AH343" s="79"/>
      <c r="AI343" s="79"/>
      <c r="AJ343" s="79"/>
    </row>
    <row r="344" spans="20:36" x14ac:dyDescent="0.2">
      <c r="T344" s="11">
        <f ca="1">Table1[[#This Row],[mortage left]]/Table1[[#This Row],[vlaue of haouse]]</f>
        <v>0.72758957323855433</v>
      </c>
      <c r="U344" s="4">
        <f t="shared" ca="1" si="5"/>
        <v>0</v>
      </c>
      <c r="W344" s="5"/>
      <c r="X344" s="79"/>
      <c r="AA344">
        <f ca="1">IF(Table1[[#This Row],[value of debts]]&gt;Table1[[#This Row],[income]],1,0)</f>
        <v>1</v>
      </c>
      <c r="AH344" s="79"/>
      <c r="AI344" s="79"/>
      <c r="AJ344" s="79"/>
    </row>
    <row r="345" spans="20:36" x14ac:dyDescent="0.2">
      <c r="T345" s="11">
        <f ca="1">Table1[[#This Row],[mortage left]]/Table1[[#This Row],[vlaue of haouse]]</f>
        <v>0.7728451041038954</v>
      </c>
      <c r="U345" s="4">
        <f t="shared" ca="1" si="5"/>
        <v>0</v>
      </c>
      <c r="W345" s="5"/>
      <c r="X345" s="79"/>
      <c r="AA345">
        <f ca="1">IF(Table1[[#This Row],[value of debts]]&gt;Table1[[#This Row],[income]],1,0)</f>
        <v>1</v>
      </c>
      <c r="AH345" s="79"/>
      <c r="AI345" s="79"/>
      <c r="AJ345" s="79"/>
    </row>
    <row r="346" spans="20:36" x14ac:dyDescent="0.2">
      <c r="T346" s="11">
        <f ca="1">Table1[[#This Row],[mortage left]]/Table1[[#This Row],[vlaue of haouse]]</f>
        <v>7.6750284072511943E-2</v>
      </c>
      <c r="U346" s="4">
        <f t="shared" ca="1" si="5"/>
        <v>1</v>
      </c>
      <c r="W346" s="5"/>
      <c r="X346" s="79"/>
      <c r="AA346">
        <f ca="1">IF(Table1[[#This Row],[value of debts]]&gt;Table1[[#This Row],[income]],1,0)</f>
        <v>1</v>
      </c>
      <c r="AH346" s="79"/>
      <c r="AI346" s="79"/>
      <c r="AJ346" s="79"/>
    </row>
    <row r="347" spans="20:36" x14ac:dyDescent="0.2">
      <c r="T347" s="11">
        <f ca="1">Table1[[#This Row],[mortage left]]/Table1[[#This Row],[vlaue of haouse]]</f>
        <v>0.38185997640065428</v>
      </c>
      <c r="U347" s="4">
        <f t="shared" ca="1" si="5"/>
        <v>1</v>
      </c>
      <c r="W347" s="5"/>
      <c r="X347" s="79"/>
      <c r="AA347">
        <f ca="1">IF(Table1[[#This Row],[value of debts]]&gt;Table1[[#This Row],[income]],1,0)</f>
        <v>1</v>
      </c>
      <c r="AH347" s="79"/>
      <c r="AI347" s="79"/>
      <c r="AJ347" s="79"/>
    </row>
    <row r="348" spans="20:36" x14ac:dyDescent="0.2">
      <c r="T348" s="11">
        <f ca="1">Table1[[#This Row],[mortage left]]/Table1[[#This Row],[vlaue of haouse]]</f>
        <v>0.85317005513952182</v>
      </c>
      <c r="U348" s="4">
        <f t="shared" ca="1" si="5"/>
        <v>0</v>
      </c>
      <c r="W348" s="5"/>
      <c r="X348" s="79"/>
      <c r="AA348">
        <f ca="1">IF(Table1[[#This Row],[value of debts]]&gt;Table1[[#This Row],[income]],1,0)</f>
        <v>1</v>
      </c>
      <c r="AH348" s="79"/>
      <c r="AI348" s="79"/>
      <c r="AJ348" s="79"/>
    </row>
    <row r="349" spans="20:36" x14ac:dyDescent="0.2">
      <c r="T349" s="11">
        <f ca="1">Table1[[#This Row],[mortage left]]/Table1[[#This Row],[vlaue of haouse]]</f>
        <v>0.9523644789017881</v>
      </c>
      <c r="U349" s="4">
        <f t="shared" ca="1" si="5"/>
        <v>0</v>
      </c>
      <c r="W349" s="5"/>
      <c r="X349" s="79"/>
      <c r="AA349">
        <f ca="1">IF(Table1[[#This Row],[value of debts]]&gt;Table1[[#This Row],[income]],1,0)</f>
        <v>1</v>
      </c>
      <c r="AH349" s="79"/>
      <c r="AI349" s="79"/>
      <c r="AJ349" s="79"/>
    </row>
    <row r="350" spans="20:36" x14ac:dyDescent="0.2">
      <c r="T350" s="11">
        <f ca="1">Table1[[#This Row],[mortage left]]/Table1[[#This Row],[vlaue of haouse]]</f>
        <v>5.9928487738384668E-2</v>
      </c>
      <c r="U350" s="4">
        <f t="shared" ca="1" si="5"/>
        <v>1</v>
      </c>
      <c r="W350" s="5"/>
      <c r="X350" s="79"/>
      <c r="AA350">
        <f ca="1">IF(Table1[[#This Row],[value of debts]]&gt;Table1[[#This Row],[income]],1,0)</f>
        <v>0</v>
      </c>
      <c r="AH350" s="79"/>
      <c r="AI350" s="79"/>
      <c r="AJ350" s="79"/>
    </row>
    <row r="351" spans="20:36" x14ac:dyDescent="0.2">
      <c r="T351" s="11">
        <f ca="1">Table1[[#This Row],[mortage left]]/Table1[[#This Row],[vlaue of haouse]]</f>
        <v>7.1184564847156517E-2</v>
      </c>
      <c r="U351" s="4">
        <f t="shared" ca="1" si="5"/>
        <v>1</v>
      </c>
      <c r="W351" s="5"/>
      <c r="X351" s="79"/>
      <c r="AA351">
        <f ca="1">IF(Table1[[#This Row],[value of debts]]&gt;Table1[[#This Row],[income]],1,0)</f>
        <v>1</v>
      </c>
      <c r="AH351" s="79"/>
      <c r="AI351" s="79"/>
      <c r="AJ351" s="79"/>
    </row>
    <row r="352" spans="20:36" x14ac:dyDescent="0.2">
      <c r="T352" s="11">
        <f ca="1">Table1[[#This Row],[mortage left]]/Table1[[#This Row],[vlaue of haouse]]</f>
        <v>0.95761907568330729</v>
      </c>
      <c r="U352" s="4">
        <f t="shared" ca="1" si="5"/>
        <v>0</v>
      </c>
      <c r="W352" s="5"/>
      <c r="X352" s="79"/>
      <c r="AA352">
        <f ca="1">IF(Table1[[#This Row],[value of debts]]&gt;Table1[[#This Row],[income]],1,0)</f>
        <v>1</v>
      </c>
      <c r="AH352" s="79"/>
      <c r="AI352" s="79"/>
      <c r="AJ352" s="79"/>
    </row>
    <row r="353" spans="20:36" x14ac:dyDescent="0.2">
      <c r="T353" s="11">
        <f ca="1">Table1[[#This Row],[mortage left]]/Table1[[#This Row],[vlaue of haouse]]</f>
        <v>0.36422858793688262</v>
      </c>
      <c r="U353" s="4">
        <f t="shared" ca="1" si="5"/>
        <v>1</v>
      </c>
      <c r="W353" s="5"/>
      <c r="X353" s="79"/>
      <c r="AA353">
        <f ca="1">IF(Table1[[#This Row],[value of debts]]&gt;Table1[[#This Row],[income]],1,0)</f>
        <v>1</v>
      </c>
      <c r="AH353" s="79"/>
      <c r="AI353" s="79"/>
      <c r="AJ353" s="79"/>
    </row>
    <row r="354" spans="20:36" x14ac:dyDescent="0.2">
      <c r="T354" s="11">
        <f ca="1">Table1[[#This Row],[mortage left]]/Table1[[#This Row],[vlaue of haouse]]</f>
        <v>0.60196272125561612</v>
      </c>
      <c r="U354" s="4">
        <f t="shared" ca="1" si="5"/>
        <v>0</v>
      </c>
      <c r="W354" s="5"/>
      <c r="X354" s="79"/>
      <c r="AA354">
        <f ca="1">IF(Table1[[#This Row],[value of debts]]&gt;Table1[[#This Row],[income]],1,0)</f>
        <v>1</v>
      </c>
      <c r="AH354" s="79"/>
      <c r="AI354" s="79"/>
      <c r="AJ354" s="79"/>
    </row>
    <row r="355" spans="20:36" x14ac:dyDescent="0.2">
      <c r="T355" s="11">
        <f ca="1">Table1[[#This Row],[mortage left]]/Table1[[#This Row],[vlaue of haouse]]</f>
        <v>0.79888021582995494</v>
      </c>
      <c r="U355" s="4">
        <f t="shared" ca="1" si="5"/>
        <v>0</v>
      </c>
      <c r="W355" s="5"/>
      <c r="X355" s="79"/>
      <c r="AA355">
        <f ca="1">IF(Table1[[#This Row],[value of debts]]&gt;Table1[[#This Row],[income]],1,0)</f>
        <v>1</v>
      </c>
      <c r="AH355" s="79"/>
      <c r="AI355" s="79"/>
      <c r="AJ355" s="79"/>
    </row>
    <row r="356" spans="20:36" x14ac:dyDescent="0.2">
      <c r="T356" s="11">
        <f ca="1">Table1[[#This Row],[mortage left]]/Table1[[#This Row],[vlaue of haouse]]</f>
        <v>0.40355487494238584</v>
      </c>
      <c r="U356" s="4">
        <f t="shared" ca="1" si="5"/>
        <v>1</v>
      </c>
      <c r="W356" s="5"/>
      <c r="X356" s="79"/>
      <c r="AA356">
        <f ca="1">IF(Table1[[#This Row],[value of debts]]&gt;Table1[[#This Row],[income]],1,0)</f>
        <v>1</v>
      </c>
      <c r="AH356" s="79"/>
      <c r="AI356" s="79"/>
      <c r="AJ356" s="79"/>
    </row>
    <row r="357" spans="20:36" x14ac:dyDescent="0.2">
      <c r="T357" s="11">
        <f ca="1">Table1[[#This Row],[mortage left]]/Table1[[#This Row],[vlaue of haouse]]</f>
        <v>0.6673000510904048</v>
      </c>
      <c r="U357" s="4">
        <f t="shared" ca="1" si="5"/>
        <v>0</v>
      </c>
      <c r="W357" s="5"/>
      <c r="X357" s="79"/>
      <c r="AA357">
        <f ca="1">IF(Table1[[#This Row],[value of debts]]&gt;Table1[[#This Row],[income]],1,0)</f>
        <v>1</v>
      </c>
      <c r="AH357" s="79"/>
      <c r="AI357" s="79"/>
      <c r="AJ357" s="79"/>
    </row>
    <row r="358" spans="20:36" x14ac:dyDescent="0.2">
      <c r="T358" s="11">
        <f ca="1">Table1[[#This Row],[mortage left]]/Table1[[#This Row],[vlaue of haouse]]</f>
        <v>0.53727775215378837</v>
      </c>
      <c r="U358" s="4">
        <f t="shared" ca="1" si="5"/>
        <v>0</v>
      </c>
      <c r="W358" s="5"/>
      <c r="X358" s="79"/>
      <c r="AA358">
        <f ca="1">IF(Table1[[#This Row],[value of debts]]&gt;Table1[[#This Row],[income]],1,0)</f>
        <v>1</v>
      </c>
      <c r="AH358" s="79"/>
      <c r="AI358" s="79"/>
      <c r="AJ358" s="79"/>
    </row>
    <row r="359" spans="20:36" x14ac:dyDescent="0.2">
      <c r="T359" s="11">
        <f ca="1">Table1[[#This Row],[mortage left]]/Table1[[#This Row],[vlaue of haouse]]</f>
        <v>0.18217765439749012</v>
      </c>
      <c r="U359" s="4">
        <f t="shared" ca="1" si="5"/>
        <v>1</v>
      </c>
      <c r="W359" s="5"/>
      <c r="X359" s="79"/>
      <c r="AA359">
        <f ca="1">IF(Table1[[#This Row],[value of debts]]&gt;Table1[[#This Row],[income]],1,0)</f>
        <v>1</v>
      </c>
      <c r="AH359" s="79"/>
      <c r="AI359" s="79"/>
      <c r="AJ359" s="79"/>
    </row>
    <row r="360" spans="20:36" x14ac:dyDescent="0.2">
      <c r="T360" s="11">
        <f ca="1">Table1[[#This Row],[mortage left]]/Table1[[#This Row],[vlaue of haouse]]</f>
        <v>0.28442997116306834</v>
      </c>
      <c r="U360" s="4">
        <f t="shared" ca="1" si="5"/>
        <v>1</v>
      </c>
      <c r="W360" s="5"/>
      <c r="X360" s="79"/>
      <c r="AA360">
        <f ca="1">IF(Table1[[#This Row],[value of debts]]&gt;Table1[[#This Row],[income]],1,0)</f>
        <v>1</v>
      </c>
      <c r="AH360" s="79"/>
      <c r="AI360" s="79"/>
      <c r="AJ360" s="79"/>
    </row>
    <row r="361" spans="20:36" x14ac:dyDescent="0.2">
      <c r="T361" s="11">
        <f ca="1">Table1[[#This Row],[mortage left]]/Table1[[#This Row],[vlaue of haouse]]</f>
        <v>0.72864407896937688</v>
      </c>
      <c r="U361" s="4">
        <f t="shared" ca="1" si="5"/>
        <v>0</v>
      </c>
      <c r="W361" s="5"/>
      <c r="X361" s="79"/>
      <c r="AA361">
        <f ca="1">IF(Table1[[#This Row],[value of debts]]&gt;Table1[[#This Row],[income]],1,0)</f>
        <v>1</v>
      </c>
      <c r="AH361" s="79"/>
      <c r="AI361" s="79"/>
      <c r="AJ361" s="79"/>
    </row>
    <row r="362" spans="20:36" x14ac:dyDescent="0.2">
      <c r="T362" s="11">
        <f ca="1">Table1[[#This Row],[mortage left]]/Table1[[#This Row],[vlaue of haouse]]</f>
        <v>0.75226523898522546</v>
      </c>
      <c r="U362" s="4">
        <f t="shared" ca="1" si="5"/>
        <v>0</v>
      </c>
      <c r="W362" s="5"/>
      <c r="X362" s="79"/>
      <c r="AA362">
        <f ca="1">IF(Table1[[#This Row],[value of debts]]&gt;Table1[[#This Row],[income]],1,0)</f>
        <v>1</v>
      </c>
      <c r="AH362" s="79"/>
      <c r="AI362" s="79"/>
      <c r="AJ362" s="79"/>
    </row>
    <row r="363" spans="20:36" x14ac:dyDescent="0.2">
      <c r="T363" s="11">
        <f ca="1">Table1[[#This Row],[mortage left]]/Table1[[#This Row],[vlaue of haouse]]</f>
        <v>0.3394586937703109</v>
      </c>
      <c r="U363" s="4">
        <f t="shared" ca="1" si="5"/>
        <v>1</v>
      </c>
      <c r="W363" s="5"/>
      <c r="X363" s="79"/>
      <c r="AA363">
        <f ca="1">IF(Table1[[#This Row],[value of debts]]&gt;Table1[[#This Row],[income]],1,0)</f>
        <v>1</v>
      </c>
      <c r="AH363" s="79"/>
      <c r="AI363" s="79"/>
      <c r="AJ363" s="79"/>
    </row>
    <row r="364" spans="20:36" x14ac:dyDescent="0.2">
      <c r="T364" s="11">
        <f ca="1">Table1[[#This Row],[mortage left]]/Table1[[#This Row],[vlaue of haouse]]</f>
        <v>0.23161722826268749</v>
      </c>
      <c r="U364" s="4">
        <f t="shared" ca="1" si="5"/>
        <v>1</v>
      </c>
      <c r="W364" s="5"/>
      <c r="X364" s="79"/>
      <c r="AA364">
        <f ca="1">IF(Table1[[#This Row],[value of debts]]&gt;Table1[[#This Row],[income]],1,0)</f>
        <v>1</v>
      </c>
      <c r="AH364" s="79"/>
      <c r="AI364" s="79"/>
      <c r="AJ364" s="79"/>
    </row>
    <row r="365" spans="20:36" x14ac:dyDescent="0.2">
      <c r="T365" s="11">
        <f ca="1">Table1[[#This Row],[mortage left]]/Table1[[#This Row],[vlaue of haouse]]</f>
        <v>0.31407795133908212</v>
      </c>
      <c r="U365" s="4">
        <f t="shared" ca="1" si="5"/>
        <v>1</v>
      </c>
      <c r="W365" s="5"/>
      <c r="X365" s="79"/>
      <c r="AA365">
        <f ca="1">IF(Table1[[#This Row],[value of debts]]&gt;Table1[[#This Row],[income]],1,0)</f>
        <v>1</v>
      </c>
      <c r="AH365" s="79"/>
      <c r="AI365" s="79"/>
      <c r="AJ365" s="79"/>
    </row>
    <row r="366" spans="20:36" x14ac:dyDescent="0.2">
      <c r="T366" s="11">
        <f ca="1">Table1[[#This Row],[mortage left]]/Table1[[#This Row],[vlaue of haouse]]</f>
        <v>0.61141411724321659</v>
      </c>
      <c r="U366" s="4">
        <f t="shared" ca="1" si="5"/>
        <v>0</v>
      </c>
      <c r="W366" s="5"/>
      <c r="X366" s="79"/>
      <c r="AA366">
        <f ca="1">IF(Table1[[#This Row],[value of debts]]&gt;Table1[[#This Row],[income]],1,0)</f>
        <v>1</v>
      </c>
      <c r="AH366" s="79"/>
      <c r="AI366" s="79"/>
      <c r="AJ366" s="79"/>
    </row>
    <row r="367" spans="20:36" x14ac:dyDescent="0.2">
      <c r="T367" s="11">
        <f ca="1">Table1[[#This Row],[mortage left]]/Table1[[#This Row],[vlaue of haouse]]</f>
        <v>0.44765283157826818</v>
      </c>
      <c r="U367" s="4">
        <f t="shared" ca="1" si="5"/>
        <v>1</v>
      </c>
      <c r="W367" s="5"/>
      <c r="X367" s="79"/>
      <c r="AA367">
        <f ca="1">IF(Table1[[#This Row],[value of debts]]&gt;Table1[[#This Row],[income]],1,0)</f>
        <v>1</v>
      </c>
      <c r="AH367" s="79"/>
      <c r="AI367" s="79"/>
      <c r="AJ367" s="79"/>
    </row>
    <row r="368" spans="20:36" x14ac:dyDescent="0.2">
      <c r="T368" s="11">
        <f ca="1">Table1[[#This Row],[mortage left]]/Table1[[#This Row],[vlaue of haouse]]</f>
        <v>0.14137300558760391</v>
      </c>
      <c r="U368" s="4">
        <f t="shared" ca="1" si="5"/>
        <v>1</v>
      </c>
      <c r="W368" s="5"/>
      <c r="X368" s="79"/>
      <c r="AA368">
        <f ca="1">IF(Table1[[#This Row],[value of debts]]&gt;Table1[[#This Row],[income]],1,0)</f>
        <v>1</v>
      </c>
      <c r="AH368" s="79"/>
      <c r="AI368" s="79"/>
      <c r="AJ368" s="79"/>
    </row>
    <row r="369" spans="20:36" x14ac:dyDescent="0.2">
      <c r="T369" s="11">
        <f ca="1">Table1[[#This Row],[mortage left]]/Table1[[#This Row],[vlaue of haouse]]</f>
        <v>0.93231335671423621</v>
      </c>
      <c r="U369" s="4">
        <f t="shared" ca="1" si="5"/>
        <v>0</v>
      </c>
      <c r="W369" s="5"/>
      <c r="X369" s="79"/>
      <c r="AA369">
        <f ca="1">IF(Table1[[#This Row],[value of debts]]&gt;Table1[[#This Row],[income]],1,0)</f>
        <v>1</v>
      </c>
      <c r="AH369" s="79"/>
      <c r="AI369" s="79"/>
      <c r="AJ369" s="79"/>
    </row>
    <row r="370" spans="20:36" x14ac:dyDescent="0.2">
      <c r="T370" s="11">
        <f ca="1">Table1[[#This Row],[mortage left]]/Table1[[#This Row],[vlaue of haouse]]</f>
        <v>0.32549200503645215</v>
      </c>
      <c r="U370" s="4">
        <f t="shared" ca="1" si="5"/>
        <v>1</v>
      </c>
      <c r="W370" s="5"/>
      <c r="X370" s="79"/>
      <c r="AA370">
        <f ca="1">IF(Table1[[#This Row],[value of debts]]&gt;Table1[[#This Row],[income]],1,0)</f>
        <v>1</v>
      </c>
      <c r="AH370" s="79"/>
      <c r="AI370" s="79"/>
      <c r="AJ370" s="79"/>
    </row>
    <row r="371" spans="20:36" x14ac:dyDescent="0.2">
      <c r="T371" s="11">
        <f ca="1">Table1[[#This Row],[mortage left]]/Table1[[#This Row],[vlaue of haouse]]</f>
        <v>0.46672768715259461</v>
      </c>
      <c r="U371" s="4">
        <f t="shared" ca="1" si="5"/>
        <v>0</v>
      </c>
      <c r="W371" s="5"/>
      <c r="X371" s="79"/>
      <c r="AA371">
        <f ca="1">IF(Table1[[#This Row],[value of debts]]&gt;Table1[[#This Row],[income]],1,0)</f>
        <v>1</v>
      </c>
      <c r="AH371" s="79"/>
      <c r="AI371" s="79"/>
      <c r="AJ371" s="79"/>
    </row>
    <row r="372" spans="20:36" x14ac:dyDescent="0.2">
      <c r="T372" s="11">
        <f ca="1">Table1[[#This Row],[mortage left]]/Table1[[#This Row],[vlaue of haouse]]</f>
        <v>0.12789847482396022</v>
      </c>
      <c r="U372" s="4">
        <f t="shared" ca="1" si="5"/>
        <v>1</v>
      </c>
      <c r="W372" s="5"/>
      <c r="X372" s="79"/>
      <c r="AA372">
        <f ca="1">IF(Table1[[#This Row],[value of debts]]&gt;Table1[[#This Row],[income]],1,0)</f>
        <v>1</v>
      </c>
      <c r="AH372" s="79"/>
      <c r="AI372" s="79"/>
      <c r="AJ372" s="79"/>
    </row>
    <row r="373" spans="20:36" x14ac:dyDescent="0.2">
      <c r="T373" s="11">
        <f ca="1">Table1[[#This Row],[mortage left]]/Table1[[#This Row],[vlaue of haouse]]</f>
        <v>0.79998801243750828</v>
      </c>
      <c r="U373" s="4">
        <f t="shared" ca="1" si="5"/>
        <v>0</v>
      </c>
      <c r="W373" s="5"/>
      <c r="X373" s="79"/>
      <c r="AA373">
        <f ca="1">IF(Table1[[#This Row],[value of debts]]&gt;Table1[[#This Row],[income]],1,0)</f>
        <v>1</v>
      </c>
      <c r="AH373" s="79"/>
      <c r="AI373" s="79"/>
      <c r="AJ373" s="79"/>
    </row>
    <row r="374" spans="20:36" x14ac:dyDescent="0.2">
      <c r="T374" s="11">
        <f ca="1">Table1[[#This Row],[mortage left]]/Table1[[#This Row],[vlaue of haouse]]</f>
        <v>8.9684137687300325E-2</v>
      </c>
      <c r="U374" s="4">
        <f t="shared" ca="1" si="5"/>
        <v>1</v>
      </c>
      <c r="W374" s="5"/>
      <c r="X374" s="79"/>
      <c r="AA374">
        <f ca="1">IF(Table1[[#This Row],[value of debts]]&gt;Table1[[#This Row],[income]],1,0)</f>
        <v>1</v>
      </c>
      <c r="AH374" s="79"/>
      <c r="AI374" s="79"/>
      <c r="AJ374" s="79"/>
    </row>
    <row r="375" spans="20:36" x14ac:dyDescent="0.2">
      <c r="T375" s="11">
        <f ca="1">Table1[[#This Row],[mortage left]]/Table1[[#This Row],[vlaue of haouse]]</f>
        <v>0.70748216146803911</v>
      </c>
      <c r="U375" s="4">
        <f t="shared" ca="1" si="5"/>
        <v>0</v>
      </c>
      <c r="W375" s="5"/>
      <c r="X375" s="79"/>
      <c r="AA375">
        <f ca="1">IF(Table1[[#This Row],[value of debts]]&gt;Table1[[#This Row],[income]],1,0)</f>
        <v>1</v>
      </c>
      <c r="AH375" s="79"/>
      <c r="AI375" s="79"/>
      <c r="AJ375" s="79"/>
    </row>
    <row r="376" spans="20:36" x14ac:dyDescent="0.2">
      <c r="T376" s="11">
        <f ca="1">Table1[[#This Row],[mortage left]]/Table1[[#This Row],[vlaue of haouse]]</f>
        <v>0.69737819773030374</v>
      </c>
      <c r="U376" s="4">
        <f t="shared" ca="1" si="5"/>
        <v>0</v>
      </c>
      <c r="W376" s="5"/>
      <c r="X376" s="79"/>
      <c r="AA376">
        <f ca="1">IF(Table1[[#This Row],[value of debts]]&gt;Table1[[#This Row],[income]],1,0)</f>
        <v>1</v>
      </c>
      <c r="AH376" s="79"/>
      <c r="AI376" s="79"/>
      <c r="AJ376" s="79"/>
    </row>
    <row r="377" spans="20:36" x14ac:dyDescent="0.2">
      <c r="T377" s="11">
        <f ca="1">Table1[[#This Row],[mortage left]]/Table1[[#This Row],[vlaue of haouse]]</f>
        <v>0.54029289425541938</v>
      </c>
      <c r="U377" s="4">
        <f t="shared" ca="1" si="5"/>
        <v>0</v>
      </c>
      <c r="W377" s="5"/>
      <c r="X377" s="79"/>
      <c r="AA377">
        <f ca="1">IF(Table1[[#This Row],[value of debts]]&gt;Table1[[#This Row],[income]],1,0)</f>
        <v>1</v>
      </c>
      <c r="AH377" s="79"/>
      <c r="AI377" s="79"/>
      <c r="AJ377" s="79"/>
    </row>
    <row r="378" spans="20:36" x14ac:dyDescent="0.2">
      <c r="T378" s="11">
        <f ca="1">Table1[[#This Row],[mortage left]]/Table1[[#This Row],[vlaue of haouse]]</f>
        <v>0.91261646196205781</v>
      </c>
      <c r="U378" s="4">
        <f t="shared" ca="1" si="5"/>
        <v>0</v>
      </c>
      <c r="W378" s="5"/>
      <c r="X378" s="79"/>
      <c r="AA378">
        <f ca="1">IF(Table1[[#This Row],[value of debts]]&gt;Table1[[#This Row],[income]],1,0)</f>
        <v>1</v>
      </c>
      <c r="AH378" s="79"/>
      <c r="AI378" s="79"/>
      <c r="AJ378" s="79"/>
    </row>
    <row r="379" spans="20:36" x14ac:dyDescent="0.2">
      <c r="T379" s="11">
        <f ca="1">Table1[[#This Row],[mortage left]]/Table1[[#This Row],[vlaue of haouse]]</f>
        <v>0.94842140419116239</v>
      </c>
      <c r="U379" s="4">
        <f t="shared" ca="1" si="5"/>
        <v>0</v>
      </c>
      <c r="W379" s="5"/>
      <c r="X379" s="79"/>
      <c r="AA379">
        <f ca="1">IF(Table1[[#This Row],[value of debts]]&gt;Table1[[#This Row],[income]],1,0)</f>
        <v>1</v>
      </c>
      <c r="AH379" s="79"/>
      <c r="AI379" s="79"/>
      <c r="AJ379" s="79"/>
    </row>
    <row r="380" spans="20:36" x14ac:dyDescent="0.2">
      <c r="T380" s="11">
        <f ca="1">Table1[[#This Row],[mortage left]]/Table1[[#This Row],[vlaue of haouse]]</f>
        <v>0.8609131736020309</v>
      </c>
      <c r="U380" s="4">
        <f t="shared" ca="1" si="5"/>
        <v>0</v>
      </c>
      <c r="W380" s="5"/>
      <c r="X380" s="79"/>
      <c r="AA380">
        <f ca="1">IF(Table1[[#This Row],[value of debts]]&gt;Table1[[#This Row],[income]],1,0)</f>
        <v>1</v>
      </c>
      <c r="AH380" s="79"/>
      <c r="AI380" s="79"/>
      <c r="AJ380" s="79"/>
    </row>
    <row r="381" spans="20:36" x14ac:dyDescent="0.2">
      <c r="T381" s="11">
        <f ca="1">Table1[[#This Row],[mortage left]]/Table1[[#This Row],[vlaue of haouse]]</f>
        <v>0.64530061856315779</v>
      </c>
      <c r="U381" s="4">
        <f t="shared" ca="1" si="5"/>
        <v>0</v>
      </c>
      <c r="W381" s="5"/>
      <c r="X381" s="79"/>
      <c r="AA381">
        <f ca="1">IF(Table1[[#This Row],[value of debts]]&gt;Table1[[#This Row],[income]],1,0)</f>
        <v>1</v>
      </c>
      <c r="AH381" s="79"/>
      <c r="AI381" s="79"/>
      <c r="AJ381" s="79"/>
    </row>
    <row r="382" spans="20:36" x14ac:dyDescent="0.2">
      <c r="T382" s="11">
        <f ca="1">Table1[[#This Row],[mortage left]]/Table1[[#This Row],[vlaue of haouse]]</f>
        <v>0.91141874723863481</v>
      </c>
      <c r="U382" s="4">
        <f t="shared" ca="1" si="5"/>
        <v>0</v>
      </c>
      <c r="W382" s="5"/>
      <c r="X382" s="79"/>
      <c r="AA382">
        <f ca="1">IF(Table1[[#This Row],[value of debts]]&gt;Table1[[#This Row],[income]],1,0)</f>
        <v>1</v>
      </c>
      <c r="AH382" s="79"/>
      <c r="AI382" s="79"/>
      <c r="AJ382" s="79"/>
    </row>
    <row r="383" spans="20:36" x14ac:dyDescent="0.2">
      <c r="T383" s="11">
        <f ca="1">Table1[[#This Row],[mortage left]]/Table1[[#This Row],[vlaue of haouse]]</f>
        <v>0.89653813727531595</v>
      </c>
      <c r="U383" s="4">
        <f t="shared" ca="1" si="5"/>
        <v>0</v>
      </c>
      <c r="W383" s="5"/>
      <c r="X383" s="79"/>
      <c r="AA383">
        <f ca="1">IF(Table1[[#This Row],[value of debts]]&gt;Table1[[#This Row],[income]],1,0)</f>
        <v>1</v>
      </c>
      <c r="AH383" s="79"/>
      <c r="AI383" s="79"/>
      <c r="AJ383" s="79"/>
    </row>
    <row r="384" spans="20:36" x14ac:dyDescent="0.2">
      <c r="T384" s="11">
        <f ca="1">Table1[[#This Row],[mortage left]]/Table1[[#This Row],[vlaue of haouse]]</f>
        <v>0.68597095556870957</v>
      </c>
      <c r="U384" s="4">
        <f t="shared" ca="1" si="5"/>
        <v>0</v>
      </c>
      <c r="W384" s="5"/>
      <c r="X384" s="79"/>
      <c r="AA384">
        <f ca="1">IF(Table1[[#This Row],[value of debts]]&gt;Table1[[#This Row],[income]],1,0)</f>
        <v>1</v>
      </c>
      <c r="AH384" s="79"/>
      <c r="AI384" s="79"/>
      <c r="AJ384" s="79"/>
    </row>
    <row r="385" spans="20:36" x14ac:dyDescent="0.2">
      <c r="T385" s="11">
        <f ca="1">Table1[[#This Row],[mortage left]]/Table1[[#This Row],[vlaue of haouse]]</f>
        <v>0.31771161690339511</v>
      </c>
      <c r="U385" s="4">
        <f t="shared" ca="1" si="5"/>
        <v>1</v>
      </c>
      <c r="W385" s="5"/>
      <c r="X385" s="79"/>
      <c r="AA385">
        <f ca="1">IF(Table1[[#This Row],[value of debts]]&gt;Table1[[#This Row],[income]],1,0)</f>
        <v>1</v>
      </c>
      <c r="AH385" s="79"/>
      <c r="AI385" s="79"/>
      <c r="AJ385" s="79"/>
    </row>
    <row r="386" spans="20:36" x14ac:dyDescent="0.2">
      <c r="T386" s="11">
        <f ca="1">Table1[[#This Row],[mortage left]]/Table1[[#This Row],[vlaue of haouse]]</f>
        <v>0.53125482032137661</v>
      </c>
      <c r="U386" s="4">
        <f t="shared" ca="1" si="5"/>
        <v>0</v>
      </c>
      <c r="W386" s="5"/>
      <c r="X386" s="79"/>
      <c r="AA386">
        <f ca="1">IF(Table1[[#This Row],[value of debts]]&gt;Table1[[#This Row],[income]],1,0)</f>
        <v>1</v>
      </c>
      <c r="AH386" s="79"/>
      <c r="AI386" s="79"/>
      <c r="AJ386" s="79"/>
    </row>
    <row r="387" spans="20:36" x14ac:dyDescent="0.2">
      <c r="T387" s="11">
        <f ca="1">Table1[[#This Row],[mortage left]]/Table1[[#This Row],[vlaue of haouse]]</f>
        <v>0.7839343447441034</v>
      </c>
      <c r="U387" s="4">
        <f t="shared" ref="U387:U450" ca="1" si="6">IF(T387&lt;$V$1,1,0)</f>
        <v>0</v>
      </c>
      <c r="W387" s="5"/>
      <c r="X387" s="79"/>
      <c r="AA387">
        <f ca="1">IF(Table1[[#This Row],[value of debts]]&gt;Table1[[#This Row],[income]],1,0)</f>
        <v>1</v>
      </c>
      <c r="AH387" s="79"/>
      <c r="AI387" s="79"/>
      <c r="AJ387" s="79"/>
    </row>
    <row r="388" spans="20:36" x14ac:dyDescent="0.2">
      <c r="T388" s="11">
        <f ca="1">Table1[[#This Row],[mortage left]]/Table1[[#This Row],[vlaue of haouse]]</f>
        <v>0.75107444126241085</v>
      </c>
      <c r="U388" s="4">
        <f t="shared" ca="1" si="6"/>
        <v>0</v>
      </c>
      <c r="W388" s="5"/>
      <c r="X388" s="79"/>
      <c r="AA388">
        <f ca="1">IF(Table1[[#This Row],[value of debts]]&gt;Table1[[#This Row],[income]],1,0)</f>
        <v>1</v>
      </c>
      <c r="AH388" s="79"/>
      <c r="AI388" s="79"/>
      <c r="AJ388" s="79"/>
    </row>
    <row r="389" spans="20:36" x14ac:dyDescent="0.2">
      <c r="T389" s="11">
        <f ca="1">Table1[[#This Row],[mortage left]]/Table1[[#This Row],[vlaue of haouse]]</f>
        <v>0.64073568710340267</v>
      </c>
      <c r="U389" s="4">
        <f t="shared" ca="1" si="6"/>
        <v>0</v>
      </c>
      <c r="W389" s="5"/>
      <c r="X389" s="79"/>
      <c r="AA389">
        <f ca="1">IF(Table1[[#This Row],[value of debts]]&gt;Table1[[#This Row],[income]],1,0)</f>
        <v>1</v>
      </c>
      <c r="AH389" s="79"/>
      <c r="AI389" s="79"/>
      <c r="AJ389" s="79"/>
    </row>
    <row r="390" spans="20:36" x14ac:dyDescent="0.2">
      <c r="T390" s="11">
        <f ca="1">Table1[[#This Row],[mortage left]]/Table1[[#This Row],[vlaue of haouse]]</f>
        <v>0.68097727025352683</v>
      </c>
      <c r="U390" s="4">
        <f t="shared" ca="1" si="6"/>
        <v>0</v>
      </c>
      <c r="W390" s="5"/>
      <c r="X390" s="79"/>
      <c r="AA390">
        <f ca="1">IF(Table1[[#This Row],[value of debts]]&gt;Table1[[#This Row],[income]],1,0)</f>
        <v>1</v>
      </c>
      <c r="AH390" s="79"/>
      <c r="AI390" s="79"/>
      <c r="AJ390" s="79"/>
    </row>
    <row r="391" spans="20:36" x14ac:dyDescent="0.2">
      <c r="T391" s="11">
        <f ca="1">Table1[[#This Row],[mortage left]]/Table1[[#This Row],[vlaue of haouse]]</f>
        <v>9.9162419287696424E-2</v>
      </c>
      <c r="U391" s="4">
        <f t="shared" ca="1" si="6"/>
        <v>1</v>
      </c>
      <c r="W391" s="5"/>
      <c r="X391" s="79"/>
      <c r="AA391">
        <f ca="1">IF(Table1[[#This Row],[value of debts]]&gt;Table1[[#This Row],[income]],1,0)</f>
        <v>1</v>
      </c>
      <c r="AH391" s="79"/>
      <c r="AI391" s="79"/>
      <c r="AJ391" s="79"/>
    </row>
    <row r="392" spans="20:36" x14ac:dyDescent="0.2">
      <c r="T392" s="11">
        <f ca="1">Table1[[#This Row],[mortage left]]/Table1[[#This Row],[vlaue of haouse]]</f>
        <v>0.50050791359313351</v>
      </c>
      <c r="U392" s="4">
        <f t="shared" ca="1" si="6"/>
        <v>0</v>
      </c>
      <c r="W392" s="5"/>
      <c r="X392" s="79"/>
      <c r="AA392">
        <f ca="1">IF(Table1[[#This Row],[value of debts]]&gt;Table1[[#This Row],[income]],1,0)</f>
        <v>1</v>
      </c>
      <c r="AH392" s="79"/>
      <c r="AI392" s="79"/>
      <c r="AJ392" s="79"/>
    </row>
    <row r="393" spans="20:36" x14ac:dyDescent="0.2">
      <c r="T393" s="11">
        <f ca="1">Table1[[#This Row],[mortage left]]/Table1[[#This Row],[vlaue of haouse]]</f>
        <v>0.52026150280887506</v>
      </c>
      <c r="U393" s="4">
        <f t="shared" ca="1" si="6"/>
        <v>0</v>
      </c>
      <c r="W393" s="5"/>
      <c r="X393" s="79"/>
      <c r="AA393">
        <f ca="1">IF(Table1[[#This Row],[value of debts]]&gt;Table1[[#This Row],[income]],1,0)</f>
        <v>1</v>
      </c>
      <c r="AH393" s="79"/>
      <c r="AI393" s="79"/>
      <c r="AJ393" s="79"/>
    </row>
    <row r="394" spans="20:36" x14ac:dyDescent="0.2">
      <c r="T394" s="11">
        <f ca="1">Table1[[#This Row],[mortage left]]/Table1[[#This Row],[vlaue of haouse]]</f>
        <v>0.4607740181065631</v>
      </c>
      <c r="U394" s="4">
        <f t="shared" ca="1" si="6"/>
        <v>0</v>
      </c>
      <c r="W394" s="5"/>
      <c r="X394" s="79"/>
      <c r="AA394">
        <f ca="1">IF(Table1[[#This Row],[value of debts]]&gt;Table1[[#This Row],[income]],1,0)</f>
        <v>1</v>
      </c>
      <c r="AH394" s="79"/>
      <c r="AI394" s="79"/>
      <c r="AJ394" s="79"/>
    </row>
    <row r="395" spans="20:36" x14ac:dyDescent="0.2">
      <c r="T395" s="11">
        <f ca="1">Table1[[#This Row],[mortage left]]/Table1[[#This Row],[vlaue of haouse]]</f>
        <v>0.57361150378375314</v>
      </c>
      <c r="U395" s="4">
        <f t="shared" ca="1" si="6"/>
        <v>0</v>
      </c>
      <c r="W395" s="5"/>
      <c r="X395" s="79"/>
      <c r="AA395">
        <f ca="1">IF(Table1[[#This Row],[value of debts]]&gt;Table1[[#This Row],[income]],1,0)</f>
        <v>1</v>
      </c>
      <c r="AH395" s="79"/>
      <c r="AI395" s="79"/>
      <c r="AJ395" s="79"/>
    </row>
    <row r="396" spans="20:36" x14ac:dyDescent="0.2">
      <c r="T396" s="11">
        <f ca="1">Table1[[#This Row],[mortage left]]/Table1[[#This Row],[vlaue of haouse]]</f>
        <v>0.38765705120315519</v>
      </c>
      <c r="U396" s="4">
        <f t="shared" ca="1" si="6"/>
        <v>1</v>
      </c>
      <c r="W396" s="5"/>
      <c r="X396" s="79"/>
      <c r="AA396">
        <f ca="1">IF(Table1[[#This Row],[value of debts]]&gt;Table1[[#This Row],[income]],1,0)</f>
        <v>1</v>
      </c>
      <c r="AH396" s="79"/>
      <c r="AI396" s="79"/>
      <c r="AJ396" s="79"/>
    </row>
    <row r="397" spans="20:36" x14ac:dyDescent="0.2">
      <c r="T397" s="11">
        <f ca="1">Table1[[#This Row],[mortage left]]/Table1[[#This Row],[vlaue of haouse]]</f>
        <v>0.83767540577548361</v>
      </c>
      <c r="U397" s="4">
        <f t="shared" ca="1" si="6"/>
        <v>0</v>
      </c>
      <c r="W397" s="5"/>
      <c r="X397" s="79"/>
      <c r="AA397">
        <f ca="1">IF(Table1[[#This Row],[value of debts]]&gt;Table1[[#This Row],[income]],1,0)</f>
        <v>1</v>
      </c>
      <c r="AH397" s="79"/>
      <c r="AI397" s="79"/>
      <c r="AJ397" s="79"/>
    </row>
    <row r="398" spans="20:36" x14ac:dyDescent="0.2">
      <c r="T398" s="11">
        <f ca="1">Table1[[#This Row],[mortage left]]/Table1[[#This Row],[vlaue of haouse]]</f>
        <v>0.94885746226704548</v>
      </c>
      <c r="U398" s="4">
        <f t="shared" ca="1" si="6"/>
        <v>0</v>
      </c>
      <c r="W398" s="5"/>
      <c r="X398" s="79"/>
      <c r="AA398">
        <f ca="1">IF(Table1[[#This Row],[value of debts]]&gt;Table1[[#This Row],[income]],1,0)</f>
        <v>1</v>
      </c>
      <c r="AH398" s="79"/>
      <c r="AI398" s="79"/>
      <c r="AJ398" s="79"/>
    </row>
    <row r="399" spans="20:36" x14ac:dyDescent="0.2">
      <c r="T399" s="11">
        <f ca="1">Table1[[#This Row],[mortage left]]/Table1[[#This Row],[vlaue of haouse]]</f>
        <v>0.77823160171787542</v>
      </c>
      <c r="U399" s="4">
        <f t="shared" ca="1" si="6"/>
        <v>0</v>
      </c>
      <c r="W399" s="5"/>
      <c r="X399" s="79"/>
      <c r="AA399">
        <f ca="1">IF(Table1[[#This Row],[value of debts]]&gt;Table1[[#This Row],[income]],1,0)</f>
        <v>1</v>
      </c>
      <c r="AH399" s="79"/>
      <c r="AI399" s="79"/>
      <c r="AJ399" s="79"/>
    </row>
    <row r="400" spans="20:36" x14ac:dyDescent="0.2">
      <c r="T400" s="11">
        <f ca="1">Table1[[#This Row],[mortage left]]/Table1[[#This Row],[vlaue of haouse]]</f>
        <v>0.99664531869226169</v>
      </c>
      <c r="U400" s="4">
        <f t="shared" ca="1" si="6"/>
        <v>0</v>
      </c>
      <c r="W400" s="5"/>
      <c r="X400" s="79"/>
      <c r="AA400">
        <f ca="1">IF(Table1[[#This Row],[value of debts]]&gt;Table1[[#This Row],[income]],1,0)</f>
        <v>1</v>
      </c>
      <c r="AH400" s="79"/>
      <c r="AI400" s="79"/>
      <c r="AJ400" s="79"/>
    </row>
    <row r="401" spans="20:36" x14ac:dyDescent="0.2">
      <c r="T401" s="11">
        <f ca="1">Table1[[#This Row],[mortage left]]/Table1[[#This Row],[vlaue of haouse]]</f>
        <v>0.12826811304984098</v>
      </c>
      <c r="U401" s="4">
        <f t="shared" ca="1" si="6"/>
        <v>1</v>
      </c>
      <c r="W401" s="5"/>
      <c r="X401" s="79"/>
      <c r="AA401">
        <f ca="1">IF(Table1[[#This Row],[value of debts]]&gt;Table1[[#This Row],[income]],1,0)</f>
        <v>1</v>
      </c>
      <c r="AH401" s="79"/>
      <c r="AI401" s="79"/>
      <c r="AJ401" s="79"/>
    </row>
    <row r="402" spans="20:36" x14ac:dyDescent="0.2">
      <c r="T402" s="11">
        <f ca="1">Table1[[#This Row],[mortage left]]/Table1[[#This Row],[vlaue of haouse]]</f>
        <v>8.9380917482497324E-2</v>
      </c>
      <c r="U402" s="4">
        <f t="shared" ca="1" si="6"/>
        <v>1</v>
      </c>
      <c r="W402" s="5"/>
      <c r="X402" s="79"/>
      <c r="AA402">
        <f ca="1">IF(Table1[[#This Row],[value of debts]]&gt;Table1[[#This Row],[income]],1,0)</f>
        <v>1</v>
      </c>
      <c r="AH402" s="79"/>
      <c r="AI402" s="79"/>
      <c r="AJ402" s="79"/>
    </row>
    <row r="403" spans="20:36" x14ac:dyDescent="0.2">
      <c r="T403" s="11">
        <f ca="1">Table1[[#This Row],[mortage left]]/Table1[[#This Row],[vlaue of haouse]]</f>
        <v>0.69440114289906962</v>
      </c>
      <c r="U403" s="4">
        <f t="shared" ca="1" si="6"/>
        <v>0</v>
      </c>
      <c r="W403" s="5"/>
      <c r="X403" s="79"/>
      <c r="AA403">
        <f ca="1">IF(Table1[[#This Row],[value of debts]]&gt;Table1[[#This Row],[income]],1,0)</f>
        <v>1</v>
      </c>
      <c r="AH403" s="79"/>
      <c r="AI403" s="79"/>
      <c r="AJ403" s="79"/>
    </row>
    <row r="404" spans="20:36" x14ac:dyDescent="0.2">
      <c r="T404" s="11">
        <f ca="1">Table1[[#This Row],[mortage left]]/Table1[[#This Row],[vlaue of haouse]]</f>
        <v>0.10544557448201997</v>
      </c>
      <c r="U404" s="4">
        <f t="shared" ca="1" si="6"/>
        <v>1</v>
      </c>
      <c r="W404" s="5"/>
      <c r="X404" s="79"/>
      <c r="AA404">
        <f ca="1">IF(Table1[[#This Row],[value of debts]]&gt;Table1[[#This Row],[income]],1,0)</f>
        <v>1</v>
      </c>
      <c r="AH404" s="79"/>
      <c r="AI404" s="79"/>
      <c r="AJ404" s="79"/>
    </row>
    <row r="405" spans="20:36" x14ac:dyDescent="0.2">
      <c r="T405" s="11">
        <f ca="1">Table1[[#This Row],[mortage left]]/Table1[[#This Row],[vlaue of haouse]]</f>
        <v>0.88426392980328206</v>
      </c>
      <c r="U405" s="4">
        <f t="shared" ca="1" si="6"/>
        <v>0</v>
      </c>
      <c r="W405" s="5"/>
      <c r="X405" s="79"/>
      <c r="AA405">
        <f ca="1">IF(Table1[[#This Row],[value of debts]]&gt;Table1[[#This Row],[income]],1,0)</f>
        <v>1</v>
      </c>
      <c r="AH405" s="79"/>
      <c r="AI405" s="79"/>
      <c r="AJ405" s="79"/>
    </row>
    <row r="406" spans="20:36" x14ac:dyDescent="0.2">
      <c r="T406" s="11">
        <f ca="1">Table1[[#This Row],[mortage left]]/Table1[[#This Row],[vlaue of haouse]]</f>
        <v>0.24073759194958597</v>
      </c>
      <c r="U406" s="4">
        <f t="shared" ca="1" si="6"/>
        <v>1</v>
      </c>
      <c r="W406" s="5"/>
      <c r="X406" s="79"/>
      <c r="AA406">
        <f ca="1">IF(Table1[[#This Row],[value of debts]]&gt;Table1[[#This Row],[income]],1,0)</f>
        <v>1</v>
      </c>
      <c r="AH406" s="79"/>
      <c r="AI406" s="79"/>
      <c r="AJ406" s="79"/>
    </row>
    <row r="407" spans="20:36" x14ac:dyDescent="0.2">
      <c r="T407" s="11">
        <f ca="1">Table1[[#This Row],[mortage left]]/Table1[[#This Row],[vlaue of haouse]]</f>
        <v>0.24137612862758207</v>
      </c>
      <c r="U407" s="4">
        <f t="shared" ca="1" si="6"/>
        <v>1</v>
      </c>
      <c r="W407" s="5"/>
      <c r="X407" s="79"/>
      <c r="AA407">
        <f ca="1">IF(Table1[[#This Row],[value of debts]]&gt;Table1[[#This Row],[income]],1,0)</f>
        <v>1</v>
      </c>
      <c r="AH407" s="79"/>
      <c r="AI407" s="79"/>
      <c r="AJ407" s="79"/>
    </row>
    <row r="408" spans="20:36" x14ac:dyDescent="0.2">
      <c r="T408" s="11">
        <f ca="1">Table1[[#This Row],[mortage left]]/Table1[[#This Row],[vlaue of haouse]]</f>
        <v>0.84328774630125147</v>
      </c>
      <c r="U408" s="4">
        <f t="shared" ca="1" si="6"/>
        <v>0</v>
      </c>
      <c r="W408" s="5"/>
      <c r="X408" s="79"/>
      <c r="AA408">
        <f ca="1">IF(Table1[[#This Row],[value of debts]]&gt;Table1[[#This Row],[income]],1,0)</f>
        <v>1</v>
      </c>
      <c r="AH408" s="79"/>
      <c r="AI408" s="79"/>
      <c r="AJ408" s="79"/>
    </row>
    <row r="409" spans="20:36" x14ac:dyDescent="0.2">
      <c r="T409" s="11">
        <f ca="1">Table1[[#This Row],[mortage left]]/Table1[[#This Row],[vlaue of haouse]]</f>
        <v>0.75850724318355978</v>
      </c>
      <c r="U409" s="4">
        <f t="shared" ca="1" si="6"/>
        <v>0</v>
      </c>
      <c r="W409" s="5"/>
      <c r="X409" s="79"/>
      <c r="AA409">
        <f ca="1">IF(Table1[[#This Row],[value of debts]]&gt;Table1[[#This Row],[income]],1,0)</f>
        <v>1</v>
      </c>
      <c r="AH409" s="79"/>
      <c r="AI409" s="79"/>
      <c r="AJ409" s="79"/>
    </row>
    <row r="410" spans="20:36" x14ac:dyDescent="0.2">
      <c r="T410" s="11">
        <f ca="1">Table1[[#This Row],[mortage left]]/Table1[[#This Row],[vlaue of haouse]]</f>
        <v>0.86212673688683295</v>
      </c>
      <c r="U410" s="4">
        <f t="shared" ca="1" si="6"/>
        <v>0</v>
      </c>
      <c r="W410" s="5"/>
      <c r="X410" s="79"/>
      <c r="AA410">
        <f ca="1">IF(Table1[[#This Row],[value of debts]]&gt;Table1[[#This Row],[income]],1,0)</f>
        <v>1</v>
      </c>
      <c r="AH410" s="79"/>
      <c r="AI410" s="79"/>
      <c r="AJ410" s="79"/>
    </row>
    <row r="411" spans="20:36" x14ac:dyDescent="0.2">
      <c r="T411" s="11">
        <f ca="1">Table1[[#This Row],[mortage left]]/Table1[[#This Row],[vlaue of haouse]]</f>
        <v>0.4319222518866927</v>
      </c>
      <c r="U411" s="4">
        <f t="shared" ca="1" si="6"/>
        <v>1</v>
      </c>
      <c r="W411" s="5"/>
      <c r="X411" s="79"/>
      <c r="AA411">
        <f ca="1">IF(Table1[[#This Row],[value of debts]]&gt;Table1[[#This Row],[income]],1,0)</f>
        <v>1</v>
      </c>
      <c r="AH411" s="79"/>
      <c r="AI411" s="79"/>
      <c r="AJ411" s="79"/>
    </row>
    <row r="412" spans="20:36" x14ac:dyDescent="0.2">
      <c r="T412" s="11">
        <f ca="1">Table1[[#This Row],[mortage left]]/Table1[[#This Row],[vlaue of haouse]]</f>
        <v>0.14456872164032997</v>
      </c>
      <c r="U412" s="4">
        <f t="shared" ca="1" si="6"/>
        <v>1</v>
      </c>
      <c r="W412" s="5"/>
      <c r="X412" s="79"/>
      <c r="AA412">
        <f ca="1">IF(Table1[[#This Row],[value of debts]]&gt;Table1[[#This Row],[income]],1,0)</f>
        <v>1</v>
      </c>
      <c r="AH412" s="79"/>
      <c r="AI412" s="79"/>
      <c r="AJ412" s="79"/>
    </row>
    <row r="413" spans="20:36" x14ac:dyDescent="0.2">
      <c r="T413" s="11">
        <f ca="1">Table1[[#This Row],[mortage left]]/Table1[[#This Row],[vlaue of haouse]]</f>
        <v>0.13341839657820276</v>
      </c>
      <c r="U413" s="4">
        <f t="shared" ca="1" si="6"/>
        <v>1</v>
      </c>
      <c r="W413" s="5"/>
      <c r="X413" s="79"/>
      <c r="AA413">
        <f ca="1">IF(Table1[[#This Row],[value of debts]]&gt;Table1[[#This Row],[income]],1,0)</f>
        <v>1</v>
      </c>
      <c r="AH413" s="79"/>
      <c r="AI413" s="79"/>
      <c r="AJ413" s="79"/>
    </row>
    <row r="414" spans="20:36" x14ac:dyDescent="0.2">
      <c r="T414" s="11">
        <f ca="1">Table1[[#This Row],[mortage left]]/Table1[[#This Row],[vlaue of haouse]]</f>
        <v>0.92562694093793507</v>
      </c>
      <c r="U414" s="4">
        <f t="shared" ca="1" si="6"/>
        <v>0</v>
      </c>
      <c r="W414" s="5"/>
      <c r="X414" s="79"/>
      <c r="AA414">
        <f ca="1">IF(Table1[[#This Row],[value of debts]]&gt;Table1[[#This Row],[income]],1,0)</f>
        <v>1</v>
      </c>
      <c r="AH414" s="79"/>
      <c r="AI414" s="79"/>
      <c r="AJ414" s="79"/>
    </row>
    <row r="415" spans="20:36" x14ac:dyDescent="0.2">
      <c r="T415" s="11">
        <f ca="1">Table1[[#This Row],[mortage left]]/Table1[[#This Row],[vlaue of haouse]]</f>
        <v>0.76448793323518738</v>
      </c>
      <c r="U415" s="4">
        <f t="shared" ca="1" si="6"/>
        <v>0</v>
      </c>
      <c r="W415" s="5"/>
      <c r="X415" s="79"/>
      <c r="AA415">
        <f ca="1">IF(Table1[[#This Row],[value of debts]]&gt;Table1[[#This Row],[income]],1,0)</f>
        <v>1</v>
      </c>
      <c r="AH415" s="79"/>
      <c r="AI415" s="79"/>
      <c r="AJ415" s="79"/>
    </row>
    <row r="416" spans="20:36" x14ac:dyDescent="0.2">
      <c r="T416" s="11">
        <f ca="1">Table1[[#This Row],[mortage left]]/Table1[[#This Row],[vlaue of haouse]]</f>
        <v>0.91651139250706593</v>
      </c>
      <c r="U416" s="4">
        <f t="shared" ca="1" si="6"/>
        <v>0</v>
      </c>
      <c r="W416" s="5"/>
      <c r="X416" s="79"/>
      <c r="AA416">
        <f ca="1">IF(Table1[[#This Row],[value of debts]]&gt;Table1[[#This Row],[income]],1,0)</f>
        <v>1</v>
      </c>
      <c r="AH416" s="79"/>
      <c r="AI416" s="79"/>
      <c r="AJ416" s="79"/>
    </row>
    <row r="417" spans="20:36" x14ac:dyDescent="0.2">
      <c r="T417" s="11">
        <f ca="1">Table1[[#This Row],[mortage left]]/Table1[[#This Row],[vlaue of haouse]]</f>
        <v>0.54162929199249576</v>
      </c>
      <c r="U417" s="4">
        <f t="shared" ca="1" si="6"/>
        <v>0</v>
      </c>
      <c r="W417" s="5"/>
      <c r="X417" s="79"/>
      <c r="AA417">
        <f ca="1">IF(Table1[[#This Row],[value of debts]]&gt;Table1[[#This Row],[income]],1,0)</f>
        <v>1</v>
      </c>
      <c r="AH417" s="79"/>
      <c r="AI417" s="79"/>
      <c r="AJ417" s="79"/>
    </row>
    <row r="418" spans="20:36" x14ac:dyDescent="0.2">
      <c r="T418" s="11">
        <f ca="1">Table1[[#This Row],[mortage left]]/Table1[[#This Row],[vlaue of haouse]]</f>
        <v>0.37150777137297275</v>
      </c>
      <c r="U418" s="4">
        <f t="shared" ca="1" si="6"/>
        <v>1</v>
      </c>
      <c r="W418" s="5"/>
      <c r="X418" s="79"/>
      <c r="AA418">
        <f ca="1">IF(Table1[[#This Row],[value of debts]]&gt;Table1[[#This Row],[income]],1,0)</f>
        <v>1</v>
      </c>
      <c r="AH418" s="79"/>
      <c r="AI418" s="79"/>
      <c r="AJ418" s="79"/>
    </row>
    <row r="419" spans="20:36" x14ac:dyDescent="0.2">
      <c r="T419" s="11">
        <f ca="1">Table1[[#This Row],[mortage left]]/Table1[[#This Row],[vlaue of haouse]]</f>
        <v>0.31368484701815591</v>
      </c>
      <c r="U419" s="4">
        <f t="shared" ca="1" si="6"/>
        <v>1</v>
      </c>
      <c r="W419" s="5"/>
      <c r="X419" s="79"/>
      <c r="AA419">
        <f ca="1">IF(Table1[[#This Row],[value of debts]]&gt;Table1[[#This Row],[income]],1,0)</f>
        <v>1</v>
      </c>
      <c r="AH419" s="79"/>
      <c r="AI419" s="79"/>
      <c r="AJ419" s="79"/>
    </row>
    <row r="420" spans="20:36" x14ac:dyDescent="0.2">
      <c r="T420" s="11">
        <f ca="1">Table1[[#This Row],[mortage left]]/Table1[[#This Row],[vlaue of haouse]]</f>
        <v>5.3802856381940489E-2</v>
      </c>
      <c r="U420" s="4">
        <f t="shared" ca="1" si="6"/>
        <v>1</v>
      </c>
      <c r="W420" s="5"/>
      <c r="X420" s="79"/>
      <c r="AA420">
        <f ca="1">IF(Table1[[#This Row],[value of debts]]&gt;Table1[[#This Row],[income]],1,0)</f>
        <v>1</v>
      </c>
      <c r="AH420" s="79"/>
      <c r="AI420" s="79"/>
      <c r="AJ420" s="79"/>
    </row>
    <row r="421" spans="20:36" x14ac:dyDescent="0.2">
      <c r="T421" s="11">
        <f ca="1">Table1[[#This Row],[mortage left]]/Table1[[#This Row],[vlaue of haouse]]</f>
        <v>0.5360626555351824</v>
      </c>
      <c r="U421" s="4">
        <f t="shared" ca="1" si="6"/>
        <v>0</v>
      </c>
      <c r="W421" s="5"/>
      <c r="X421" s="79"/>
      <c r="AA421">
        <f ca="1">IF(Table1[[#This Row],[value of debts]]&gt;Table1[[#This Row],[income]],1,0)</f>
        <v>1</v>
      </c>
      <c r="AH421" s="79"/>
      <c r="AI421" s="79"/>
      <c r="AJ421" s="79"/>
    </row>
    <row r="422" spans="20:36" x14ac:dyDescent="0.2">
      <c r="T422" s="11">
        <f ca="1">Table1[[#This Row],[mortage left]]/Table1[[#This Row],[vlaue of haouse]]</f>
        <v>0.64297738290731354</v>
      </c>
      <c r="U422" s="4">
        <f t="shared" ca="1" si="6"/>
        <v>0</v>
      </c>
      <c r="W422" s="5"/>
      <c r="X422" s="79"/>
      <c r="AA422">
        <f ca="1">IF(Table1[[#This Row],[value of debts]]&gt;Table1[[#This Row],[income]],1,0)</f>
        <v>1</v>
      </c>
      <c r="AH422" s="79"/>
      <c r="AI422" s="79"/>
      <c r="AJ422" s="79"/>
    </row>
    <row r="423" spans="20:36" x14ac:dyDescent="0.2">
      <c r="T423" s="11">
        <f ca="1">Table1[[#This Row],[mortage left]]/Table1[[#This Row],[vlaue of haouse]]</f>
        <v>0.42104439910483188</v>
      </c>
      <c r="U423" s="4">
        <f t="shared" ca="1" si="6"/>
        <v>1</v>
      </c>
      <c r="W423" s="5"/>
      <c r="X423" s="79"/>
      <c r="AA423">
        <f ca="1">IF(Table1[[#This Row],[value of debts]]&gt;Table1[[#This Row],[income]],1,0)</f>
        <v>1</v>
      </c>
      <c r="AH423" s="79"/>
      <c r="AI423" s="79"/>
      <c r="AJ423" s="79"/>
    </row>
    <row r="424" spans="20:36" x14ac:dyDescent="0.2">
      <c r="T424" s="11">
        <f ca="1">Table1[[#This Row],[mortage left]]/Table1[[#This Row],[vlaue of haouse]]</f>
        <v>0.60354942600828454</v>
      </c>
      <c r="U424" s="4">
        <f t="shared" ca="1" si="6"/>
        <v>0</v>
      </c>
      <c r="W424" s="5"/>
      <c r="X424" s="79"/>
      <c r="AA424">
        <f ca="1">IF(Table1[[#This Row],[value of debts]]&gt;Table1[[#This Row],[income]],1,0)</f>
        <v>1</v>
      </c>
      <c r="AH424" s="79"/>
      <c r="AI424" s="79"/>
      <c r="AJ424" s="79"/>
    </row>
    <row r="425" spans="20:36" x14ac:dyDescent="0.2">
      <c r="T425" s="11">
        <f ca="1">Table1[[#This Row],[mortage left]]/Table1[[#This Row],[vlaue of haouse]]</f>
        <v>0.67153798059776248</v>
      </c>
      <c r="U425" s="4">
        <f t="shared" ca="1" si="6"/>
        <v>0</v>
      </c>
      <c r="W425" s="5"/>
      <c r="X425" s="79"/>
      <c r="AA425">
        <f ca="1">IF(Table1[[#This Row],[value of debts]]&gt;Table1[[#This Row],[income]],1,0)</f>
        <v>1</v>
      </c>
      <c r="AH425" s="79"/>
      <c r="AI425" s="79"/>
      <c r="AJ425" s="79"/>
    </row>
    <row r="426" spans="20:36" x14ac:dyDescent="0.2">
      <c r="T426" s="11">
        <f ca="1">Table1[[#This Row],[mortage left]]/Table1[[#This Row],[vlaue of haouse]]</f>
        <v>0.23346144158281212</v>
      </c>
      <c r="U426" s="4">
        <f t="shared" ca="1" si="6"/>
        <v>1</v>
      </c>
      <c r="W426" s="5"/>
      <c r="X426" s="79"/>
      <c r="AA426">
        <f ca="1">IF(Table1[[#This Row],[value of debts]]&gt;Table1[[#This Row],[income]],1,0)</f>
        <v>1</v>
      </c>
      <c r="AH426" s="79"/>
      <c r="AI426" s="79"/>
      <c r="AJ426" s="79"/>
    </row>
    <row r="427" spans="20:36" x14ac:dyDescent="0.2">
      <c r="T427" s="11">
        <f ca="1">Table1[[#This Row],[mortage left]]/Table1[[#This Row],[vlaue of haouse]]</f>
        <v>0.29415372033087428</v>
      </c>
      <c r="U427" s="4">
        <f t="shared" ca="1" si="6"/>
        <v>1</v>
      </c>
      <c r="W427" s="5"/>
      <c r="X427" s="79"/>
      <c r="AA427">
        <f ca="1">IF(Table1[[#This Row],[value of debts]]&gt;Table1[[#This Row],[income]],1,0)</f>
        <v>1</v>
      </c>
      <c r="AH427" s="79"/>
      <c r="AI427" s="79"/>
      <c r="AJ427" s="79"/>
    </row>
    <row r="428" spans="20:36" x14ac:dyDescent="0.2">
      <c r="T428" s="11">
        <f ca="1">Table1[[#This Row],[mortage left]]/Table1[[#This Row],[vlaue of haouse]]</f>
        <v>0.56125670555069651</v>
      </c>
      <c r="U428" s="4">
        <f t="shared" ca="1" si="6"/>
        <v>0</v>
      </c>
      <c r="W428" s="5"/>
      <c r="X428" s="79"/>
      <c r="AA428">
        <f ca="1">IF(Table1[[#This Row],[value of debts]]&gt;Table1[[#This Row],[income]],1,0)</f>
        <v>1</v>
      </c>
      <c r="AH428" s="79"/>
      <c r="AI428" s="79"/>
      <c r="AJ428" s="79"/>
    </row>
    <row r="429" spans="20:36" x14ac:dyDescent="0.2">
      <c r="T429" s="11">
        <f ca="1">Table1[[#This Row],[mortage left]]/Table1[[#This Row],[vlaue of haouse]]</f>
        <v>0.91314717478062368</v>
      </c>
      <c r="U429" s="4">
        <f t="shared" ca="1" si="6"/>
        <v>0</v>
      </c>
      <c r="W429" s="5"/>
      <c r="X429" s="79"/>
      <c r="AA429">
        <f ca="1">IF(Table1[[#This Row],[value of debts]]&gt;Table1[[#This Row],[income]],1,0)</f>
        <v>1</v>
      </c>
      <c r="AH429" s="79"/>
      <c r="AI429" s="79"/>
      <c r="AJ429" s="79"/>
    </row>
    <row r="430" spans="20:36" x14ac:dyDescent="0.2">
      <c r="T430" s="11">
        <f ca="1">Table1[[#This Row],[mortage left]]/Table1[[#This Row],[vlaue of haouse]]</f>
        <v>6.4628186808588173E-2</v>
      </c>
      <c r="U430" s="4">
        <f t="shared" ca="1" si="6"/>
        <v>1</v>
      </c>
      <c r="W430" s="5"/>
      <c r="X430" s="79"/>
      <c r="AA430">
        <f ca="1">IF(Table1[[#This Row],[value of debts]]&gt;Table1[[#This Row],[income]],1,0)</f>
        <v>0</v>
      </c>
      <c r="AH430" s="79"/>
      <c r="AI430" s="79"/>
      <c r="AJ430" s="79"/>
    </row>
    <row r="431" spans="20:36" x14ac:dyDescent="0.2">
      <c r="T431" s="11">
        <f ca="1">Table1[[#This Row],[mortage left]]/Table1[[#This Row],[vlaue of haouse]]</f>
        <v>0.3915329140967907</v>
      </c>
      <c r="U431" s="4">
        <f t="shared" ca="1" si="6"/>
        <v>1</v>
      </c>
      <c r="W431" s="5"/>
      <c r="X431" s="79"/>
      <c r="AA431">
        <f ca="1">IF(Table1[[#This Row],[value of debts]]&gt;Table1[[#This Row],[income]],1,0)</f>
        <v>1</v>
      </c>
      <c r="AH431" s="79"/>
      <c r="AI431" s="79"/>
      <c r="AJ431" s="79"/>
    </row>
    <row r="432" spans="20:36" x14ac:dyDescent="0.2">
      <c r="T432" s="11">
        <f ca="1">Table1[[#This Row],[mortage left]]/Table1[[#This Row],[vlaue of haouse]]</f>
        <v>0.30990675043298332</v>
      </c>
      <c r="U432" s="4">
        <f t="shared" ca="1" si="6"/>
        <v>1</v>
      </c>
      <c r="W432" s="5"/>
      <c r="X432" s="79"/>
      <c r="AA432">
        <f ca="1">IF(Table1[[#This Row],[value of debts]]&gt;Table1[[#This Row],[income]],1,0)</f>
        <v>1</v>
      </c>
      <c r="AH432" s="79"/>
      <c r="AI432" s="79"/>
      <c r="AJ432" s="79"/>
    </row>
    <row r="433" spans="20:36" x14ac:dyDescent="0.2">
      <c r="T433" s="11">
        <f ca="1">Table1[[#This Row],[mortage left]]/Table1[[#This Row],[vlaue of haouse]]</f>
        <v>0.87047959880950632</v>
      </c>
      <c r="U433" s="4">
        <f t="shared" ca="1" si="6"/>
        <v>0</v>
      </c>
      <c r="W433" s="5"/>
      <c r="X433" s="79"/>
      <c r="AA433">
        <f ca="1">IF(Table1[[#This Row],[value of debts]]&gt;Table1[[#This Row],[income]],1,0)</f>
        <v>1</v>
      </c>
      <c r="AH433" s="79"/>
      <c r="AI433" s="79"/>
      <c r="AJ433" s="79"/>
    </row>
    <row r="434" spans="20:36" x14ac:dyDescent="0.2">
      <c r="T434" s="11">
        <f ca="1">Table1[[#This Row],[mortage left]]/Table1[[#This Row],[vlaue of haouse]]</f>
        <v>3.1772896469375977E-2</v>
      </c>
      <c r="U434" s="4">
        <f t="shared" ca="1" si="6"/>
        <v>1</v>
      </c>
      <c r="W434" s="5"/>
      <c r="X434" s="79"/>
      <c r="AA434">
        <f ca="1">IF(Table1[[#This Row],[value of debts]]&gt;Table1[[#This Row],[income]],1,0)</f>
        <v>1</v>
      </c>
      <c r="AH434" s="79"/>
      <c r="AI434" s="79"/>
      <c r="AJ434" s="79"/>
    </row>
    <row r="435" spans="20:36" x14ac:dyDescent="0.2">
      <c r="T435" s="11">
        <f ca="1">Table1[[#This Row],[mortage left]]/Table1[[#This Row],[vlaue of haouse]]</f>
        <v>0.49299142170785704</v>
      </c>
      <c r="U435" s="4">
        <f t="shared" ca="1" si="6"/>
        <v>0</v>
      </c>
      <c r="W435" s="5"/>
      <c r="X435" s="79"/>
      <c r="AA435">
        <f ca="1">IF(Table1[[#This Row],[value of debts]]&gt;Table1[[#This Row],[income]],1,0)</f>
        <v>1</v>
      </c>
      <c r="AH435" s="79"/>
      <c r="AI435" s="79"/>
      <c r="AJ435" s="79"/>
    </row>
    <row r="436" spans="20:36" x14ac:dyDescent="0.2">
      <c r="T436" s="11">
        <f ca="1">Table1[[#This Row],[mortage left]]/Table1[[#This Row],[vlaue of haouse]]</f>
        <v>0.63632232085849749</v>
      </c>
      <c r="U436" s="4">
        <f t="shared" ca="1" si="6"/>
        <v>0</v>
      </c>
      <c r="W436" s="5"/>
      <c r="X436" s="79"/>
      <c r="AA436">
        <f ca="1">IF(Table1[[#This Row],[value of debts]]&gt;Table1[[#This Row],[income]],1,0)</f>
        <v>1</v>
      </c>
      <c r="AH436" s="79"/>
      <c r="AI436" s="79"/>
      <c r="AJ436" s="79"/>
    </row>
    <row r="437" spans="20:36" x14ac:dyDescent="0.2">
      <c r="T437" s="11">
        <f ca="1">Table1[[#This Row],[mortage left]]/Table1[[#This Row],[vlaue of haouse]]</f>
        <v>0.96552559518657111</v>
      </c>
      <c r="U437" s="4">
        <f t="shared" ca="1" si="6"/>
        <v>0</v>
      </c>
      <c r="W437" s="5"/>
      <c r="X437" s="79"/>
      <c r="AA437">
        <f ca="1">IF(Table1[[#This Row],[value of debts]]&gt;Table1[[#This Row],[income]],1,0)</f>
        <v>1</v>
      </c>
      <c r="AH437" s="79"/>
      <c r="AI437" s="79"/>
      <c r="AJ437" s="79"/>
    </row>
    <row r="438" spans="20:36" x14ac:dyDescent="0.2">
      <c r="T438" s="11">
        <f ca="1">Table1[[#This Row],[mortage left]]/Table1[[#This Row],[vlaue of haouse]]</f>
        <v>0.51188719324851628</v>
      </c>
      <c r="U438" s="4">
        <f t="shared" ca="1" si="6"/>
        <v>0</v>
      </c>
      <c r="W438" s="5"/>
      <c r="X438" s="79"/>
      <c r="AA438">
        <f ca="1">IF(Table1[[#This Row],[value of debts]]&gt;Table1[[#This Row],[income]],1,0)</f>
        <v>1</v>
      </c>
      <c r="AH438" s="79"/>
      <c r="AI438" s="79"/>
      <c r="AJ438" s="79"/>
    </row>
    <row r="439" spans="20:36" x14ac:dyDescent="0.2">
      <c r="T439" s="11">
        <f ca="1">Table1[[#This Row],[mortage left]]/Table1[[#This Row],[vlaue of haouse]]</f>
        <v>0.44046891155454371</v>
      </c>
      <c r="U439" s="4">
        <f t="shared" ca="1" si="6"/>
        <v>1</v>
      </c>
      <c r="W439" s="5"/>
      <c r="X439" s="79"/>
      <c r="AA439">
        <f ca="1">IF(Table1[[#This Row],[value of debts]]&gt;Table1[[#This Row],[income]],1,0)</f>
        <v>1</v>
      </c>
      <c r="AH439" s="79"/>
      <c r="AI439" s="79"/>
      <c r="AJ439" s="79"/>
    </row>
    <row r="440" spans="20:36" x14ac:dyDescent="0.2">
      <c r="T440" s="11">
        <f ca="1">Table1[[#This Row],[mortage left]]/Table1[[#This Row],[vlaue of haouse]]</f>
        <v>0.43298355790656384</v>
      </c>
      <c r="U440" s="4">
        <f t="shared" ca="1" si="6"/>
        <v>1</v>
      </c>
      <c r="W440" s="5"/>
      <c r="X440" s="79"/>
      <c r="AA440">
        <f ca="1">IF(Table1[[#This Row],[value of debts]]&gt;Table1[[#This Row],[income]],1,0)</f>
        <v>1</v>
      </c>
      <c r="AH440" s="79"/>
      <c r="AI440" s="79"/>
      <c r="AJ440" s="79"/>
    </row>
    <row r="441" spans="20:36" x14ac:dyDescent="0.2">
      <c r="T441" s="11">
        <f ca="1">Table1[[#This Row],[mortage left]]/Table1[[#This Row],[vlaue of haouse]]</f>
        <v>0.17190109221057104</v>
      </c>
      <c r="U441" s="4">
        <f t="shared" ca="1" si="6"/>
        <v>1</v>
      </c>
      <c r="W441" s="5"/>
      <c r="X441" s="79"/>
      <c r="AA441">
        <f ca="1">IF(Table1[[#This Row],[value of debts]]&gt;Table1[[#This Row],[income]],1,0)</f>
        <v>1</v>
      </c>
      <c r="AH441" s="79"/>
      <c r="AI441" s="79"/>
      <c r="AJ441" s="79"/>
    </row>
    <row r="442" spans="20:36" x14ac:dyDescent="0.2">
      <c r="T442" s="11">
        <f ca="1">Table1[[#This Row],[mortage left]]/Table1[[#This Row],[vlaue of haouse]]</f>
        <v>6.7162246207190801E-3</v>
      </c>
      <c r="U442" s="4">
        <f t="shared" ca="1" si="6"/>
        <v>1</v>
      </c>
      <c r="W442" s="5"/>
      <c r="X442" s="79"/>
      <c r="AA442">
        <f ca="1">IF(Table1[[#This Row],[value of debts]]&gt;Table1[[#This Row],[income]],1,0)</f>
        <v>1</v>
      </c>
      <c r="AH442" s="79"/>
      <c r="AI442" s="79"/>
      <c r="AJ442" s="79"/>
    </row>
    <row r="443" spans="20:36" x14ac:dyDescent="0.2">
      <c r="T443" s="11">
        <f ca="1">Table1[[#This Row],[mortage left]]/Table1[[#This Row],[vlaue of haouse]]</f>
        <v>0.9254761443098859</v>
      </c>
      <c r="U443" s="4">
        <f t="shared" ca="1" si="6"/>
        <v>0</v>
      </c>
      <c r="W443" s="5"/>
      <c r="X443" s="79"/>
      <c r="AA443">
        <f ca="1">IF(Table1[[#This Row],[value of debts]]&gt;Table1[[#This Row],[income]],1,0)</f>
        <v>1</v>
      </c>
      <c r="AH443" s="79"/>
      <c r="AI443" s="79"/>
      <c r="AJ443" s="79"/>
    </row>
    <row r="444" spans="20:36" x14ac:dyDescent="0.2">
      <c r="T444" s="11">
        <f ca="1">Table1[[#This Row],[mortage left]]/Table1[[#This Row],[vlaue of haouse]]</f>
        <v>0.90781163374077001</v>
      </c>
      <c r="U444" s="4">
        <f t="shared" ca="1" si="6"/>
        <v>0</v>
      </c>
      <c r="W444" s="5"/>
      <c r="X444" s="79"/>
      <c r="AA444">
        <f ca="1">IF(Table1[[#This Row],[value of debts]]&gt;Table1[[#This Row],[income]],1,0)</f>
        <v>1</v>
      </c>
      <c r="AH444" s="79"/>
      <c r="AI444" s="79"/>
      <c r="AJ444" s="79"/>
    </row>
    <row r="445" spans="20:36" x14ac:dyDescent="0.2">
      <c r="T445" s="11">
        <f ca="1">Table1[[#This Row],[mortage left]]/Table1[[#This Row],[vlaue of haouse]]</f>
        <v>0.4039865531665966</v>
      </c>
      <c r="U445" s="4">
        <f t="shared" ca="1" si="6"/>
        <v>1</v>
      </c>
      <c r="W445" s="5"/>
      <c r="X445" s="79"/>
      <c r="AA445">
        <f ca="1">IF(Table1[[#This Row],[value of debts]]&gt;Table1[[#This Row],[income]],1,0)</f>
        <v>1</v>
      </c>
      <c r="AH445" s="79"/>
      <c r="AI445" s="79"/>
      <c r="AJ445" s="79"/>
    </row>
    <row r="446" spans="20:36" x14ac:dyDescent="0.2">
      <c r="T446" s="11">
        <f ca="1">Table1[[#This Row],[mortage left]]/Table1[[#This Row],[vlaue of haouse]]</f>
        <v>0.7397715488972002</v>
      </c>
      <c r="U446" s="4">
        <f t="shared" ca="1" si="6"/>
        <v>0</v>
      </c>
      <c r="W446" s="5"/>
      <c r="X446" s="79"/>
      <c r="AA446">
        <f ca="1">IF(Table1[[#This Row],[value of debts]]&gt;Table1[[#This Row],[income]],1,0)</f>
        <v>1</v>
      </c>
      <c r="AH446" s="79"/>
      <c r="AI446" s="79"/>
      <c r="AJ446" s="79"/>
    </row>
    <row r="447" spans="20:36" x14ac:dyDescent="0.2">
      <c r="T447" s="11">
        <f ca="1">Table1[[#This Row],[mortage left]]/Table1[[#This Row],[vlaue of haouse]]</f>
        <v>5.6626026132020613E-3</v>
      </c>
      <c r="U447" s="4">
        <f t="shared" ca="1" si="6"/>
        <v>1</v>
      </c>
      <c r="W447" s="5"/>
      <c r="X447" s="79"/>
      <c r="AA447">
        <f ca="1">IF(Table1[[#This Row],[value of debts]]&gt;Table1[[#This Row],[income]],1,0)</f>
        <v>1</v>
      </c>
      <c r="AH447" s="79"/>
      <c r="AI447" s="79"/>
      <c r="AJ447" s="79"/>
    </row>
    <row r="448" spans="20:36" x14ac:dyDescent="0.2">
      <c r="T448" s="11">
        <f ca="1">Table1[[#This Row],[mortage left]]/Table1[[#This Row],[vlaue of haouse]]</f>
        <v>0.62362501555536409</v>
      </c>
      <c r="U448" s="4">
        <f t="shared" ca="1" si="6"/>
        <v>0</v>
      </c>
      <c r="W448" s="5"/>
      <c r="X448" s="79"/>
      <c r="AA448">
        <f ca="1">IF(Table1[[#This Row],[value of debts]]&gt;Table1[[#This Row],[income]],1,0)</f>
        <v>1</v>
      </c>
      <c r="AH448" s="79"/>
      <c r="AI448" s="79"/>
      <c r="AJ448" s="79"/>
    </row>
    <row r="449" spans="20:36" x14ac:dyDescent="0.2">
      <c r="T449" s="11">
        <f ca="1">Table1[[#This Row],[mortage left]]/Table1[[#This Row],[vlaue of haouse]]</f>
        <v>0.59220662550382419</v>
      </c>
      <c r="U449" s="4">
        <f t="shared" ca="1" si="6"/>
        <v>0</v>
      </c>
      <c r="W449" s="5"/>
      <c r="X449" s="79"/>
      <c r="AA449">
        <f ca="1">IF(Table1[[#This Row],[value of debts]]&gt;Table1[[#This Row],[income]],1,0)</f>
        <v>1</v>
      </c>
      <c r="AH449" s="79"/>
      <c r="AI449" s="79"/>
      <c r="AJ449" s="79"/>
    </row>
    <row r="450" spans="20:36" x14ac:dyDescent="0.2">
      <c r="T450" s="11">
        <f ca="1">Table1[[#This Row],[mortage left]]/Table1[[#This Row],[vlaue of haouse]]</f>
        <v>0.16145052510134239</v>
      </c>
      <c r="U450" s="4">
        <f t="shared" ca="1" si="6"/>
        <v>1</v>
      </c>
      <c r="W450" s="5"/>
      <c r="X450" s="79"/>
      <c r="AA450">
        <f ca="1">IF(Table1[[#This Row],[value of debts]]&gt;Table1[[#This Row],[income]],1,0)</f>
        <v>1</v>
      </c>
      <c r="AH450" s="79"/>
      <c r="AI450" s="79"/>
      <c r="AJ450" s="79"/>
    </row>
    <row r="451" spans="20:36" x14ac:dyDescent="0.2">
      <c r="T451" s="11">
        <f ca="1">Table1[[#This Row],[mortage left]]/Table1[[#This Row],[vlaue of haouse]]</f>
        <v>0.52631750160121393</v>
      </c>
      <c r="U451" s="4">
        <f t="shared" ref="U451:U500" ca="1" si="7">IF(T451&lt;$V$1,1,0)</f>
        <v>0</v>
      </c>
      <c r="W451" s="5"/>
      <c r="X451" s="79"/>
      <c r="AA451">
        <f ca="1">IF(Table1[[#This Row],[value of debts]]&gt;Table1[[#This Row],[income]],1,0)</f>
        <v>1</v>
      </c>
      <c r="AH451" s="79"/>
      <c r="AI451" s="79"/>
      <c r="AJ451" s="79"/>
    </row>
    <row r="452" spans="20:36" x14ac:dyDescent="0.2">
      <c r="T452" s="11">
        <f ca="1">Table1[[#This Row],[mortage left]]/Table1[[#This Row],[vlaue of haouse]]</f>
        <v>1.3050592778662606E-2</v>
      </c>
      <c r="U452" s="4">
        <f t="shared" ca="1" si="7"/>
        <v>1</v>
      </c>
      <c r="W452" s="5"/>
      <c r="X452" s="79"/>
      <c r="AA452">
        <f ca="1">IF(Table1[[#This Row],[value of debts]]&gt;Table1[[#This Row],[income]],1,0)</f>
        <v>1</v>
      </c>
      <c r="AH452" s="79"/>
      <c r="AI452" s="79"/>
      <c r="AJ452" s="79"/>
    </row>
    <row r="453" spans="20:36" x14ac:dyDescent="0.2">
      <c r="T453" s="11">
        <f ca="1">Table1[[#This Row],[mortage left]]/Table1[[#This Row],[vlaue of haouse]]</f>
        <v>0.7659490878747709</v>
      </c>
      <c r="U453" s="4">
        <f t="shared" ca="1" si="7"/>
        <v>0</v>
      </c>
      <c r="W453" s="5"/>
      <c r="X453" s="79"/>
      <c r="AA453">
        <f ca="1">IF(Table1[[#This Row],[value of debts]]&gt;Table1[[#This Row],[income]],1,0)</f>
        <v>1</v>
      </c>
      <c r="AH453" s="79"/>
      <c r="AI453" s="79"/>
      <c r="AJ453" s="79"/>
    </row>
    <row r="454" spans="20:36" x14ac:dyDescent="0.2">
      <c r="T454" s="11">
        <f ca="1">Table1[[#This Row],[mortage left]]/Table1[[#This Row],[vlaue of haouse]]</f>
        <v>0.62661914654242479</v>
      </c>
      <c r="U454" s="4">
        <f t="shared" ca="1" si="7"/>
        <v>0</v>
      </c>
      <c r="W454" s="5"/>
      <c r="X454" s="79"/>
      <c r="AA454">
        <f ca="1">IF(Table1[[#This Row],[value of debts]]&gt;Table1[[#This Row],[income]],1,0)</f>
        <v>1</v>
      </c>
      <c r="AH454" s="79"/>
      <c r="AI454" s="79"/>
      <c r="AJ454" s="79"/>
    </row>
    <row r="455" spans="20:36" x14ac:dyDescent="0.2">
      <c r="T455" s="11">
        <f ca="1">Table1[[#This Row],[mortage left]]/Table1[[#This Row],[vlaue of haouse]]</f>
        <v>0.19415475097184129</v>
      </c>
      <c r="U455" s="4">
        <f t="shared" ca="1" si="7"/>
        <v>1</v>
      </c>
      <c r="W455" s="5"/>
      <c r="X455" s="79"/>
      <c r="AA455">
        <f ca="1">IF(Table1[[#This Row],[value of debts]]&gt;Table1[[#This Row],[income]],1,0)</f>
        <v>1</v>
      </c>
      <c r="AH455" s="79"/>
      <c r="AI455" s="79"/>
      <c r="AJ455" s="79"/>
    </row>
    <row r="456" spans="20:36" x14ac:dyDescent="0.2">
      <c r="T456" s="11">
        <f ca="1">Table1[[#This Row],[mortage left]]/Table1[[#This Row],[vlaue of haouse]]</f>
        <v>0.10208258476505216</v>
      </c>
      <c r="U456" s="4">
        <f t="shared" ca="1" si="7"/>
        <v>1</v>
      </c>
      <c r="W456" s="5"/>
      <c r="X456" s="79"/>
      <c r="AA456">
        <f ca="1">IF(Table1[[#This Row],[value of debts]]&gt;Table1[[#This Row],[income]],1,0)</f>
        <v>1</v>
      </c>
      <c r="AH456" s="79"/>
      <c r="AI456" s="79"/>
      <c r="AJ456" s="79"/>
    </row>
    <row r="457" spans="20:36" x14ac:dyDescent="0.2">
      <c r="T457" s="11">
        <f ca="1">Table1[[#This Row],[mortage left]]/Table1[[#This Row],[vlaue of haouse]]</f>
        <v>0.83024490628755443</v>
      </c>
      <c r="U457" s="4">
        <f t="shared" ca="1" si="7"/>
        <v>0</v>
      </c>
      <c r="W457" s="5"/>
      <c r="X457" s="79"/>
      <c r="AA457">
        <f ca="1">IF(Table1[[#This Row],[value of debts]]&gt;Table1[[#This Row],[income]],1,0)</f>
        <v>1</v>
      </c>
      <c r="AH457" s="79"/>
      <c r="AI457" s="79"/>
      <c r="AJ457" s="79"/>
    </row>
    <row r="458" spans="20:36" x14ac:dyDescent="0.2">
      <c r="T458" s="11">
        <f ca="1">Table1[[#This Row],[mortage left]]/Table1[[#This Row],[vlaue of haouse]]</f>
        <v>0.85090090201225521</v>
      </c>
      <c r="U458" s="4">
        <f t="shared" ca="1" si="7"/>
        <v>0</v>
      </c>
      <c r="W458" s="5"/>
      <c r="X458" s="79"/>
      <c r="AA458">
        <f ca="1">IF(Table1[[#This Row],[value of debts]]&gt;Table1[[#This Row],[income]],1,0)</f>
        <v>1</v>
      </c>
      <c r="AH458" s="79"/>
      <c r="AI458" s="79"/>
      <c r="AJ458" s="79"/>
    </row>
    <row r="459" spans="20:36" x14ac:dyDescent="0.2">
      <c r="T459" s="11">
        <f ca="1">Table1[[#This Row],[mortage left]]/Table1[[#This Row],[vlaue of haouse]]</f>
        <v>0.7011964418558756</v>
      </c>
      <c r="U459" s="4">
        <f t="shared" ca="1" si="7"/>
        <v>0</v>
      </c>
      <c r="W459" s="5"/>
      <c r="X459" s="79"/>
      <c r="AA459">
        <f ca="1">IF(Table1[[#This Row],[value of debts]]&gt;Table1[[#This Row],[income]],1,0)</f>
        <v>1</v>
      </c>
      <c r="AH459" s="79"/>
      <c r="AI459" s="79"/>
      <c r="AJ459" s="79"/>
    </row>
    <row r="460" spans="20:36" x14ac:dyDescent="0.2">
      <c r="T460" s="11">
        <f ca="1">Table1[[#This Row],[mortage left]]/Table1[[#This Row],[vlaue of haouse]]</f>
        <v>0.75965167007154355</v>
      </c>
      <c r="U460" s="4">
        <f t="shared" ca="1" si="7"/>
        <v>0</v>
      </c>
      <c r="W460" s="5"/>
      <c r="X460" s="79"/>
      <c r="AA460">
        <f ca="1">IF(Table1[[#This Row],[value of debts]]&gt;Table1[[#This Row],[income]],1,0)</f>
        <v>1</v>
      </c>
      <c r="AH460" s="79"/>
      <c r="AI460" s="79"/>
      <c r="AJ460" s="79"/>
    </row>
    <row r="461" spans="20:36" x14ac:dyDescent="0.2">
      <c r="T461" s="11">
        <f ca="1">Table1[[#This Row],[mortage left]]/Table1[[#This Row],[vlaue of haouse]]</f>
        <v>0.17184900445615614</v>
      </c>
      <c r="U461" s="4">
        <f t="shared" ca="1" si="7"/>
        <v>1</v>
      </c>
      <c r="W461" s="5"/>
      <c r="X461" s="79"/>
      <c r="AA461">
        <f ca="1">IF(Table1[[#This Row],[value of debts]]&gt;Table1[[#This Row],[income]],1,0)</f>
        <v>1</v>
      </c>
      <c r="AH461" s="79"/>
      <c r="AI461" s="79"/>
      <c r="AJ461" s="79"/>
    </row>
    <row r="462" spans="20:36" x14ac:dyDescent="0.2">
      <c r="T462" s="11">
        <f ca="1">Table1[[#This Row],[mortage left]]/Table1[[#This Row],[vlaue of haouse]]</f>
        <v>0.54545198408934381</v>
      </c>
      <c r="U462" s="4">
        <f t="shared" ca="1" si="7"/>
        <v>0</v>
      </c>
      <c r="W462" s="5"/>
      <c r="X462" s="79"/>
      <c r="AA462">
        <f ca="1">IF(Table1[[#This Row],[value of debts]]&gt;Table1[[#This Row],[income]],1,0)</f>
        <v>1</v>
      </c>
      <c r="AH462" s="79"/>
      <c r="AI462" s="79"/>
      <c r="AJ462" s="79"/>
    </row>
    <row r="463" spans="20:36" x14ac:dyDescent="0.2">
      <c r="T463" s="11">
        <f ca="1">Table1[[#This Row],[mortage left]]/Table1[[#This Row],[vlaue of haouse]]</f>
        <v>0.47796174580875866</v>
      </c>
      <c r="U463" s="4">
        <f t="shared" ca="1" si="7"/>
        <v>0</v>
      </c>
      <c r="W463" s="5"/>
      <c r="X463" s="79"/>
      <c r="AA463">
        <f ca="1">IF(Table1[[#This Row],[value of debts]]&gt;Table1[[#This Row],[income]],1,0)</f>
        <v>1</v>
      </c>
      <c r="AH463" s="79"/>
      <c r="AI463" s="79"/>
      <c r="AJ463" s="79"/>
    </row>
    <row r="464" spans="20:36" x14ac:dyDescent="0.2">
      <c r="T464" s="11">
        <f ca="1">Table1[[#This Row],[mortage left]]/Table1[[#This Row],[vlaue of haouse]]</f>
        <v>0.75633384215636246</v>
      </c>
      <c r="U464" s="4">
        <f t="shared" ca="1" si="7"/>
        <v>0</v>
      </c>
      <c r="W464" s="5"/>
      <c r="X464" s="79"/>
      <c r="AA464">
        <f ca="1">IF(Table1[[#This Row],[value of debts]]&gt;Table1[[#This Row],[income]],1,0)</f>
        <v>1</v>
      </c>
      <c r="AH464" s="79"/>
      <c r="AI464" s="79"/>
      <c r="AJ464" s="79"/>
    </row>
    <row r="465" spans="20:36" x14ac:dyDescent="0.2">
      <c r="T465" s="11">
        <f ca="1">Table1[[#This Row],[mortage left]]/Table1[[#This Row],[vlaue of haouse]]</f>
        <v>0.8900169022410056</v>
      </c>
      <c r="U465" s="4">
        <f t="shared" ca="1" si="7"/>
        <v>0</v>
      </c>
      <c r="W465" s="5"/>
      <c r="X465" s="79"/>
      <c r="AA465">
        <f ca="1">IF(Table1[[#This Row],[value of debts]]&gt;Table1[[#This Row],[income]],1,0)</f>
        <v>1</v>
      </c>
      <c r="AH465" s="79"/>
      <c r="AI465" s="79"/>
      <c r="AJ465" s="79"/>
    </row>
    <row r="466" spans="20:36" x14ac:dyDescent="0.2">
      <c r="T466" s="11">
        <f ca="1">Table1[[#This Row],[mortage left]]/Table1[[#This Row],[vlaue of haouse]]</f>
        <v>1.2141852975712353E-2</v>
      </c>
      <c r="U466" s="4">
        <f t="shared" ca="1" si="7"/>
        <v>1</v>
      </c>
      <c r="W466" s="5"/>
      <c r="X466" s="79"/>
      <c r="AA466">
        <f ca="1">IF(Table1[[#This Row],[value of debts]]&gt;Table1[[#This Row],[income]],1,0)</f>
        <v>1</v>
      </c>
      <c r="AH466" s="79"/>
      <c r="AI466" s="79"/>
      <c r="AJ466" s="79"/>
    </row>
    <row r="467" spans="20:36" x14ac:dyDescent="0.2">
      <c r="T467" s="11">
        <f ca="1">Table1[[#This Row],[mortage left]]/Table1[[#This Row],[vlaue of haouse]]</f>
        <v>9.2710316264752124E-2</v>
      </c>
      <c r="U467" s="4">
        <f t="shared" ca="1" si="7"/>
        <v>1</v>
      </c>
      <c r="W467" s="5"/>
      <c r="X467" s="79"/>
      <c r="AA467">
        <f ca="1">IF(Table1[[#This Row],[value of debts]]&gt;Table1[[#This Row],[income]],1,0)</f>
        <v>1</v>
      </c>
      <c r="AH467" s="79"/>
      <c r="AI467" s="79"/>
      <c r="AJ467" s="79"/>
    </row>
    <row r="468" spans="20:36" x14ac:dyDescent="0.2">
      <c r="T468" s="11">
        <f ca="1">Table1[[#This Row],[mortage left]]/Table1[[#This Row],[vlaue of haouse]]</f>
        <v>0.18937493799759186</v>
      </c>
      <c r="U468" s="4">
        <f t="shared" ca="1" si="7"/>
        <v>1</v>
      </c>
      <c r="W468" s="5"/>
      <c r="X468" s="79"/>
      <c r="AA468">
        <f ca="1">IF(Table1[[#This Row],[value of debts]]&gt;Table1[[#This Row],[income]],1,0)</f>
        <v>1</v>
      </c>
      <c r="AH468" s="79"/>
      <c r="AI468" s="79"/>
      <c r="AJ468" s="79"/>
    </row>
    <row r="469" spans="20:36" x14ac:dyDescent="0.2">
      <c r="T469" s="11">
        <f ca="1">Table1[[#This Row],[mortage left]]/Table1[[#This Row],[vlaue of haouse]]</f>
        <v>3.9950292241690992E-2</v>
      </c>
      <c r="U469" s="4">
        <f t="shared" ca="1" si="7"/>
        <v>1</v>
      </c>
      <c r="W469" s="5"/>
      <c r="X469" s="79"/>
      <c r="AA469">
        <f ca="1">IF(Table1[[#This Row],[value of debts]]&gt;Table1[[#This Row],[income]],1,0)</f>
        <v>1</v>
      </c>
      <c r="AH469" s="79"/>
      <c r="AI469" s="79"/>
      <c r="AJ469" s="79"/>
    </row>
    <row r="470" spans="20:36" x14ac:dyDescent="0.2">
      <c r="T470" s="11">
        <f ca="1">Table1[[#This Row],[mortage left]]/Table1[[#This Row],[vlaue of haouse]]</f>
        <v>0.49619529297021947</v>
      </c>
      <c r="U470" s="4">
        <f t="shared" ca="1" si="7"/>
        <v>0</v>
      </c>
      <c r="W470" s="5"/>
      <c r="X470" s="79"/>
      <c r="AA470">
        <f ca="1">IF(Table1[[#This Row],[value of debts]]&gt;Table1[[#This Row],[income]],1,0)</f>
        <v>1</v>
      </c>
      <c r="AH470" s="79"/>
      <c r="AI470" s="79"/>
      <c r="AJ470" s="79"/>
    </row>
    <row r="471" spans="20:36" x14ac:dyDescent="0.2">
      <c r="T471" s="11">
        <f ca="1">Table1[[#This Row],[mortage left]]/Table1[[#This Row],[vlaue of haouse]]</f>
        <v>0.17835178454796996</v>
      </c>
      <c r="U471" s="4">
        <f t="shared" ca="1" si="7"/>
        <v>1</v>
      </c>
      <c r="W471" s="5"/>
      <c r="X471" s="79"/>
      <c r="AA471">
        <f ca="1">IF(Table1[[#This Row],[value of debts]]&gt;Table1[[#This Row],[income]],1,0)</f>
        <v>1</v>
      </c>
      <c r="AH471" s="79"/>
      <c r="AI471" s="79"/>
      <c r="AJ471" s="79"/>
    </row>
    <row r="472" spans="20:36" x14ac:dyDescent="0.2">
      <c r="T472" s="11">
        <f ca="1">Table1[[#This Row],[mortage left]]/Table1[[#This Row],[vlaue of haouse]]</f>
        <v>0.12393460196698357</v>
      </c>
      <c r="U472" s="4">
        <f t="shared" ca="1" si="7"/>
        <v>1</v>
      </c>
      <c r="W472" s="5"/>
      <c r="X472" s="79"/>
      <c r="AA472">
        <f ca="1">IF(Table1[[#This Row],[value of debts]]&gt;Table1[[#This Row],[income]],1,0)</f>
        <v>1</v>
      </c>
      <c r="AH472" s="79"/>
      <c r="AI472" s="79"/>
      <c r="AJ472" s="79"/>
    </row>
    <row r="473" spans="20:36" x14ac:dyDescent="0.2">
      <c r="T473" s="11">
        <f ca="1">Table1[[#This Row],[mortage left]]/Table1[[#This Row],[vlaue of haouse]]</f>
        <v>0.87291134676656912</v>
      </c>
      <c r="U473" s="4">
        <f t="shared" ca="1" si="7"/>
        <v>0</v>
      </c>
      <c r="W473" s="5"/>
      <c r="X473" s="79"/>
      <c r="AA473">
        <f ca="1">IF(Table1[[#This Row],[value of debts]]&gt;Table1[[#This Row],[income]],1,0)</f>
        <v>1</v>
      </c>
      <c r="AH473" s="79"/>
      <c r="AI473" s="79"/>
      <c r="AJ473" s="79"/>
    </row>
    <row r="474" spans="20:36" x14ac:dyDescent="0.2">
      <c r="T474" s="11">
        <f ca="1">Table1[[#This Row],[mortage left]]/Table1[[#This Row],[vlaue of haouse]]</f>
        <v>0.35926644200758895</v>
      </c>
      <c r="U474" s="4">
        <f t="shared" ca="1" si="7"/>
        <v>1</v>
      </c>
      <c r="W474" s="5"/>
      <c r="X474" s="79"/>
      <c r="AA474">
        <f ca="1">IF(Table1[[#This Row],[value of debts]]&gt;Table1[[#This Row],[income]],1,0)</f>
        <v>1</v>
      </c>
      <c r="AH474" s="79"/>
      <c r="AI474" s="79"/>
      <c r="AJ474" s="79"/>
    </row>
    <row r="475" spans="20:36" x14ac:dyDescent="0.2">
      <c r="T475" s="11">
        <f ca="1">Table1[[#This Row],[mortage left]]/Table1[[#This Row],[vlaue of haouse]]</f>
        <v>0.40680634722049847</v>
      </c>
      <c r="U475" s="4">
        <f t="shared" ca="1" si="7"/>
        <v>1</v>
      </c>
      <c r="W475" s="5"/>
      <c r="X475" s="79"/>
      <c r="AA475">
        <f ca="1">IF(Table1[[#This Row],[value of debts]]&gt;Table1[[#This Row],[income]],1,0)</f>
        <v>1</v>
      </c>
      <c r="AH475" s="79"/>
      <c r="AI475" s="79"/>
      <c r="AJ475" s="79"/>
    </row>
    <row r="476" spans="20:36" x14ac:dyDescent="0.2">
      <c r="T476" s="11">
        <f ca="1">Table1[[#This Row],[mortage left]]/Table1[[#This Row],[vlaue of haouse]]</f>
        <v>0.53887991916771782</v>
      </c>
      <c r="U476" s="4">
        <f t="shared" ca="1" si="7"/>
        <v>0</v>
      </c>
      <c r="W476" s="5"/>
      <c r="X476" s="79"/>
      <c r="AA476">
        <f ca="1">IF(Table1[[#This Row],[value of debts]]&gt;Table1[[#This Row],[income]],1,0)</f>
        <v>1</v>
      </c>
      <c r="AH476" s="79"/>
      <c r="AI476" s="79"/>
      <c r="AJ476" s="79"/>
    </row>
    <row r="477" spans="20:36" x14ac:dyDescent="0.2">
      <c r="T477" s="11">
        <f ca="1">Table1[[#This Row],[mortage left]]/Table1[[#This Row],[vlaue of haouse]]</f>
        <v>0.63721564180393864</v>
      </c>
      <c r="U477" s="4">
        <f t="shared" ca="1" si="7"/>
        <v>0</v>
      </c>
      <c r="W477" s="5"/>
      <c r="X477" s="79"/>
      <c r="AA477">
        <f ca="1">IF(Table1[[#This Row],[value of debts]]&gt;Table1[[#This Row],[income]],1,0)</f>
        <v>1</v>
      </c>
      <c r="AH477" s="79"/>
      <c r="AI477" s="79"/>
      <c r="AJ477" s="79"/>
    </row>
    <row r="478" spans="20:36" x14ac:dyDescent="0.2">
      <c r="T478" s="11">
        <f ca="1">Table1[[#This Row],[mortage left]]/Table1[[#This Row],[vlaue of haouse]]</f>
        <v>0.51340911202897199</v>
      </c>
      <c r="U478" s="4">
        <f t="shared" ca="1" si="7"/>
        <v>0</v>
      </c>
      <c r="W478" s="5"/>
      <c r="X478" s="79"/>
      <c r="AA478">
        <f ca="1">IF(Table1[[#This Row],[value of debts]]&gt;Table1[[#This Row],[income]],1,0)</f>
        <v>1</v>
      </c>
      <c r="AH478" s="79"/>
      <c r="AI478" s="79"/>
      <c r="AJ478" s="79"/>
    </row>
    <row r="479" spans="20:36" x14ac:dyDescent="0.2">
      <c r="T479" s="11">
        <f ca="1">Table1[[#This Row],[mortage left]]/Table1[[#This Row],[vlaue of haouse]]</f>
        <v>0.62148437072659302</v>
      </c>
      <c r="U479" s="4">
        <f t="shared" ca="1" si="7"/>
        <v>0</v>
      </c>
      <c r="W479" s="5"/>
      <c r="X479" s="79"/>
      <c r="AA479">
        <f ca="1">IF(Table1[[#This Row],[value of debts]]&gt;Table1[[#This Row],[income]],1,0)</f>
        <v>1</v>
      </c>
      <c r="AH479" s="79"/>
      <c r="AI479" s="79"/>
      <c r="AJ479" s="79"/>
    </row>
    <row r="480" spans="20:36" x14ac:dyDescent="0.2">
      <c r="T480" s="11">
        <f ca="1">Table1[[#This Row],[mortage left]]/Table1[[#This Row],[vlaue of haouse]]</f>
        <v>0.47785171579201435</v>
      </c>
      <c r="U480" s="4">
        <f t="shared" ca="1" si="7"/>
        <v>0</v>
      </c>
      <c r="W480" s="5"/>
      <c r="X480" s="79"/>
      <c r="AA480">
        <f ca="1">IF(Table1[[#This Row],[value of debts]]&gt;Table1[[#This Row],[income]],1,0)</f>
        <v>1</v>
      </c>
      <c r="AH480" s="79"/>
      <c r="AI480" s="79"/>
      <c r="AJ480" s="79"/>
    </row>
    <row r="481" spans="20:36" x14ac:dyDescent="0.2">
      <c r="T481" s="11">
        <f ca="1">Table1[[#This Row],[mortage left]]/Table1[[#This Row],[vlaue of haouse]]</f>
        <v>0.70046651976521812</v>
      </c>
      <c r="U481" s="4">
        <f t="shared" ca="1" si="7"/>
        <v>0</v>
      </c>
      <c r="W481" s="5"/>
      <c r="X481" s="79"/>
      <c r="AA481">
        <f ca="1">IF(Table1[[#This Row],[value of debts]]&gt;Table1[[#This Row],[income]],1,0)</f>
        <v>1</v>
      </c>
      <c r="AH481" s="79"/>
      <c r="AI481" s="79"/>
      <c r="AJ481" s="79"/>
    </row>
    <row r="482" spans="20:36" x14ac:dyDescent="0.2">
      <c r="T482" s="11">
        <f ca="1">Table1[[#This Row],[mortage left]]/Table1[[#This Row],[vlaue of haouse]]</f>
        <v>0.40377184804895971</v>
      </c>
      <c r="U482" s="4">
        <f t="shared" ca="1" si="7"/>
        <v>1</v>
      </c>
      <c r="W482" s="5"/>
      <c r="X482" s="79"/>
      <c r="AA482">
        <f ca="1">IF(Table1[[#This Row],[value of debts]]&gt;Table1[[#This Row],[income]],1,0)</f>
        <v>1</v>
      </c>
      <c r="AH482" s="79"/>
      <c r="AI482" s="79"/>
      <c r="AJ482" s="79"/>
    </row>
    <row r="483" spans="20:36" x14ac:dyDescent="0.2">
      <c r="T483" s="11">
        <f ca="1">Table1[[#This Row],[mortage left]]/Table1[[#This Row],[vlaue of haouse]]</f>
        <v>0.10138900001890583</v>
      </c>
      <c r="U483" s="4">
        <f t="shared" ca="1" si="7"/>
        <v>1</v>
      </c>
      <c r="W483" s="5"/>
      <c r="X483" s="79"/>
      <c r="AA483">
        <f ca="1">IF(Table1[[#This Row],[value of debts]]&gt;Table1[[#This Row],[income]],1,0)</f>
        <v>0</v>
      </c>
      <c r="AH483" s="79"/>
      <c r="AI483" s="79"/>
      <c r="AJ483" s="79"/>
    </row>
    <row r="484" spans="20:36" x14ac:dyDescent="0.2">
      <c r="T484" s="11">
        <f ca="1">Table1[[#This Row],[mortage left]]/Table1[[#This Row],[vlaue of haouse]]</f>
        <v>0.71056919596040258</v>
      </c>
      <c r="U484" s="4">
        <f t="shared" ca="1" si="7"/>
        <v>0</v>
      </c>
      <c r="W484" s="5"/>
      <c r="X484" s="79"/>
      <c r="AA484">
        <f ca="1">IF(Table1[[#This Row],[value of debts]]&gt;Table1[[#This Row],[income]],1,0)</f>
        <v>1</v>
      </c>
      <c r="AH484" s="79"/>
      <c r="AI484" s="79"/>
      <c r="AJ484" s="79"/>
    </row>
    <row r="485" spans="20:36" x14ac:dyDescent="0.2">
      <c r="T485" s="11">
        <f ca="1">Table1[[#This Row],[mortage left]]/Table1[[#This Row],[vlaue of haouse]]</f>
        <v>0.85328235094230298</v>
      </c>
      <c r="U485" s="4">
        <f t="shared" ca="1" si="7"/>
        <v>0</v>
      </c>
      <c r="W485" s="5"/>
      <c r="X485" s="79"/>
      <c r="AA485">
        <f ca="1">IF(Table1[[#This Row],[value of debts]]&gt;Table1[[#This Row],[income]],1,0)</f>
        <v>1</v>
      </c>
      <c r="AH485" s="79"/>
      <c r="AI485" s="79"/>
      <c r="AJ485" s="79"/>
    </row>
    <row r="486" spans="20:36" x14ac:dyDescent="0.2">
      <c r="T486" s="11">
        <f ca="1">Table1[[#This Row],[mortage left]]/Table1[[#This Row],[vlaue of haouse]]</f>
        <v>0.78318524326057581</v>
      </c>
      <c r="U486" s="4">
        <f t="shared" ca="1" si="7"/>
        <v>0</v>
      </c>
      <c r="W486" s="5"/>
      <c r="X486" s="79"/>
      <c r="AA486">
        <f ca="1">IF(Table1[[#This Row],[value of debts]]&gt;Table1[[#This Row],[income]],1,0)</f>
        <v>1</v>
      </c>
      <c r="AH486" s="79"/>
      <c r="AI486" s="79"/>
      <c r="AJ486" s="79"/>
    </row>
    <row r="487" spans="20:36" x14ac:dyDescent="0.2">
      <c r="T487" s="11">
        <f ca="1">Table1[[#This Row],[mortage left]]/Table1[[#This Row],[vlaue of haouse]]</f>
        <v>0.92153112514669577</v>
      </c>
      <c r="U487" s="4">
        <f t="shared" ca="1" si="7"/>
        <v>0</v>
      </c>
      <c r="W487" s="5"/>
      <c r="X487" s="79"/>
      <c r="AA487">
        <f ca="1">IF(Table1[[#This Row],[value of debts]]&gt;Table1[[#This Row],[income]],1,0)</f>
        <v>1</v>
      </c>
      <c r="AH487" s="79"/>
      <c r="AI487" s="79"/>
      <c r="AJ487" s="79"/>
    </row>
    <row r="488" spans="20:36" x14ac:dyDescent="0.2">
      <c r="T488" s="11">
        <f ca="1">Table1[[#This Row],[mortage left]]/Table1[[#This Row],[vlaue of haouse]]</f>
        <v>0.19924711409391582</v>
      </c>
      <c r="U488" s="4">
        <f t="shared" ca="1" si="7"/>
        <v>1</v>
      </c>
      <c r="W488" s="5"/>
      <c r="X488" s="79"/>
      <c r="AA488">
        <f ca="1">IF(Table1[[#This Row],[value of debts]]&gt;Table1[[#This Row],[income]],1,0)</f>
        <v>1</v>
      </c>
      <c r="AH488" s="79"/>
      <c r="AI488" s="79"/>
      <c r="AJ488" s="79"/>
    </row>
    <row r="489" spans="20:36" x14ac:dyDescent="0.2">
      <c r="T489" s="11">
        <f ca="1">Table1[[#This Row],[mortage left]]/Table1[[#This Row],[vlaue of haouse]]</f>
        <v>0.38084827447709024</v>
      </c>
      <c r="U489" s="4">
        <f t="shared" ca="1" si="7"/>
        <v>1</v>
      </c>
      <c r="W489" s="5"/>
      <c r="X489" s="79"/>
      <c r="AA489">
        <f ca="1">IF(Table1[[#This Row],[value of debts]]&gt;Table1[[#This Row],[income]],1,0)</f>
        <v>1</v>
      </c>
      <c r="AH489" s="79"/>
      <c r="AI489" s="79"/>
      <c r="AJ489" s="79"/>
    </row>
    <row r="490" spans="20:36" x14ac:dyDescent="0.2">
      <c r="T490" s="11">
        <f ca="1">Table1[[#This Row],[mortage left]]/Table1[[#This Row],[vlaue of haouse]]</f>
        <v>0.50331056162528665</v>
      </c>
      <c r="U490" s="4">
        <f t="shared" ca="1" si="7"/>
        <v>0</v>
      </c>
      <c r="W490" s="5"/>
      <c r="X490" s="79"/>
      <c r="AA490">
        <f ca="1">IF(Table1[[#This Row],[value of debts]]&gt;Table1[[#This Row],[income]],1,0)</f>
        <v>1</v>
      </c>
      <c r="AH490" s="79"/>
      <c r="AI490" s="79"/>
      <c r="AJ490" s="79"/>
    </row>
    <row r="491" spans="20:36" x14ac:dyDescent="0.2">
      <c r="T491" s="11">
        <f ca="1">Table1[[#This Row],[mortage left]]/Table1[[#This Row],[vlaue of haouse]]</f>
        <v>0.9903303942889512</v>
      </c>
      <c r="U491" s="4">
        <f t="shared" ca="1" si="7"/>
        <v>0</v>
      </c>
      <c r="W491" s="5"/>
      <c r="X491" s="79"/>
      <c r="AA491">
        <f ca="1">IF(Table1[[#This Row],[value of debts]]&gt;Table1[[#This Row],[income]],1,0)</f>
        <v>1</v>
      </c>
      <c r="AH491" s="79"/>
      <c r="AI491" s="79"/>
      <c r="AJ491" s="79"/>
    </row>
    <row r="492" spans="20:36" x14ac:dyDescent="0.2">
      <c r="T492" s="11">
        <f ca="1">Table1[[#This Row],[mortage left]]/Table1[[#This Row],[vlaue of haouse]]</f>
        <v>0.83223752882394308</v>
      </c>
      <c r="U492" s="4">
        <f t="shared" ca="1" si="7"/>
        <v>0</v>
      </c>
      <c r="W492" s="5"/>
      <c r="X492" s="79"/>
      <c r="AA492">
        <f ca="1">IF(Table1[[#This Row],[value of debts]]&gt;Table1[[#This Row],[income]],1,0)</f>
        <v>1</v>
      </c>
      <c r="AH492" s="79"/>
      <c r="AI492" s="79"/>
      <c r="AJ492" s="79"/>
    </row>
    <row r="493" spans="20:36" x14ac:dyDescent="0.2">
      <c r="T493" s="11">
        <f ca="1">Table1[[#This Row],[mortage left]]/Table1[[#This Row],[vlaue of haouse]]</f>
        <v>0.38132757653969152</v>
      </c>
      <c r="U493" s="4">
        <f t="shared" ca="1" si="7"/>
        <v>1</v>
      </c>
      <c r="W493" s="5"/>
      <c r="X493" s="79"/>
      <c r="AA493">
        <f ca="1">IF(Table1[[#This Row],[value of debts]]&gt;Table1[[#This Row],[income]],1,0)</f>
        <v>1</v>
      </c>
      <c r="AH493" s="79"/>
      <c r="AI493" s="79"/>
      <c r="AJ493" s="79"/>
    </row>
    <row r="494" spans="20:36" x14ac:dyDescent="0.2">
      <c r="T494" s="11">
        <f ca="1">Table1[[#This Row],[mortage left]]/Table1[[#This Row],[vlaue of haouse]]</f>
        <v>1.8485209568068761E-3</v>
      </c>
      <c r="U494" s="4">
        <f t="shared" ca="1" si="7"/>
        <v>1</v>
      </c>
      <c r="W494" s="5"/>
      <c r="X494" s="79"/>
      <c r="AA494">
        <f ca="1">IF(Table1[[#This Row],[value of debts]]&gt;Table1[[#This Row],[income]],1,0)</f>
        <v>1</v>
      </c>
      <c r="AH494" s="79"/>
      <c r="AI494" s="79"/>
      <c r="AJ494" s="79"/>
    </row>
    <row r="495" spans="20:36" x14ac:dyDescent="0.2">
      <c r="T495" s="11">
        <f ca="1">Table1[[#This Row],[mortage left]]/Table1[[#This Row],[vlaue of haouse]]</f>
        <v>0.35840110580482298</v>
      </c>
      <c r="U495" s="4">
        <f t="shared" ca="1" si="7"/>
        <v>1</v>
      </c>
      <c r="W495" s="5"/>
      <c r="X495" s="79"/>
      <c r="AA495">
        <f ca="1">IF(Table1[[#This Row],[value of debts]]&gt;Table1[[#This Row],[income]],1,0)</f>
        <v>1</v>
      </c>
      <c r="AH495" s="79"/>
      <c r="AI495" s="79"/>
      <c r="AJ495" s="79"/>
    </row>
    <row r="496" spans="20:36" x14ac:dyDescent="0.2">
      <c r="T496" s="11">
        <f ca="1">Table1[[#This Row],[mortage left]]/Table1[[#This Row],[vlaue of haouse]]</f>
        <v>9.9718351120073989E-2</v>
      </c>
      <c r="U496" s="4">
        <f t="shared" ca="1" si="7"/>
        <v>1</v>
      </c>
      <c r="W496" s="5"/>
      <c r="X496" s="79"/>
      <c r="AA496">
        <f ca="1">IF(Table1[[#This Row],[value of debts]]&gt;Table1[[#This Row],[income]],1,0)</f>
        <v>1</v>
      </c>
      <c r="AH496" s="79"/>
      <c r="AI496" s="79"/>
      <c r="AJ496" s="79"/>
    </row>
    <row r="497" spans="20:36" x14ac:dyDescent="0.2">
      <c r="T497" s="11">
        <f ca="1">Table1[[#This Row],[mortage left]]/Table1[[#This Row],[vlaue of haouse]]</f>
        <v>0.70440092844130642</v>
      </c>
      <c r="U497" s="4">
        <f t="shared" ca="1" si="7"/>
        <v>0</v>
      </c>
      <c r="W497" s="5"/>
      <c r="X497" s="79"/>
      <c r="AA497">
        <f ca="1">IF(Table1[[#This Row],[value of debts]]&gt;Table1[[#This Row],[income]],1,0)</f>
        <v>1</v>
      </c>
      <c r="AH497" s="79"/>
      <c r="AI497" s="79"/>
      <c r="AJ497" s="79"/>
    </row>
    <row r="498" spans="20:36" x14ac:dyDescent="0.2">
      <c r="T498" s="11">
        <f ca="1">Table1[[#This Row],[mortage left]]/Table1[[#This Row],[vlaue of haouse]]</f>
        <v>0.7355015430763916</v>
      </c>
      <c r="U498" s="4">
        <f t="shared" ca="1" si="7"/>
        <v>0</v>
      </c>
      <c r="W498" s="5"/>
      <c r="X498" s="79"/>
      <c r="AA498">
        <f ca="1">IF(Table1[[#This Row],[value of debts]]&gt;Table1[[#This Row],[income]],1,0)</f>
        <v>1</v>
      </c>
      <c r="AH498" s="79"/>
      <c r="AI498" s="79"/>
      <c r="AJ498" s="79"/>
    </row>
    <row r="499" spans="20:36" x14ac:dyDescent="0.2">
      <c r="T499" s="11">
        <f ca="1">Table1[[#This Row],[mortage left]]/Table1[[#This Row],[vlaue of haouse]]</f>
        <v>0.81841590030138511</v>
      </c>
      <c r="U499" s="4">
        <f t="shared" ca="1" si="7"/>
        <v>0</v>
      </c>
      <c r="W499" s="5"/>
      <c r="X499" s="79"/>
      <c r="AA499">
        <f ca="1">IF(Table1[[#This Row],[value of debts]]&gt;Table1[[#This Row],[income]],1,0)</f>
        <v>1</v>
      </c>
      <c r="AH499" s="79"/>
      <c r="AI499" s="79"/>
      <c r="AJ499" s="79"/>
    </row>
    <row r="500" spans="20:36" ht="17" thickBot="1" x14ac:dyDescent="0.25">
      <c r="T500" s="12">
        <f ca="1">Table1[[#This Row],[mortage left]]/Table1[[#This Row],[vlaue of haouse]]</f>
        <v>0.5467061468560237</v>
      </c>
      <c r="U500" s="6">
        <f t="shared" ca="1" si="7"/>
        <v>0</v>
      </c>
      <c r="V500" s="7"/>
      <c r="W500" s="8"/>
      <c r="X500" s="79"/>
      <c r="AA500">
        <f ca="1">IF(Table1[[#This Row],[value of debts]]&gt;Table1[[#This Row],[income]],1,0)</f>
        <v>1</v>
      </c>
    </row>
  </sheetData>
  <mergeCells count="11">
    <mergeCell ref="M11:O11"/>
    <mergeCell ref="M12:O12"/>
    <mergeCell ref="A6:B6"/>
    <mergeCell ref="A7:B7"/>
    <mergeCell ref="A5:B5"/>
    <mergeCell ref="M1:Q1"/>
    <mergeCell ref="M6:Q6"/>
    <mergeCell ref="H4:I4"/>
    <mergeCell ref="Z1:AF1"/>
    <mergeCell ref="A1:B1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A7ED-7A47-8E4B-91CD-AA23E33605FB}">
  <dimension ref="B2:W52"/>
  <sheetViews>
    <sheetView topLeftCell="G4" workbookViewId="0">
      <selection activeCell="E30" sqref="E30:G32"/>
    </sheetView>
  </sheetViews>
  <sheetFormatPr baseColWidth="10" defaultRowHeight="16" x14ac:dyDescent="0.2"/>
  <sheetData>
    <row r="2" spans="2:23" ht="17" thickBot="1" x14ac:dyDescent="0.25"/>
    <row r="3" spans="2:23" x14ac:dyDescent="0.2">
      <c r="B3" s="26" t="s">
        <v>54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23" ht="17" thickBot="1" x14ac:dyDescent="0.25">
      <c r="B4" s="29"/>
      <c r="C4" s="30"/>
      <c r="D4" s="30"/>
      <c r="E4" s="30"/>
      <c r="F4" s="30"/>
      <c r="G4" s="30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23" x14ac:dyDescent="0.2">
      <c r="B5" s="54" t="s">
        <v>55</v>
      </c>
      <c r="C5" s="55"/>
      <c r="D5" s="55"/>
      <c r="E5" s="56"/>
      <c r="F5" s="26" t="s">
        <v>58</v>
      </c>
      <c r="G5" s="28"/>
      <c r="H5" s="26" t="s">
        <v>59</v>
      </c>
      <c r="I5" s="27"/>
      <c r="J5" s="27"/>
      <c r="K5" s="27"/>
      <c r="L5" s="27"/>
      <c r="M5" s="27"/>
      <c r="N5" s="27"/>
      <c r="O5" s="27"/>
      <c r="P5" s="27"/>
      <c r="Q5" s="28"/>
    </row>
    <row r="6" spans="2:23" ht="17" thickBot="1" x14ac:dyDescent="0.25">
      <c r="B6" s="29"/>
      <c r="C6" s="30"/>
      <c r="D6" s="30"/>
      <c r="E6" s="31"/>
      <c r="F6" s="54"/>
      <c r="G6" s="56"/>
      <c r="H6" s="29"/>
      <c r="I6" s="30"/>
      <c r="J6" s="30"/>
      <c r="K6" s="30"/>
      <c r="L6" s="30"/>
      <c r="M6" s="30"/>
      <c r="N6" s="30"/>
      <c r="O6" s="30"/>
      <c r="P6" s="30"/>
      <c r="Q6" s="31"/>
    </row>
    <row r="7" spans="2:23" ht="17" thickBot="1" x14ac:dyDescent="0.25">
      <c r="B7" s="36" t="s">
        <v>56</v>
      </c>
      <c r="C7" s="37"/>
      <c r="D7" s="36" t="s">
        <v>57</v>
      </c>
      <c r="E7" s="25"/>
      <c r="F7" s="45">
        <f ca="1">analysis!A5</f>
        <v>34.096192384769537</v>
      </c>
      <c r="G7" s="57"/>
      <c r="H7" s="38" t="s">
        <v>3</v>
      </c>
      <c r="I7" s="39"/>
      <c r="J7" s="30" t="s">
        <v>4</v>
      </c>
      <c r="K7" s="31"/>
      <c r="L7" s="22" t="s">
        <v>5</v>
      </c>
      <c r="M7" s="24"/>
      <c r="N7" s="22" t="s">
        <v>6</v>
      </c>
      <c r="O7" s="24"/>
      <c r="P7" s="36" t="s">
        <v>7</v>
      </c>
      <c r="Q7" s="37"/>
      <c r="R7" s="26" t="s">
        <v>67</v>
      </c>
      <c r="S7" s="27"/>
      <c r="T7" s="27"/>
      <c r="U7" s="27"/>
      <c r="V7" s="27"/>
      <c r="W7" s="28"/>
    </row>
    <row r="8" spans="2:23" ht="17" thickBot="1" x14ac:dyDescent="0.25">
      <c r="B8" s="17">
        <f ca="1">analysis!A3</f>
        <v>277</v>
      </c>
      <c r="C8" s="18"/>
      <c r="D8" s="17">
        <f ca="1">analysis!B3</f>
        <v>222</v>
      </c>
      <c r="E8" s="19"/>
      <c r="F8" s="58"/>
      <c r="G8" s="59"/>
      <c r="H8" s="26">
        <f ca="1">analysis!E2</f>
        <v>107</v>
      </c>
      <c r="I8" s="28"/>
      <c r="J8" s="26">
        <f ca="1">analysis!F2</f>
        <v>108</v>
      </c>
      <c r="K8" s="28"/>
      <c r="L8" s="26">
        <f ca="1">analysis!G2</f>
        <v>103</v>
      </c>
      <c r="M8" s="28"/>
      <c r="N8" s="26">
        <f ca="1">analysis!H2</f>
        <v>91</v>
      </c>
      <c r="O8" s="28"/>
      <c r="P8" s="26">
        <f ca="1">analysis!I2</f>
        <v>90</v>
      </c>
      <c r="Q8" s="28"/>
      <c r="R8" s="29"/>
      <c r="S8" s="30"/>
      <c r="T8" s="30"/>
      <c r="U8" s="30"/>
      <c r="V8" s="30"/>
      <c r="W8" s="31"/>
    </row>
    <row r="9" spans="2:23" ht="17" thickBot="1" x14ac:dyDescent="0.25">
      <c r="B9" s="20"/>
      <c r="C9" s="21"/>
      <c r="D9" s="20"/>
      <c r="E9" s="16"/>
      <c r="F9" s="60"/>
      <c r="G9" s="61"/>
      <c r="H9" s="54"/>
      <c r="I9" s="56"/>
      <c r="J9" s="54"/>
      <c r="K9" s="56"/>
      <c r="L9" s="54"/>
      <c r="M9" s="56"/>
      <c r="N9" s="54"/>
      <c r="O9" s="56"/>
      <c r="P9" s="54"/>
      <c r="Q9" s="56"/>
      <c r="R9" s="26">
        <v>1</v>
      </c>
      <c r="S9" s="28"/>
      <c r="T9" s="26">
        <v>2</v>
      </c>
      <c r="U9" s="28"/>
      <c r="V9" s="26">
        <v>3</v>
      </c>
      <c r="W9" s="28"/>
    </row>
    <row r="10" spans="2:23" ht="17" thickBot="1" x14ac:dyDescent="0.25">
      <c r="B10" s="9"/>
      <c r="C10" s="2"/>
      <c r="D10" s="2"/>
      <c r="E10" s="3"/>
      <c r="F10" s="27" t="s">
        <v>60</v>
      </c>
      <c r="G10" s="27"/>
      <c r="H10" s="9"/>
      <c r="I10" s="2"/>
      <c r="J10" s="2"/>
      <c r="K10" s="2"/>
      <c r="L10" s="2"/>
      <c r="M10" s="2"/>
      <c r="N10" s="2"/>
      <c r="O10" s="2"/>
      <c r="P10" s="2"/>
      <c r="Q10" s="3"/>
      <c r="R10" s="29"/>
      <c r="S10" s="31"/>
      <c r="T10" s="29"/>
      <c r="U10" s="31"/>
      <c r="V10" s="29"/>
      <c r="W10" s="31"/>
    </row>
    <row r="11" spans="2:23" ht="17" thickBot="1" x14ac:dyDescent="0.25">
      <c r="B11" s="4"/>
      <c r="E11" s="5"/>
      <c r="F11" s="30"/>
      <c r="G11" s="30"/>
      <c r="H11" s="4"/>
      <c r="Q11" s="5"/>
      <c r="R11" s="26">
        <v>168000</v>
      </c>
      <c r="S11" s="28"/>
      <c r="T11" s="32">
        <v>0.45</v>
      </c>
      <c r="U11" s="33"/>
      <c r="V11" s="26">
        <v>65000</v>
      </c>
      <c r="W11" s="28"/>
    </row>
    <row r="12" spans="2:23" ht="17" thickBot="1" x14ac:dyDescent="0.25">
      <c r="B12" s="4"/>
      <c r="E12" s="5"/>
      <c r="F12" s="62">
        <f ca="1">analysis!A7</f>
        <v>54399.689378757517</v>
      </c>
      <c r="G12" s="62"/>
      <c r="H12" s="4"/>
      <c r="Q12" s="5"/>
      <c r="R12" s="29"/>
      <c r="S12" s="31"/>
      <c r="T12" s="34"/>
      <c r="U12" s="35"/>
      <c r="V12" s="29"/>
      <c r="W12" s="31"/>
    </row>
    <row r="13" spans="2:23" ht="17" thickBot="1" x14ac:dyDescent="0.25">
      <c r="B13" s="4"/>
      <c r="E13" s="5"/>
      <c r="F13" s="63"/>
      <c r="G13" s="63"/>
      <c r="H13" s="4"/>
      <c r="Q13" s="5"/>
    </row>
    <row r="14" spans="2:23" x14ac:dyDescent="0.2">
      <c r="B14" s="4"/>
      <c r="E14" s="5"/>
      <c r="F14" s="27" t="s">
        <v>61</v>
      </c>
      <c r="G14" s="27"/>
      <c r="H14" s="4"/>
      <c r="Q14" s="5"/>
    </row>
    <row r="15" spans="2:23" ht="17" thickBot="1" x14ac:dyDescent="0.25">
      <c r="B15" s="4"/>
      <c r="E15" s="5"/>
      <c r="F15" s="30"/>
      <c r="G15" s="30"/>
      <c r="H15" s="4"/>
      <c r="Q15" s="5"/>
    </row>
    <row r="16" spans="2:23" x14ac:dyDescent="0.2">
      <c r="B16" s="4"/>
      <c r="E16" s="5"/>
      <c r="F16" s="62">
        <f ca="1">analysis!E5</f>
        <v>26876.176456430832</v>
      </c>
      <c r="G16" s="62"/>
      <c r="H16" s="4"/>
      <c r="Q16" s="5"/>
    </row>
    <row r="17" spans="2:17" ht="17" thickBot="1" x14ac:dyDescent="0.25">
      <c r="B17" s="4"/>
      <c r="E17" s="5"/>
      <c r="F17" s="63"/>
      <c r="G17" s="63"/>
      <c r="H17" s="4"/>
      <c r="Q17" s="5"/>
    </row>
    <row r="18" spans="2:17" x14ac:dyDescent="0.2">
      <c r="B18" s="4"/>
      <c r="E18" s="5"/>
      <c r="F18" s="27" t="s">
        <v>62</v>
      </c>
      <c r="G18" s="27"/>
      <c r="H18" s="4"/>
      <c r="Q18" s="5"/>
    </row>
    <row r="19" spans="2:17" ht="17" thickBot="1" x14ac:dyDescent="0.25">
      <c r="B19" s="4"/>
      <c r="E19" s="5"/>
      <c r="F19" s="30"/>
      <c r="G19" s="30"/>
      <c r="H19" s="4"/>
      <c r="Q19" s="5"/>
    </row>
    <row r="20" spans="2:17" x14ac:dyDescent="0.2">
      <c r="B20" s="4"/>
      <c r="E20" s="5"/>
      <c r="F20" s="64">
        <f ca="1">analysis!K2</f>
        <v>312</v>
      </c>
      <c r="G20" s="64"/>
      <c r="H20" s="4"/>
      <c r="Q20" s="5"/>
    </row>
    <row r="21" spans="2:17" ht="17" thickBot="1" x14ac:dyDescent="0.25">
      <c r="B21" s="4"/>
      <c r="E21" s="5"/>
      <c r="F21" s="65"/>
      <c r="G21" s="65"/>
      <c r="H21" s="4"/>
      <c r="Q21" s="5"/>
    </row>
    <row r="22" spans="2:17" x14ac:dyDescent="0.2">
      <c r="B22" s="4"/>
      <c r="E22" s="5"/>
      <c r="F22" s="66" t="s">
        <v>63</v>
      </c>
      <c r="G22" s="66"/>
      <c r="H22" s="4"/>
      <c r="Q22" s="5"/>
    </row>
    <row r="23" spans="2:17" ht="17" thickBot="1" x14ac:dyDescent="0.25">
      <c r="B23" s="4"/>
      <c r="E23" s="5"/>
      <c r="F23" s="67"/>
      <c r="G23" s="67"/>
      <c r="H23" s="4"/>
      <c r="Q23" s="5"/>
    </row>
    <row r="24" spans="2:17" x14ac:dyDescent="0.2">
      <c r="B24" s="4"/>
      <c r="E24" s="5"/>
      <c r="F24" s="68">
        <f ca="1">analysis!W2</f>
        <v>229</v>
      </c>
      <c r="G24" s="68"/>
      <c r="H24" s="4"/>
      <c r="Q24" s="5"/>
    </row>
    <row r="25" spans="2:17" ht="17" thickBot="1" x14ac:dyDescent="0.25">
      <c r="B25" s="6"/>
      <c r="C25" s="7"/>
      <c r="D25" s="7"/>
      <c r="E25" s="8"/>
      <c r="F25" s="69"/>
      <c r="G25" s="69"/>
      <c r="H25" s="6"/>
      <c r="I25" s="7"/>
      <c r="J25" s="7"/>
      <c r="K25" s="7"/>
      <c r="L25" s="7"/>
      <c r="M25" s="7"/>
      <c r="N25" s="7"/>
      <c r="O25" s="7"/>
      <c r="P25" s="7"/>
      <c r="Q25" s="8"/>
    </row>
    <row r="26" spans="2:17" x14ac:dyDescent="0.2">
      <c r="B26" s="26" t="s">
        <v>66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8"/>
    </row>
    <row r="27" spans="2:17" ht="17" thickBot="1" x14ac:dyDescent="0.25">
      <c r="B27" s="54"/>
      <c r="C27" s="83"/>
      <c r="D27" s="83"/>
      <c r="E27" s="83"/>
      <c r="F27" s="83"/>
      <c r="G27" s="83"/>
      <c r="H27" s="30"/>
      <c r="I27" s="30"/>
      <c r="J27" s="30"/>
      <c r="K27" s="30"/>
      <c r="L27" s="30"/>
      <c r="M27" s="30"/>
      <c r="N27" s="30"/>
      <c r="O27" s="30"/>
      <c r="P27" s="30"/>
      <c r="Q27" s="31"/>
    </row>
    <row r="28" spans="2:17" x14ac:dyDescent="0.2">
      <c r="B28" s="40" t="s">
        <v>71</v>
      </c>
      <c r="C28" s="66"/>
      <c r="D28" s="41"/>
      <c r="E28" s="40" t="s">
        <v>70</v>
      </c>
      <c r="F28" s="66"/>
      <c r="G28" s="41"/>
      <c r="H28" s="54" t="s">
        <v>64</v>
      </c>
      <c r="I28" s="55"/>
      <c r="J28" s="55"/>
      <c r="K28" s="55"/>
      <c r="L28" s="55"/>
      <c r="M28" s="55"/>
      <c r="N28" s="55"/>
      <c r="O28" s="55"/>
      <c r="P28" s="55"/>
      <c r="Q28" s="56"/>
    </row>
    <row r="29" spans="2:17" ht="17" thickBot="1" x14ac:dyDescent="0.25">
      <c r="B29" s="42"/>
      <c r="C29" s="67"/>
      <c r="D29" s="43"/>
      <c r="E29" s="86"/>
      <c r="F29" s="84"/>
      <c r="G29" s="85"/>
      <c r="H29" s="29"/>
      <c r="I29" s="30"/>
      <c r="J29" s="30"/>
      <c r="K29" s="30"/>
      <c r="L29" s="30"/>
      <c r="M29" s="30"/>
      <c r="N29" s="30"/>
      <c r="O29" s="30"/>
      <c r="P29" s="30"/>
      <c r="Q29" s="31"/>
    </row>
    <row r="30" spans="2:17" ht="17" thickBot="1" x14ac:dyDescent="0.25">
      <c r="B30" s="44">
        <f ca="1">analysis!AC2</f>
        <v>0.9819639278557114</v>
      </c>
      <c r="C30" s="88"/>
      <c r="D30" s="89"/>
      <c r="E30" s="45">
        <f ca="1">analysis!M12</f>
        <v>34.072864321608037</v>
      </c>
      <c r="F30" s="27"/>
      <c r="G30" s="28"/>
      <c r="H30" s="22" t="s">
        <v>19</v>
      </c>
      <c r="I30" s="24"/>
      <c r="J30" s="22" t="s">
        <v>20</v>
      </c>
      <c r="K30" s="24"/>
      <c r="L30" s="22" t="s">
        <v>21</v>
      </c>
      <c r="M30" s="24"/>
      <c r="N30" s="22" t="s">
        <v>22</v>
      </c>
      <c r="O30" s="24"/>
      <c r="P30" s="22" t="s">
        <v>23</v>
      </c>
      <c r="Q30" s="24"/>
    </row>
    <row r="31" spans="2:17" x14ac:dyDescent="0.2">
      <c r="B31" s="87"/>
      <c r="C31" s="90"/>
      <c r="D31" s="91"/>
      <c r="E31" s="54"/>
      <c r="F31" s="83"/>
      <c r="G31" s="56"/>
      <c r="H31" s="46">
        <f ca="1">analysis!M3</f>
        <v>55415.411214953274</v>
      </c>
      <c r="I31" s="47"/>
      <c r="J31" s="46">
        <f ca="1">analysis!N3</f>
        <v>54557.962962962964</v>
      </c>
      <c r="K31" s="47"/>
      <c r="L31" s="46">
        <f ca="1">analysis!O3</f>
        <v>53670.291262135921</v>
      </c>
      <c r="M31" s="47"/>
      <c r="N31" s="46">
        <f ca="1">analysis!P3</f>
        <v>54034.857142857145</v>
      </c>
      <c r="O31" s="47"/>
      <c r="P31" s="50">
        <f ca="1">analysis!Q3</f>
        <v>54205.822222222225</v>
      </c>
      <c r="Q31" s="51"/>
    </row>
    <row r="32" spans="2:17" ht="17" thickBot="1" x14ac:dyDescent="0.25">
      <c r="B32" s="94"/>
      <c r="C32" s="92"/>
      <c r="D32" s="93"/>
      <c r="E32" s="29"/>
      <c r="F32" s="30"/>
      <c r="G32" s="31"/>
      <c r="H32" s="48"/>
      <c r="I32" s="49"/>
      <c r="J32" s="48"/>
      <c r="K32" s="49"/>
      <c r="L32" s="48"/>
      <c r="M32" s="49"/>
      <c r="N32" s="48"/>
      <c r="O32" s="49"/>
      <c r="P32" s="52"/>
      <c r="Q32" s="53"/>
    </row>
    <row r="33" spans="2:17" x14ac:dyDescent="0.2">
      <c r="B33" s="26" t="s">
        <v>65</v>
      </c>
      <c r="C33" s="27"/>
      <c r="D33" s="27"/>
      <c r="E33" s="27"/>
      <c r="F33" s="27"/>
      <c r="G33" s="27"/>
      <c r="H33" s="27"/>
      <c r="I33" s="27"/>
      <c r="J33" s="27"/>
      <c r="K33" s="28"/>
      <c r="L33" s="17"/>
      <c r="M33" s="19"/>
      <c r="N33" s="19"/>
      <c r="O33" s="19"/>
      <c r="P33" s="19"/>
      <c r="Q33" s="18"/>
    </row>
    <row r="34" spans="2:17" ht="17" thickBot="1" x14ac:dyDescent="0.25">
      <c r="B34" s="29"/>
      <c r="C34" s="30"/>
      <c r="D34" s="30"/>
      <c r="E34" s="30"/>
      <c r="F34" s="30"/>
      <c r="G34" s="30"/>
      <c r="H34" s="30"/>
      <c r="I34" s="30"/>
      <c r="J34" s="30"/>
      <c r="K34" s="31"/>
      <c r="L34" s="20"/>
      <c r="M34" s="16"/>
      <c r="N34" s="16"/>
      <c r="O34" s="16"/>
      <c r="P34" s="16"/>
      <c r="Q34" s="21"/>
    </row>
    <row r="35" spans="2:17" ht="17" thickBot="1" x14ac:dyDescent="0.25">
      <c r="B35" s="38" t="s">
        <v>3</v>
      </c>
      <c r="C35" s="39"/>
      <c r="D35" s="38" t="s">
        <v>4</v>
      </c>
      <c r="E35" s="39"/>
      <c r="F35" s="36" t="s">
        <v>5</v>
      </c>
      <c r="G35" s="37"/>
      <c r="H35" s="36" t="s">
        <v>6</v>
      </c>
      <c r="I35" s="37"/>
      <c r="J35" s="36" t="s">
        <v>7</v>
      </c>
      <c r="K35" s="37"/>
      <c r="L35" s="20"/>
      <c r="M35" s="16"/>
      <c r="N35" s="16"/>
      <c r="O35" s="16"/>
      <c r="P35" s="16"/>
      <c r="Q35" s="21"/>
    </row>
    <row r="36" spans="2:17" x14ac:dyDescent="0.2">
      <c r="B36" s="46" t="s">
        <v>69</v>
      </c>
      <c r="C36" s="47"/>
      <c r="D36" s="46">
        <f ca="1">analysis!N8</f>
        <v>54557.962962962964</v>
      </c>
      <c r="E36" s="47"/>
      <c r="F36" s="46">
        <f ca="1">analysis!O8</f>
        <v>53670.291262135921</v>
      </c>
      <c r="G36" s="47"/>
      <c r="H36" s="46">
        <f ca="1">analysis!P8</f>
        <v>54034.857142857145</v>
      </c>
      <c r="I36" s="47"/>
      <c r="J36" s="46">
        <f ca="1">analysis!Q8</f>
        <v>54205.822222222225</v>
      </c>
      <c r="K36" s="47"/>
      <c r="L36" s="20"/>
      <c r="M36" s="16"/>
      <c r="N36" s="16"/>
      <c r="O36" s="16"/>
      <c r="P36" s="16"/>
      <c r="Q36" s="21"/>
    </row>
    <row r="37" spans="2:17" ht="17" thickBot="1" x14ac:dyDescent="0.25">
      <c r="B37" s="48"/>
      <c r="C37" s="49"/>
      <c r="D37" s="48"/>
      <c r="E37" s="49"/>
      <c r="F37" s="48"/>
      <c r="G37" s="49"/>
      <c r="H37" s="48"/>
      <c r="I37" s="49"/>
      <c r="J37" s="48"/>
      <c r="K37" s="49"/>
      <c r="L37" s="22"/>
      <c r="M37" s="23"/>
      <c r="N37" s="23"/>
      <c r="O37" s="23"/>
      <c r="P37" s="23"/>
      <c r="Q37" s="24"/>
    </row>
    <row r="38" spans="2:17" x14ac:dyDescent="0.2">
      <c r="B38" s="1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8"/>
    </row>
    <row r="39" spans="2:17" x14ac:dyDescent="0.2">
      <c r="B39" s="20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1"/>
    </row>
    <row r="40" spans="2:17" x14ac:dyDescent="0.2">
      <c r="B40" s="20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1"/>
    </row>
    <row r="41" spans="2:17" x14ac:dyDescent="0.2">
      <c r="B41" s="20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21"/>
    </row>
    <row r="42" spans="2:17" x14ac:dyDescent="0.2">
      <c r="B42" s="20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21"/>
    </row>
    <row r="43" spans="2:17" x14ac:dyDescent="0.2">
      <c r="B43" s="2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21"/>
    </row>
    <row r="44" spans="2:17" x14ac:dyDescent="0.2">
      <c r="B44" s="2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1"/>
    </row>
    <row r="45" spans="2:17" x14ac:dyDescent="0.2">
      <c r="B45" s="20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1"/>
    </row>
    <row r="46" spans="2:17" x14ac:dyDescent="0.2"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21"/>
    </row>
    <row r="47" spans="2:17" x14ac:dyDescent="0.2">
      <c r="B47" s="20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21"/>
    </row>
    <row r="48" spans="2:17" x14ac:dyDescent="0.2">
      <c r="B48" s="20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1"/>
    </row>
    <row r="49" spans="2:17" x14ac:dyDescent="0.2">
      <c r="B49" s="20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21"/>
    </row>
    <row r="50" spans="2:17" x14ac:dyDescent="0.2">
      <c r="B50" s="20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21"/>
    </row>
    <row r="51" spans="2:17" x14ac:dyDescent="0.2">
      <c r="B51" s="20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21"/>
    </row>
    <row r="52" spans="2:17" ht="17" thickBot="1" x14ac:dyDescent="0.2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4"/>
    </row>
  </sheetData>
  <mergeCells count="63">
    <mergeCell ref="E28:G29"/>
    <mergeCell ref="E30:G32"/>
    <mergeCell ref="B28:D29"/>
    <mergeCell ref="B30:D32"/>
    <mergeCell ref="F16:G17"/>
    <mergeCell ref="F18:G19"/>
    <mergeCell ref="F20:G21"/>
    <mergeCell ref="F22:G23"/>
    <mergeCell ref="F24:G25"/>
    <mergeCell ref="F14:G15"/>
    <mergeCell ref="J7:K7"/>
    <mergeCell ref="L7:M7"/>
    <mergeCell ref="N7:O7"/>
    <mergeCell ref="F5:G6"/>
    <mergeCell ref="F7:G9"/>
    <mergeCell ref="H5:Q6"/>
    <mergeCell ref="L8:M9"/>
    <mergeCell ref="N8:O9"/>
    <mergeCell ref="P8:Q9"/>
    <mergeCell ref="F10:G11"/>
    <mergeCell ref="F12:G13"/>
    <mergeCell ref="B3:Q4"/>
    <mergeCell ref="B5:E6"/>
    <mergeCell ref="B7:C7"/>
    <mergeCell ref="D7:E7"/>
    <mergeCell ref="B8:C9"/>
    <mergeCell ref="D8:E9"/>
    <mergeCell ref="H7:I7"/>
    <mergeCell ref="P7:Q7"/>
    <mergeCell ref="H8:I9"/>
    <mergeCell ref="J8:K9"/>
    <mergeCell ref="H36:I37"/>
    <mergeCell ref="J36:K37"/>
    <mergeCell ref="H35:I35"/>
    <mergeCell ref="J35:K35"/>
    <mergeCell ref="B33:K34"/>
    <mergeCell ref="B35:C35"/>
    <mergeCell ref="B26:Q27"/>
    <mergeCell ref="H31:I32"/>
    <mergeCell ref="J31:K32"/>
    <mergeCell ref="L31:M32"/>
    <mergeCell ref="N31:O32"/>
    <mergeCell ref="P31:Q32"/>
    <mergeCell ref="H28:Q29"/>
    <mergeCell ref="H30:I30"/>
    <mergeCell ref="J30:K30"/>
    <mergeCell ref="L30:M30"/>
    <mergeCell ref="N30:O30"/>
    <mergeCell ref="P30:Q30"/>
    <mergeCell ref="B38:Q52"/>
    <mergeCell ref="L33:Q37"/>
    <mergeCell ref="R7:W8"/>
    <mergeCell ref="R9:S10"/>
    <mergeCell ref="T9:U10"/>
    <mergeCell ref="V9:W10"/>
    <mergeCell ref="R11:S12"/>
    <mergeCell ref="T11:U12"/>
    <mergeCell ref="V11:W12"/>
    <mergeCell ref="B36:C37"/>
    <mergeCell ref="D36:E37"/>
    <mergeCell ref="F36:G37"/>
    <mergeCell ref="F35:G35"/>
    <mergeCell ref="D35:E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Tsipuria</dc:creator>
  <cp:lastModifiedBy>Giorgi Tsipuria</cp:lastModifiedBy>
  <dcterms:created xsi:type="dcterms:W3CDTF">2024-06-30T11:30:21Z</dcterms:created>
  <dcterms:modified xsi:type="dcterms:W3CDTF">2024-07-03T13:22:00Z</dcterms:modified>
</cp:coreProperties>
</file>