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/Downloads/"/>
    </mc:Choice>
  </mc:AlternateContent>
  <xr:revisionPtr revIDLastSave="0" documentId="13_ncr:1_{324765DE-1823-9D4A-A9CE-9E889E7ACDA3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H17" i="1"/>
  <c r="D17" i="1"/>
  <c r="C17" i="1"/>
  <c r="J17" i="1"/>
  <c r="K2" i="1" a="1"/>
  <c r="K2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 s="1"/>
  <c r="K9" i="1" a="1"/>
  <c r="K9" i="1" s="1"/>
  <c r="K10" i="1" a="1"/>
  <c r="K10" i="1"/>
  <c r="K11" i="1" a="1"/>
  <c r="K11" i="1"/>
  <c r="K12" i="1" a="1"/>
  <c r="K12" i="1"/>
  <c r="K13" i="1" a="1"/>
  <c r="K13" i="1" s="1"/>
  <c r="K14" i="1" a="1"/>
  <c r="K14" i="1"/>
  <c r="K15" i="1" a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<sst xmlns="http://schemas.openxmlformats.org/spreadsheetml/2006/main" count="34" uniqueCount="34">
  <si>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</si>
  <si>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</si>
  <si>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</si>
  <si>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</si>
  <si>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</si>
  <si>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</si>
  <si>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</si>
  <si>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</si>
  <si>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</si>
  <si>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</si>
  <si>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</si>
  <si>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</si>
  <si>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</si>
  <si>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</si>
  <si>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1" type="noConversion"/>
  </si>
  <si>
    <t>name</t>
    <phoneticPr fontId="1" type="noConversion"/>
  </si>
  <si>
    <t>Exam1</t>
    <phoneticPr fontId="1" type="noConversion"/>
  </si>
  <si>
    <t>Exam2</t>
    <phoneticPr fontId="1" type="noConversion"/>
  </si>
  <si>
    <t>Exam3</t>
    <phoneticPr fontId="1" type="noConversion"/>
  </si>
  <si>
    <t>Exam4</t>
    <phoneticPr fontId="1" type="noConversion"/>
  </si>
  <si>
    <t>Exam5</t>
    <phoneticPr fontId="1" type="noConversion"/>
  </si>
  <si>
    <t>Midterm</t>
    <phoneticPr fontId="1" type="noConversion"/>
  </si>
  <si>
    <t>Q1: Exam_Average</t>
    <phoneticPr fontId="1" type="noConversion"/>
  </si>
  <si>
    <t>Q2: overall score</t>
    <phoneticPr fontId="1" type="noConversion"/>
  </si>
  <si>
    <t>Q3</t>
    <phoneticPr fontId="1" type="noConversion"/>
  </si>
  <si>
    <t>Q4</t>
    <phoneticPr fontId="1" type="noConversion"/>
  </si>
  <si>
    <t>pass</t>
    <phoneticPr fontId="1" type="noConversion"/>
  </si>
  <si>
    <t>fail</t>
    <phoneticPr fontId="1" type="noConversion"/>
  </si>
  <si>
    <r>
      <t xml:space="preserve">Q6 answer </t>
    </r>
    <r>
      <rPr>
        <sz val="14"/>
        <color theme="1"/>
        <rFont val="Wingdings"/>
        <charset val="2"/>
      </rPr>
      <t>ò</t>
    </r>
    <phoneticPr fontId="1" type="noConversion"/>
  </si>
  <si>
    <r>
      <t xml:space="preserve">Q7 answer </t>
    </r>
    <r>
      <rPr>
        <sz val="14"/>
        <color theme="1"/>
        <rFont val="Wingdings"/>
        <charset val="2"/>
      </rPr>
      <t>ò</t>
    </r>
    <phoneticPr fontId="1" type="noConversion"/>
  </si>
  <si>
    <r>
      <t xml:space="preserve">Q8 answer </t>
    </r>
    <r>
      <rPr>
        <sz val="14"/>
        <color theme="1"/>
        <rFont val="Wingdings"/>
        <charset val="2"/>
      </rPr>
      <t>ò</t>
    </r>
    <phoneticPr fontId="1" type="noConversion"/>
  </si>
  <si>
    <r>
      <t xml:space="preserve">Q5 answer </t>
    </r>
    <r>
      <rPr>
        <sz val="14"/>
        <color theme="1"/>
        <rFont val="Wingdings"/>
        <charset val="2"/>
      </rPr>
      <t>ò</t>
    </r>
    <phoneticPr fontId="1" type="noConversion"/>
  </si>
  <si>
    <r>
      <t xml:space="preserve">Q10 answer </t>
    </r>
    <r>
      <rPr>
        <sz val="14"/>
        <color theme="1"/>
        <rFont val="Wingdings"/>
        <charset val="2"/>
      </rPr>
      <t>ò</t>
    </r>
    <phoneticPr fontId="1" type="noConversion"/>
  </si>
  <si>
    <r>
      <t xml:space="preserve">Q9 answer </t>
    </r>
    <r>
      <rPr>
        <sz val="14"/>
        <color theme="1"/>
        <rFont val="Wingdings"/>
        <charset val="2"/>
      </rPr>
      <t>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</si>
</sst>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PMingLiu"/>
      <family val="1"/>
      <charset val="136"/>
    </font>
    <font>
      <sz val="14"/>
      <color theme="1"/>
      <name val="新細明體"/>
      <family val="2"/>
      <charset val="136"/>
      <scheme val="minor"/>
    </font>
    <font>
      <sz val="14"/>
      <color rgb="FF000000"/>
      <name val="PMingLiu"/>
      <family val="1"/>
      <charset val="136"/>
    </font>
    <font>
      <sz val="14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 sz="1400" b="0" i="0" u="none" strike="noStrike" baseline="0">
                <a:effectLst/>
              </a:rPr>
              <a:t>"pass" and "fail" grades of the students' 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5-EE48-BF0C-A3AF1456A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students' overall scores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3-E949-A6B3-50E2818F30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2543920"/>
        <c:axId val="433276752"/>
      </c:barChart>
      <c:catAx>
        <c:axId val="134254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3276752"/>
        <c:crosses val="autoZero"/>
        <c:auto val="1"/>
        <c:lblAlgn val="ctr"/>
        <c:lblOffset val="100"/>
        <c:noMultiLvlLbl val="0"/>
      </c:catAx>
      <c:valAx>
        <c:axId val="4332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254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18</xdr:row>
      <xdr:rowOff>6350</xdr:rowOff>
    </xdr:from>
    <xdr:to>
      <xdr:col>13</xdr:col>
      <xdr:colOff>342900</xdr:colOff>
      <xdr:row>30</xdr:row>
      <xdr:rowOff>12700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C22C07C-BAF3-D4A5-A2A1-493EAD4C6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24</xdr:row>
      <xdr:rowOff>6350</xdr:rowOff>
    </xdr:from>
    <xdr:to>
      <xdr:col>10</xdr:col>
      <xdr:colOff>25400</xdr:colOff>
      <xdr:row>35</xdr:row>
      <xdr:rowOff>146050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9A47ADE-4D5B-8565-E79F-175095807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32"/>
  <sheetViews>
    <sheetView tabSelected="1" workbookViewId="0">
      <selection activeCell="K35" sqref="K35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 ht="2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2" t="s">
        <v>22</v>
      </c>
      <c r="I1" s="1" t="s">
        <v>21</v>
      </c>
      <c r="J1" s="2" t="s">
        <v>23</v>
      </c>
      <c r="K1" s="2" t="s">
        <v>24</v>
      </c>
      <c r="L1" s="2" t="s">
        <v>25</v>
      </c>
    </row>
    <row r="2" spans="1:12" ht="20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3">
        <f>H2*0.5+I2*0.5</f>
        <v>91.7</v>
      </c>
      <c r="K2" s="3" t="str" cm="1">
        <f t="array" ref="K2">_xlfn.IFS(J2&gt;=90,"A",J2&gt;=80,"B",J2&gt;=70,"C",J2&gt;=60,"D",J2&lt;60,"F")</f>
        <v>A</v>
      </c>
      <c r="L2" s="3" t="str">
        <f>IF(J2&gt;=60,"pass","fail")</f>
        <v>pass</v>
      </c>
    </row>
    <row r="3" spans="1:12" ht="20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3">
        <f t="shared" ref="J3:J15" si="1">H3*0.5+I3*0.5</f>
        <v>90</v>
      </c>
      <c r="K3" s="3" t="str" cm="1">
        <f t="array" ref="K3">_xlfn.IFS(J3&gt;=90,"A",J3&gt;=80,"B",J3&gt;=70,"C",J3&gt;=60,"D",J3&lt;60,"F")</f>
        <v>A</v>
      </c>
      <c r="L3" s="3" t="str">
        <f t="shared" ref="L3:L15" si="2">IF(J3&gt;=60,"pass","fail")</f>
        <v>pass</v>
      </c>
    </row>
    <row r="4" spans="1:12" ht="20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3">
        <f t="shared" si="1"/>
        <v>81.2</v>
      </c>
      <c r="K4" s="3" t="str" cm="1">
        <f t="array" ref="K4">_xlfn.IFS(J4&gt;=90,"A",J4&gt;=80,"B",J4&gt;=70,"C",J4&gt;=60,"D",J4&lt;60,"F")</f>
        <v>B</v>
      </c>
      <c r="L4" s="3" t="str">
        <f t="shared" si="2"/>
        <v>pass</v>
      </c>
    </row>
    <row r="5" spans="1:12" ht="20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3">
        <f t="shared" si="1"/>
        <v>80.8</v>
      </c>
      <c r="K5" s="3" t="str" cm="1">
        <f t="array" ref="K5">_xlfn.IFS(J5&gt;=90,"A",J5&gt;=80,"B",J5&gt;=70,"C",J5&gt;=60,"D",J5&lt;60,"F")</f>
        <v>B</v>
      </c>
      <c r="L5" s="3" t="str">
        <f t="shared" si="2"/>
        <v>pass</v>
      </c>
    </row>
    <row r="6" spans="1:12" ht="20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3">
        <f t="shared" si="1"/>
        <v>84.7</v>
      </c>
      <c r="K6" s="3" t="str" cm="1">
        <f t="array" ref="K6">_xlfn.IFS(J6&gt;=90,"A",J6&gt;=80,"B",J6&gt;=70,"C",J6&gt;=60,"D",J6&lt;60,"F")</f>
        <v>B</v>
      </c>
      <c r="L6" s="3" t="str">
        <f t="shared" si="2"/>
        <v>pass</v>
      </c>
    </row>
    <row r="7" spans="1:12" ht="20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3">
        <f t="shared" si="1"/>
        <v>80.8</v>
      </c>
      <c r="K7" s="3" t="str" cm="1">
        <f t="array" ref="K7">_xlfn.IFS(J7&gt;=90,"A",J7&gt;=80,"B",J7&gt;=70,"C",J7&gt;=60,"D",J7&lt;60,"F")</f>
        <v>B</v>
      </c>
      <c r="L7" s="3" t="str">
        <f t="shared" si="2"/>
        <v>pass</v>
      </c>
    </row>
    <row r="8" spans="1:12" ht="20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3">
        <f t="shared" si="1"/>
        <v>77.900000000000006</v>
      </c>
      <c r="K8" s="3" t="str" cm="1">
        <f t="array" ref="K8">_xlfn.IFS(J8&gt;=90,"A",J8&gt;=80,"B",J8&gt;=70,"C",J8&gt;=60,"D",J8&lt;60,"F")</f>
        <v>C</v>
      </c>
      <c r="L8" s="3" t="str">
        <f t="shared" si="2"/>
        <v>pass</v>
      </c>
    </row>
    <row r="9" spans="1:12" ht="20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3">
        <f t="shared" si="1"/>
        <v>74.2</v>
      </c>
      <c r="K9" s="3" t="str" cm="1">
        <f t="array" ref="K9">_xlfn.IFS(J9&gt;=90,"A",J9&gt;=80,"B",J9&gt;=70,"C",J9&gt;=60,"D",J9&lt;60,"F")</f>
        <v>C</v>
      </c>
      <c r="L9" s="3" t="str">
        <f t="shared" si="2"/>
        <v>pass</v>
      </c>
    </row>
    <row r="10" spans="1:12" ht="20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3">
        <f t="shared" si="1"/>
        <v>75.2</v>
      </c>
      <c r="K10" s="3" t="str" cm="1">
        <f t="array" ref="K10">_xlfn.IFS(J10&gt;=90,"A",J10&gt;=80,"B",J10&gt;=70,"C",J10&gt;=60,"D",J10&lt;60,"F")</f>
        <v>C</v>
      </c>
      <c r="L10" s="3" t="str">
        <f t="shared" si="2"/>
        <v>pass</v>
      </c>
    </row>
    <row r="11" spans="1:12" ht="20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3">
        <f t="shared" si="1"/>
        <v>77.599999999999994</v>
      </c>
      <c r="K11" s="3" t="str" cm="1">
        <f t="array" ref="K11">_xlfn.IFS(J11&gt;=90,"A",J11&gt;=80,"B",J11&gt;=70,"C",J11&gt;=60,"D",J11&lt;60,"F")</f>
        <v>C</v>
      </c>
      <c r="L11" s="3" t="str">
        <f t="shared" si="2"/>
        <v>pass</v>
      </c>
    </row>
    <row r="12" spans="1:12" ht="20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4">
        <v>67</v>
      </c>
      <c r="G12" s="1">
        <v>82</v>
      </c>
      <c r="H12" s="1">
        <f t="shared" si="0"/>
        <v>73.2</v>
      </c>
      <c r="I12" s="1">
        <v>88</v>
      </c>
      <c r="J12" s="3">
        <f t="shared" si="1"/>
        <v>80.599999999999994</v>
      </c>
      <c r="K12" s="3" t="str" cm="1">
        <f t="array" ref="K12">_xlfn.IFS(J12&gt;=90,"A",J12&gt;=80,"B",J12&gt;=70,"C",J12&gt;=60,"D",J12&lt;60,"F")</f>
        <v>B</v>
      </c>
      <c r="L12" s="3" t="str">
        <f t="shared" si="2"/>
        <v>pass</v>
      </c>
    </row>
    <row r="13" spans="1:12" ht="20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3">
        <f t="shared" si="1"/>
        <v>59</v>
      </c>
      <c r="K13" s="3" t="str" cm="1">
        <f t="array" ref="K13">_xlfn.IFS(J13&gt;=90,"A",J13&gt;=80,"B",J13&gt;=70,"C",J13&gt;=60,"D",J13&lt;60,"F")</f>
        <v>F</v>
      </c>
      <c r="L13" s="3" t="str">
        <f t="shared" si="2"/>
        <v>fail</v>
      </c>
    </row>
    <row r="14" spans="1:12" ht="20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3">
        <f t="shared" si="1"/>
        <v>66.900000000000006</v>
      </c>
      <c r="K14" s="3" t="str" cm="1">
        <f t="array" ref="K14">_xlfn.IFS(J14&gt;=90,"A",J14&gt;=80,"B",J14&gt;=70,"C",J14&gt;=60,"D",J14&lt;60,"F")</f>
        <v>D</v>
      </c>
      <c r="L14" s="3" t="str">
        <f t="shared" si="2"/>
        <v>pass</v>
      </c>
    </row>
    <row r="15" spans="1:12" ht="20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3">
        <f t="shared" si="1"/>
        <v>55.6</v>
      </c>
      <c r="K15" s="3" t="str" cm="1">
        <f t="array" ref="K15">_xlfn.IFS(J15&gt;=90,"A",J15&gt;=80,"B",J15&gt;=70,"C",J15&gt;=60,"D",J15&lt;60,"F")</f>
        <v>F</v>
      </c>
      <c r="L15" s="3" t="str">
        <f t="shared" si="2"/>
        <v>fail</v>
      </c>
    </row>
    <row r="16" spans="1:12" ht="20">
      <c r="A16" s="3"/>
      <c r="B16" s="3"/>
      <c r="C16" s="5" t="s">
        <v>28</v>
      </c>
      <c r="D16" s="5" t="s">
        <v>29</v>
      </c>
      <c r="E16" s="3"/>
      <c r="F16" s="3"/>
      <c r="G16" s="3"/>
      <c r="H16" s="5" t="s">
        <v>30</v>
      </c>
      <c r="I16" s="3"/>
      <c r="J16" s="5" t="s">
        <v>31</v>
      </c>
      <c r="K16" s="3"/>
      <c r="L16" s="5" t="s">
        <v>32</v>
      </c>
    </row>
    <row r="17" spans="1:12" ht="20">
      <c r="A17" s="3"/>
      <c r="B17" s="3"/>
      <c r="C17" s="3">
        <f>LARGE(C2:C15,1)</f>
        <v>98</v>
      </c>
      <c r="D17" s="3">
        <f>LARGE(D2:D15,2)</f>
        <v>92</v>
      </c>
      <c r="E17" s="3"/>
      <c r="F17" s="3"/>
      <c r="G17" s="3"/>
      <c r="H17" s="1">
        <f>COUNTIF(H2:H15,"&lt;80")</f>
        <v>8</v>
      </c>
      <c r="I17" s="3"/>
      <c r="J17" s="3">
        <f>AVERAGE(J2:J15)</f>
        <v>76.871428571428581</v>
      </c>
      <c r="K17" s="3" t="s">
        <v>26</v>
      </c>
      <c r="L17" s="3">
        <f>COUNTIF(L2:L15,"pass")</f>
        <v>12</v>
      </c>
    </row>
    <row r="18" spans="1:12" ht="20">
      <c r="A18" s="3"/>
      <c r="B18" s="3"/>
      <c r="C18" s="3"/>
      <c r="D18" s="3"/>
      <c r="E18" s="3"/>
      <c r="F18" s="3"/>
      <c r="G18" s="3"/>
      <c r="H18" s="3"/>
      <c r="I18" s="3"/>
      <c r="J18" s="3"/>
      <c r="K18" s="3" t="s">
        <v>27</v>
      </c>
      <c r="L18" s="3">
        <f>COUNTIF(L2:L15,"fail")</f>
        <v>2</v>
      </c>
    </row>
    <row r="19" spans="1:12" ht="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20">
      <c r="A24" s="3"/>
      <c r="B24" s="3"/>
      <c r="C24" s="3"/>
      <c r="D24" s="3"/>
      <c r="E24" s="3"/>
      <c r="F24" s="3"/>
      <c r="G24" s="3"/>
      <c r="H24" s="3"/>
      <c r="I24" s="3"/>
      <c r="J24" s="5" t="s">
        <v>33</v>
      </c>
      <c r="K24" s="3"/>
      <c r="L24" s="3"/>
    </row>
    <row r="25" spans="1:12" ht="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honeticPr fontId="1" type="noConversion"/>
  <conditionalFormatting sqref="L2:L15 L17">
    <cfRule type="cellIs" dxfId="2" priority="4" operator="equal">
      <formula>"不及格"</formula>
    </cfRule>
    <cfRule type="cellIs" dxfId="1" priority="1" operator="equal">
      <formula>"fail"</formula>
    </cfRule>
  </conditionalFormatting>
  <conditionalFormatting sqref="L2:L15 L17">
    <cfRule type="cellIs" dxfId="4" priority="3" operator="equal">
      <formula>"及格"</formula>
    </cfRule>
  </conditionalFormatting>
  <conditionalFormatting sqref="L2:L15 L17">
    <cfRule type="cellIs" dxfId="3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宜婷 蔡</cp:lastModifiedBy>
  <dcterms:created xsi:type="dcterms:W3CDTF">2023-10-19T05:27:10Z</dcterms:created>
  <dcterms:modified xsi:type="dcterms:W3CDTF">2024-10-18T06:47:08Z</dcterms:modified>
</cp:coreProperties>
</file>