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vdmd\OneDrive\Bureaublad\Scriptie\"/>
    </mc:Choice>
  </mc:AlternateContent>
  <xr:revisionPtr revIDLastSave="0" documentId="13_ncr:1_{69678B0E-7405-48CE-BA97-4535FFDFEA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13" i="1"/>
  <c r="M5" i="1"/>
  <c r="P48" i="1"/>
  <c r="O48" i="1"/>
  <c r="N48" i="1"/>
  <c r="M48" i="1"/>
  <c r="F79" i="1"/>
  <c r="E79" i="1"/>
  <c r="F71" i="1"/>
  <c r="E71" i="1"/>
  <c r="F63" i="1"/>
  <c r="E63" i="1"/>
  <c r="F55" i="1"/>
  <c r="E55" i="1"/>
  <c r="F47" i="1"/>
  <c r="E47" i="1"/>
  <c r="F39" i="1"/>
  <c r="E39" i="1"/>
  <c r="F31" i="1"/>
  <c r="E31" i="1"/>
  <c r="F23" i="1"/>
  <c r="E23" i="1"/>
  <c r="F15" i="1"/>
  <c r="E15" i="1"/>
  <c r="F7" i="1"/>
  <c r="E7" i="1"/>
  <c r="L77" i="1"/>
  <c r="U11" i="1" s="1"/>
  <c r="L69" i="1"/>
  <c r="U10" i="1" s="1"/>
  <c r="L61" i="1"/>
  <c r="U9" i="1" s="1"/>
  <c r="L53" i="1"/>
  <c r="U8" i="1" s="1"/>
  <c r="L45" i="1"/>
  <c r="U7" i="1" s="1"/>
  <c r="L37" i="1"/>
  <c r="U6" i="1" s="1"/>
  <c r="L29" i="1"/>
  <c r="U5" i="1" s="1"/>
  <c r="L21" i="1"/>
  <c r="U4" i="1" s="1"/>
  <c r="L13" i="1"/>
  <c r="U3" i="1" s="1"/>
  <c r="L5" i="1"/>
  <c r="U2" i="1" s="1"/>
  <c r="K21" i="1"/>
  <c r="T4" i="1" s="1"/>
  <c r="K69" i="1"/>
  <c r="T10" i="1" s="1"/>
  <c r="K61" i="1"/>
  <c r="T9" i="1" s="1"/>
  <c r="K53" i="1"/>
  <c r="T8" i="1" s="1"/>
  <c r="K45" i="1"/>
  <c r="T7" i="1" s="1"/>
  <c r="K37" i="1"/>
  <c r="T6" i="1" s="1"/>
  <c r="K29" i="1"/>
  <c r="T5" i="1" s="1"/>
  <c r="K13" i="1"/>
  <c r="T3" i="1" s="1"/>
  <c r="K77" i="1"/>
  <c r="T11" i="1" s="1"/>
  <c r="K5" i="1"/>
  <c r="T2" i="1" s="1"/>
  <c r="J77" i="1"/>
  <c r="S11" i="1" s="1"/>
  <c r="I77" i="1"/>
  <c r="R11" i="1" s="1"/>
  <c r="J69" i="1"/>
  <c r="S10" i="1" s="1"/>
  <c r="I69" i="1"/>
  <c r="R10" i="1" s="1"/>
  <c r="J61" i="1"/>
  <c r="S9" i="1" s="1"/>
  <c r="I61" i="1"/>
  <c r="R9" i="1" s="1"/>
  <c r="J53" i="1"/>
  <c r="S8" i="1" s="1"/>
  <c r="I53" i="1"/>
  <c r="R8" i="1" s="1"/>
  <c r="J45" i="1"/>
  <c r="S7" i="1" s="1"/>
  <c r="I45" i="1"/>
  <c r="R7" i="1" s="1"/>
  <c r="J37" i="1"/>
  <c r="S6" i="1" s="1"/>
  <c r="I37" i="1"/>
  <c r="R6" i="1" s="1"/>
  <c r="J29" i="1"/>
  <c r="S5" i="1" s="1"/>
  <c r="I29" i="1"/>
  <c r="R5" i="1" s="1"/>
  <c r="J21" i="1"/>
  <c r="S4" i="1" s="1"/>
  <c r="I21" i="1"/>
  <c r="R4" i="1" s="1"/>
  <c r="J5" i="1"/>
  <c r="S2" i="1" s="1"/>
  <c r="I5" i="1"/>
  <c r="R2" i="1" s="1"/>
  <c r="J13" i="1"/>
  <c r="S3" i="1" s="1"/>
  <c r="I13" i="1"/>
  <c r="R3" i="1" s="1"/>
  <c r="H77" i="1"/>
  <c r="Q11" i="1" s="1"/>
  <c r="H69" i="1"/>
  <c r="Q10" i="1" s="1"/>
  <c r="H61" i="1"/>
  <c r="Q9" i="1" s="1"/>
  <c r="H53" i="1"/>
  <c r="Q8" i="1" s="1"/>
  <c r="H45" i="1"/>
  <c r="Q7" i="1" s="1"/>
  <c r="H37" i="1"/>
  <c r="Q6" i="1" s="1"/>
  <c r="H29" i="1"/>
  <c r="Q5" i="1" s="1"/>
  <c r="H21" i="1"/>
  <c r="Q4" i="1" s="1"/>
  <c r="H13" i="1"/>
  <c r="Q3" i="1" s="1"/>
  <c r="H5" i="1"/>
  <c r="Q2" i="1" s="1"/>
  <c r="D79" i="1"/>
  <c r="C79" i="1"/>
  <c r="B79" i="1"/>
  <c r="D71" i="1"/>
  <c r="C71" i="1"/>
  <c r="B71" i="1"/>
  <c r="D63" i="1"/>
  <c r="C63" i="1"/>
  <c r="B63" i="1"/>
  <c r="D55" i="1"/>
  <c r="C55" i="1"/>
  <c r="B55" i="1"/>
  <c r="D47" i="1"/>
  <c r="C47" i="1"/>
  <c r="B47" i="1"/>
  <c r="D39" i="1"/>
  <c r="C39" i="1"/>
  <c r="B39" i="1"/>
  <c r="D31" i="1"/>
  <c r="C31" i="1"/>
  <c r="B31" i="1"/>
  <c r="D23" i="1"/>
  <c r="C23" i="1"/>
  <c r="B23" i="1"/>
  <c r="D15" i="1"/>
  <c r="C15" i="1"/>
  <c r="B15" i="1"/>
  <c r="D7" i="1"/>
  <c r="C7" i="1"/>
  <c r="B7" i="1"/>
  <c r="M21" i="1" l="1"/>
  <c r="M37" i="1"/>
  <c r="M45" i="1"/>
  <c r="M53" i="1"/>
  <c r="M61" i="1"/>
  <c r="M69" i="1"/>
  <c r="M77" i="1"/>
</calcChain>
</file>

<file path=xl/sharedStrings.xml><?xml version="1.0" encoding="utf-8"?>
<sst xmlns="http://schemas.openxmlformats.org/spreadsheetml/2006/main" count="245" uniqueCount="33">
  <si>
    <t>Name Paper:</t>
  </si>
  <si>
    <t>Model:</t>
  </si>
  <si>
    <t>ChatGPT 3.5</t>
  </si>
  <si>
    <t>Google Gemini</t>
  </si>
  <si>
    <t>Data Retention</t>
  </si>
  <si>
    <t>Fluency</t>
  </si>
  <si>
    <t>Accuracy</t>
  </si>
  <si>
    <t>Length</t>
  </si>
  <si>
    <t>Multi-level shared-weight encoding for abstractive sentence summarization</t>
  </si>
  <si>
    <t>A Machine Learning Algorithm to Identify Patients with Tibial Shaft Fractures at Risk for Infection After Operative Treatment</t>
  </si>
  <si>
    <t>A New Methodology for Computing Semantic Relatedness</t>
  </si>
  <si>
    <t>Efficient machine learning on data science languages with parallel</t>
  </si>
  <si>
    <t>Natural language processing in mining unstructured data</t>
  </si>
  <si>
    <t>Semantic Analysis to Identify Students’ Feedback</t>
  </si>
  <si>
    <t>Sentiment trading with large language models</t>
  </si>
  <si>
    <t>Cyber risk prediction through social media big data analytics and statistical machine learning</t>
  </si>
  <si>
    <t>The Dimensionality of Oral Language</t>
  </si>
  <si>
    <t>Using 2D and 3D Computer Games</t>
  </si>
  <si>
    <t>Word count:</t>
  </si>
  <si>
    <t>Original Tekst</t>
  </si>
  <si>
    <t>Summary</t>
  </si>
  <si>
    <t>Ratio</t>
  </si>
  <si>
    <t>Length Ratio:</t>
  </si>
  <si>
    <t>You Chat</t>
  </si>
  <si>
    <t>ChatGPT</t>
  </si>
  <si>
    <t>YouChat</t>
  </si>
  <si>
    <t>Phi-3 Few-Shot</t>
  </si>
  <si>
    <t>Phi-3 Zero-Shot</t>
  </si>
  <si>
    <t>Average Data Retention</t>
  </si>
  <si>
    <t>Average Fluency</t>
  </si>
  <si>
    <t>Average Accuracy</t>
  </si>
  <si>
    <t>Average Length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</si>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</sst>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1"/>
      <color rgb="FF1E1E1E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60% - Accent1" xfId="1" builtinId="3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Length Ratio per Article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ChatGPT 3.5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Sheet1!$Q$2:$Q$11</c:f>
              <c:numCache>
                <c:formatCode>General</c:formatCode>
                <c:ptCount val="10"/>
                <c:pt idx="0">
                  <c:v>16.8</c:v>
                </c:pt>
                <c:pt idx="1">
                  <c:v>16.8</c:v>
                </c:pt>
                <c:pt idx="2">
                  <c:v>31.7</c:v>
                </c:pt>
                <c:pt idx="3">
                  <c:v>7.9</c:v>
                </c:pt>
                <c:pt idx="4">
                  <c:v>13.4</c:v>
                </c:pt>
                <c:pt idx="5">
                  <c:v>16.8</c:v>
                </c:pt>
                <c:pt idx="6">
                  <c:v>17.5</c:v>
                </c:pt>
                <c:pt idx="7">
                  <c:v>6.8</c:v>
                </c:pt>
                <c:pt idx="8">
                  <c:v>3.6</c:v>
                </c:pt>
                <c:pt idx="9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0-48B3-BDCB-BBA503FB8B91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Google Gemini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Sheet1!$R$2:$R$11</c:f>
              <c:numCache>
                <c:formatCode>General</c:formatCode>
                <c:ptCount val="10"/>
                <c:pt idx="0">
                  <c:v>10.5</c:v>
                </c:pt>
                <c:pt idx="1">
                  <c:v>14.5</c:v>
                </c:pt>
                <c:pt idx="2">
                  <c:v>60.7</c:v>
                </c:pt>
                <c:pt idx="3">
                  <c:v>15.2</c:v>
                </c:pt>
                <c:pt idx="4">
                  <c:v>11.8</c:v>
                </c:pt>
                <c:pt idx="5">
                  <c:v>18.2</c:v>
                </c:pt>
                <c:pt idx="6">
                  <c:v>29.6</c:v>
                </c:pt>
                <c:pt idx="7">
                  <c:v>12.8</c:v>
                </c:pt>
                <c:pt idx="8">
                  <c:v>12.3</c:v>
                </c:pt>
                <c:pt idx="9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0-48B3-BDCB-BBA503FB8B9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You Chat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Sheet1!$S$2:$S$11</c:f>
              <c:numCache>
                <c:formatCode>General</c:formatCode>
                <c:ptCount val="10"/>
                <c:pt idx="0">
                  <c:v>28.3</c:v>
                </c:pt>
                <c:pt idx="1">
                  <c:v>36.5</c:v>
                </c:pt>
                <c:pt idx="2">
                  <c:v>79.2</c:v>
                </c:pt>
                <c:pt idx="3">
                  <c:v>6.6</c:v>
                </c:pt>
                <c:pt idx="4">
                  <c:v>10.9</c:v>
                </c:pt>
                <c:pt idx="5">
                  <c:v>23.2</c:v>
                </c:pt>
                <c:pt idx="6">
                  <c:v>19.7</c:v>
                </c:pt>
                <c:pt idx="7">
                  <c:v>7.2</c:v>
                </c:pt>
                <c:pt idx="8">
                  <c:v>6.1</c:v>
                </c:pt>
                <c:pt idx="9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0-48B3-BDCB-BBA503FB8B91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Phi-3 Zero-Shot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Sheet1!$T$2:$T$11</c:f>
              <c:numCache>
                <c:formatCode>General</c:formatCode>
                <c:ptCount val="10"/>
                <c:pt idx="0">
                  <c:v>9.1</c:v>
                </c:pt>
                <c:pt idx="1">
                  <c:v>16.600000000000001</c:v>
                </c:pt>
                <c:pt idx="2">
                  <c:v>46</c:v>
                </c:pt>
                <c:pt idx="3">
                  <c:v>4.9000000000000004</c:v>
                </c:pt>
                <c:pt idx="4">
                  <c:v>5.8</c:v>
                </c:pt>
                <c:pt idx="5">
                  <c:v>22.4</c:v>
                </c:pt>
                <c:pt idx="6">
                  <c:v>34.299999999999997</c:v>
                </c:pt>
                <c:pt idx="7">
                  <c:v>13.3</c:v>
                </c:pt>
                <c:pt idx="8">
                  <c:v>4.3</c:v>
                </c:pt>
                <c:pt idx="9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A-4BC4-AD33-CB3EA7E7F5FA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Phi-3 Few-Shot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Sheet1!$U$2:$U$11</c:f>
              <c:numCache>
                <c:formatCode>General</c:formatCode>
                <c:ptCount val="10"/>
                <c:pt idx="0">
                  <c:v>16.399999999999999</c:v>
                </c:pt>
                <c:pt idx="1">
                  <c:v>16.3</c:v>
                </c:pt>
                <c:pt idx="2">
                  <c:v>13.2</c:v>
                </c:pt>
                <c:pt idx="3">
                  <c:v>4.0999999999999996</c:v>
                </c:pt>
                <c:pt idx="4">
                  <c:v>16</c:v>
                </c:pt>
                <c:pt idx="5">
                  <c:v>9.6999999999999993</c:v>
                </c:pt>
                <c:pt idx="6">
                  <c:v>39.799999999999997</c:v>
                </c:pt>
                <c:pt idx="7">
                  <c:v>4.5999999999999996</c:v>
                </c:pt>
                <c:pt idx="8">
                  <c:v>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D13-BF74-14EB794E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7379072"/>
        <c:axId val="1467372352"/>
      </c:barChart>
      <c:catAx>
        <c:axId val="1467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7372352"/>
        <c:crosses val="autoZero"/>
        <c:auto val="1"/>
        <c:lblAlgn val="ctr"/>
        <c:lblOffset val="100"/>
        <c:noMultiLvlLbl val="0"/>
      </c:catAx>
      <c:valAx>
        <c:axId val="1467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7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BERT_Scores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Sheet1!$Q$28</c:f>
              <c:strCache>
                <c:ptCount val="1"/>
                <c:pt idx="0">
                  <c:v>ChatGPT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Sheet1!$Q$29:$Q$38</c:f>
              <c:numCache>
                <c:formatCode>General</c:formatCode>
                <c:ptCount val="10"/>
                <c:pt idx="0">
                  <c:v>0.6341</c:v>
                </c:pt>
                <c:pt idx="1">
                  <c:v>0.64449999999999996</c:v>
                </c:pt>
                <c:pt idx="2">
                  <c:v>0.63</c:v>
                </c:pt>
                <c:pt idx="3">
                  <c:v>0.64800000000000002</c:v>
                </c:pt>
                <c:pt idx="4">
                  <c:v>0.62660000000000005</c:v>
                </c:pt>
                <c:pt idx="5">
                  <c:v>0.61770000000000003</c:v>
                </c:pt>
                <c:pt idx="6">
                  <c:v>0.63300000000000001</c:v>
                </c:pt>
                <c:pt idx="7">
                  <c:v>0.5968</c:v>
                </c:pt>
                <c:pt idx="8">
                  <c:v>0.48170000000000002</c:v>
                </c:pt>
                <c:pt idx="9">
                  <c:v>0.51970000000000005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C73-9351-D0512F80CB05}"/>
            </c:ext>
          </c:extLst>
        </c:ser>
        <c:ser>
          <c:idx val="1"/>
          <c:order val="1"/>
          <c:tx>
            <c:strRef>
              <c:f>Sheet1!$R$28</c:f>
              <c:strCache>
                <c:ptCount val="1"/>
                <c:pt idx="0">
                  <c:v>Google Gemini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Sheet1!$R$29:$R$38</c:f>
              <c:numCache>
                <c:formatCode>General</c:formatCode>
                <c:ptCount val="10"/>
                <c:pt idx="0">
                  <c:v>0.57669999999999999</c:v>
                </c:pt>
                <c:pt idx="1">
                  <c:v>0.53879999999999995</c:v>
                </c:pt>
                <c:pt idx="2">
                  <c:v>0.625</c:v>
                </c:pt>
                <c:pt idx="3">
                  <c:v>0.62250000000000005</c:v>
                </c:pt>
                <c:pt idx="4">
                  <c:v>0.62529999999999997</c:v>
                </c:pt>
                <c:pt idx="5">
                  <c:v>0.55840000000000001</c:v>
                </c:pt>
                <c:pt idx="6">
                  <c:v>0.61260000000000003</c:v>
                </c:pt>
                <c:pt idx="7">
                  <c:v>0.58989999999999998</c:v>
                </c:pt>
                <c:pt idx="8">
                  <c:v>0.51839999999999997</c:v>
                </c:pt>
                <c:pt idx="9">
                  <c:v>0.50529999999999997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A-4C73-9351-D0512F80CB05}"/>
            </c:ext>
          </c:extLst>
        </c:ser>
        <c:ser>
          <c:idx val="2"/>
          <c:order val="2"/>
          <c:tx>
            <c:strRef>
              <c:f>Sheet1!$S$28</c:f>
              <c:strCache>
                <c:ptCount val="1"/>
                <c:pt idx="0">
                  <c:v>YouChat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Sheet1!$S$29:$S$38</c:f>
              <c:numCache>
                <c:formatCode>General</c:formatCode>
                <c:ptCount val="10"/>
                <c:pt idx="0">
                  <c:v>0.65569999999999995</c:v>
                </c:pt>
                <c:pt idx="1">
                  <c:v>0.65029999999999999</c:v>
                </c:pt>
                <c:pt idx="2">
                  <c:v>0.62739999999999996</c:v>
                </c:pt>
                <c:pt idx="3">
                  <c:v>0.57440000000000002</c:v>
                </c:pt>
                <c:pt idx="4">
                  <c:v>0.59050000000000002</c:v>
                </c:pt>
                <c:pt idx="5">
                  <c:v>0.67269999999999996</c:v>
                </c:pt>
                <c:pt idx="6">
                  <c:v>0.57189999999999996</c:v>
                </c:pt>
                <c:pt idx="7">
                  <c:v>0.50609999999999999</c:v>
                </c:pt>
                <c:pt idx="8">
                  <c:v>0.49170000000000003</c:v>
                </c:pt>
                <c:pt idx="9">
                  <c:v>0.59960000000000002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A-4C73-9351-D0512F80CB05}"/>
            </c:ext>
          </c:extLst>
        </c:ser>
        <c:ser>
          <c:idx val="3"/>
          <c:order val="3"/>
          <c:tx>
            <c:strRef>
              <c:f>Sheet1!$T$28</c:f>
              <c:strCache>
                <c:ptCount val="1"/>
                <c:pt idx="0">
                  <c:v>Phi-3 Zero-Shot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Sheet1!$T$29:$T$38</c:f>
              <c:numCache>
                <c:formatCode>General</c:formatCode>
                <c:ptCount val="10"/>
                <c:pt idx="0">
                  <c:v>0.56389999999999996</c:v>
                </c:pt>
                <c:pt idx="1">
                  <c:v>0.61870000000000003</c:v>
                </c:pt>
                <c:pt idx="2">
                  <c:v>0.62450000000000006</c:v>
                </c:pt>
                <c:pt idx="3">
                  <c:v>0.60870000000000002</c:v>
                </c:pt>
                <c:pt idx="4">
                  <c:v>0.50939999999999996</c:v>
                </c:pt>
                <c:pt idx="5">
                  <c:v>0.62609999999999999</c:v>
                </c:pt>
                <c:pt idx="6">
                  <c:v>0.9355</c:v>
                </c:pt>
                <c:pt idx="7">
                  <c:v>0.72109999999999996</c:v>
                </c:pt>
                <c:pt idx="8">
                  <c:v>0.51170000000000004</c:v>
                </c:pt>
                <c:pt idx="9">
                  <c:v>0.53639999999999999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A-4C73-9351-D0512F80CB05}"/>
            </c:ext>
          </c:extLst>
        </c:ser>
        <c:ser>
          <c:idx val="4"/>
          <c:order val="4"/>
          <c:tx>
            <c:strRef>
              <c:f>Sheet1!$U$28</c:f>
              <c:strCache>
                <c:ptCount val="1"/>
                <c:pt idx="0">
                  <c:v>Phi-3 Few-Shot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Sheet1!$U$29:$U$38</c:f>
              <c:numCache>
                <c:formatCode>General</c:formatCode>
                <c:ptCount val="10"/>
                <c:pt idx="0">
                  <c:v>0.55449999999999999</c:v>
                </c:pt>
                <c:pt idx="1">
                  <c:v>0.50529999999999997</c:v>
                </c:pt>
                <c:pt idx="2">
                  <c:v>0.50919999999999999</c:v>
                </c:pt>
                <c:pt idx="3">
                  <c:v>0.61960000000000004</c:v>
                </c:pt>
                <c:pt idx="4">
                  <c:v>0.61380000000000001</c:v>
                </c:pt>
                <c:pt idx="5">
                  <c:v>0.58609999999999995</c:v>
                </c:pt>
                <c:pt idx="6">
                  <c:v>0.65559999999999996</c:v>
                </c:pt>
                <c:pt idx="7">
                  <c:v>0.50700000000000001</c:v>
                </c:pt>
                <c:pt idx="8">
                  <c:v>0.50890000000000002</c:v>
                </c:pt>
                <c:pt idx="9">
                  <c:v>0.53949999999999998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A-4C73-9351-D0512F80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0813135"/>
        <c:axId val="1220828975"/>
      </c:barChart>
      <c:catAx>
        <c:axId val="12208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0828975"/>
        <c:crosses val="autoZero"/>
        <c:auto val="1"/>
        <c:lblAlgn val="ctr"/>
        <c:lblOffset val="100"/>
        <c:noMultiLvlLbl val="0"/>
      </c:catAx>
      <c:valAx>
        <c:axId val="12208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08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Correlation </a:t>
            </a:r>
            <a:r>
              <a:rPr lang="nl-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 Original Text (in amount of words) and Average Summary Length (in % of  Original Text)</a:t>
            </a:r>
            <a:endParaRPr lang="nl-NL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Sheet1!$O$59:$O$68</c:f>
              <c:numCache>
                <c:formatCode>General</c:formatCode>
                <c:ptCount val="10"/>
                <c:pt idx="0">
                  <c:v>46.160000000000004</c:v>
                </c:pt>
                <c:pt idx="1">
                  <c:v>32.239999999999995</c:v>
                </c:pt>
                <c:pt idx="2">
                  <c:v>28.179999999999996</c:v>
                </c:pt>
                <c:pt idx="3">
                  <c:v>20.14</c:v>
                </c:pt>
                <c:pt idx="4">
                  <c:v>16.22</c:v>
                </c:pt>
                <c:pt idx="5">
                  <c:v>18.059999999999999</c:v>
                </c:pt>
                <c:pt idx="6">
                  <c:v>11.58</c:v>
                </c:pt>
                <c:pt idx="7">
                  <c:v>8.9400000000000013</c:v>
                </c:pt>
                <c:pt idx="8">
                  <c:v>7.74</c:v>
                </c:pt>
                <c:pt idx="9">
                  <c:v>6.0600000000000005</c:v>
                </c:pt>
              </c:numCache>
            </c:numRef>
          </c:xVal>
          <c:yVal>
            <c:numRef>
              <c:f>Sheet1!$P$59:$P$68</c:f>
              <c:numCache>
                <c:formatCode>General</c:formatCode>
                <c:ptCount val="10"/>
                <c:pt idx="0">
                  <c:v>341</c:v>
                </c:pt>
                <c:pt idx="1">
                  <c:v>512</c:v>
                </c:pt>
                <c:pt idx="2">
                  <c:v>756</c:v>
                </c:pt>
                <c:pt idx="3">
                  <c:v>767</c:v>
                </c:pt>
                <c:pt idx="4">
                  <c:v>1063</c:v>
                </c:pt>
                <c:pt idx="5">
                  <c:v>1063</c:v>
                </c:pt>
                <c:pt idx="6">
                  <c:v>2023</c:v>
                </c:pt>
                <c:pt idx="7">
                  <c:v>2047</c:v>
                </c:pt>
                <c:pt idx="8">
                  <c:v>2528</c:v>
                </c:pt>
                <c:pt idx="9">
                  <c:v>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C-4A50-AE16-3468BD74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93055"/>
        <c:axId val="1550912255"/>
      </c:scatterChart>
      <c:valAx>
        <c:axId val="15508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Summary Length</a:t>
                </a:r>
                <a:r>
                  <a:rPr lang="nl-NL" baseline="0"/>
                  <a:t> % of  Origininal text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0912255"/>
        <c:crosses val="autoZero"/>
        <c:crossBetween val="midCat"/>
      </c:valAx>
      <c:valAx>
        <c:axId val="1550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Word Count Original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08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241935</xdr:colOff>
      <xdr:row>11</xdr:row>
      <xdr:rowOff>30480</xdr:rowOff>
    </xdr:from>
    <xdr:to>
      <xdr:col>20</xdr:col>
      <xdr:colOff>554355</xdr:colOff>
      <xdr:row>25</xdr:row>
      <xdr:rowOff>102870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D83B5AE-1608-1650-4682-52D82C38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26</xdr:row>
      <xdr:rowOff>133350</xdr:rowOff>
    </xdr:from>
    <xdr:to>
      <xdr:col>25</xdr:col>
      <xdr:colOff>571500</xdr:colOff>
      <xdr:row>41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0BD8F3B-4641-7C75-7985-EAE149FD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857250</xdr:colOff>
      <xdr:row>56</xdr:row>
      <xdr:rowOff>38100</xdr:rowOff>
    </xdr:from>
    <xdr:to>
      <xdr:col>18</xdr:col>
      <xdr:colOff>571500</xdr:colOff>
      <xdr:row>70</xdr:row>
      <xdr:rowOff>95250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4965A7E-4515-37C3-DC57-682E06E4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abSelected="1" topLeftCell="L1" zoomScale="115" zoomScaleNormal="115" workbookViewId="0">
      <selection activeCell="V18" sqref="V18"/>
    </sheetView>
  </sheetViews>
  <sheetFormatPr defaultRowHeight="15" x14ac:dyDescent="0.25"/>
  <cols>
    <col min="1" max="1" width="16.28515625" customWidth="1"/>
    <col min="2" max="2" width="11.42578125" bestFit="1" customWidth="1"/>
    <col min="3" max="3" width="14.28515625" bestFit="1" customWidth="1"/>
    <col min="4" max="4" width="8.7109375" bestFit="1" customWidth="1"/>
    <col min="5" max="5" width="14.85546875" bestFit="1" customWidth="1"/>
    <col min="6" max="6" width="14.5703125" bestFit="1" customWidth="1"/>
    <col min="7" max="7" width="14.28515625" bestFit="1" customWidth="1"/>
    <col min="8" max="8" width="11.42578125" bestFit="1" customWidth="1"/>
    <col min="9" max="9" width="14.28515625" bestFit="1" customWidth="1"/>
    <col min="10" max="10" width="8.7109375" bestFit="1" customWidth="1"/>
    <col min="11" max="11" width="14.85546875" bestFit="1" customWidth="1"/>
    <col min="12" max="12" width="14.5703125" bestFit="1" customWidth="1"/>
    <col min="13" max="13" width="22.42578125" bestFit="1" customWidth="1"/>
    <col min="14" max="14" width="15.7109375" bestFit="1" customWidth="1"/>
    <col min="15" max="15" width="16.5703125" bestFit="1" customWidth="1"/>
    <col min="16" max="16" width="14.85546875" bestFit="1" customWidth="1"/>
    <col min="17" max="17" width="11.42578125" bestFit="1" customWidth="1"/>
    <col min="18" max="18" width="14.28515625" bestFit="1" customWidth="1"/>
    <col min="19" max="19" width="11" bestFit="1" customWidth="1"/>
    <col min="20" max="20" width="14.85546875" bestFit="1" customWidth="1"/>
    <col min="21" max="21" width="14.5703125" bestFit="1" customWidth="1"/>
    <col min="22" max="22" width="24.140625" bestFit="1" customWidth="1"/>
    <col min="23" max="23" width="11.42578125" bestFit="1" customWidth="1"/>
    <col min="24" max="24" width="14.28515625" bestFit="1" customWidth="1"/>
    <col min="25" max="25" width="8.7109375" bestFit="1" customWidth="1"/>
    <col min="26" max="26" width="8.28515625" bestFit="1" customWidth="1"/>
  </cols>
  <sheetData>
    <row r="1" spans="1:2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P1" s="1"/>
      <c r="Q1" s="1" t="s">
        <v>2</v>
      </c>
      <c r="R1" s="1" t="s">
        <v>3</v>
      </c>
      <c r="S1" s="1" t="s">
        <v>23</v>
      </c>
      <c r="T1" s="1" t="s">
        <v>27</v>
      </c>
      <c r="U1" s="1" t="s">
        <v>26</v>
      </c>
    </row>
    <row r="2" spans="1:21" ht="16.5" x14ac:dyDescent="0.3">
      <c r="A2" s="2" t="s">
        <v>8</v>
      </c>
      <c r="B2" t="s">
        <v>2</v>
      </c>
      <c r="C2" t="s">
        <v>3</v>
      </c>
      <c r="D2" t="s">
        <v>23</v>
      </c>
      <c r="E2" t="s">
        <v>27</v>
      </c>
      <c r="F2" t="s">
        <v>26</v>
      </c>
      <c r="G2" t="s">
        <v>18</v>
      </c>
      <c r="H2" t="s">
        <v>2</v>
      </c>
      <c r="I2" t="s">
        <v>3</v>
      </c>
      <c r="J2" t="s">
        <v>23</v>
      </c>
      <c r="K2" t="s">
        <v>27</v>
      </c>
      <c r="L2" t="s">
        <v>26</v>
      </c>
      <c r="P2" t="s">
        <v>22</v>
      </c>
      <c r="Q2" s="4">
        <f>H5</f>
        <v>16.8</v>
      </c>
      <c r="R2" s="4">
        <f>I5</f>
        <v>10.5</v>
      </c>
      <c r="S2" s="4">
        <f>J5</f>
        <v>28.3</v>
      </c>
      <c r="T2" s="4">
        <f>K5</f>
        <v>9.1</v>
      </c>
      <c r="U2" s="4">
        <f>L5</f>
        <v>16.399999999999999</v>
      </c>
    </row>
    <row r="3" spans="1:21" ht="16.5" x14ac:dyDescent="0.3">
      <c r="A3" t="s">
        <v>4</v>
      </c>
      <c r="B3">
        <v>4</v>
      </c>
      <c r="C3">
        <v>4.5</v>
      </c>
      <c r="D3">
        <v>4.5</v>
      </c>
      <c r="E3">
        <v>3.5</v>
      </c>
      <c r="F3">
        <v>3.5</v>
      </c>
      <c r="G3" t="s">
        <v>19</v>
      </c>
      <c r="H3">
        <v>1063</v>
      </c>
      <c r="I3">
        <v>1063</v>
      </c>
      <c r="J3">
        <v>1063</v>
      </c>
      <c r="K3">
        <v>1063</v>
      </c>
      <c r="L3">
        <v>1063</v>
      </c>
      <c r="Q3" s="4">
        <f>H13</f>
        <v>16.8</v>
      </c>
      <c r="R3" s="4">
        <f>I13</f>
        <v>14.5</v>
      </c>
      <c r="S3" s="4">
        <f>J13</f>
        <v>36.5</v>
      </c>
      <c r="T3" s="4">
        <f>K13</f>
        <v>16.600000000000001</v>
      </c>
      <c r="U3" s="4">
        <f>L13</f>
        <v>16.3</v>
      </c>
    </row>
    <row r="4" spans="1:21" ht="16.5" x14ac:dyDescent="0.3">
      <c r="A4" t="s">
        <v>5</v>
      </c>
      <c r="B4">
        <v>4.5</v>
      </c>
      <c r="C4">
        <v>4.5</v>
      </c>
      <c r="D4">
        <v>5</v>
      </c>
      <c r="E4">
        <v>5</v>
      </c>
      <c r="F4">
        <v>4.5</v>
      </c>
      <c r="G4" t="s">
        <v>20</v>
      </c>
      <c r="H4">
        <v>179</v>
      </c>
      <c r="I4">
        <v>112</v>
      </c>
      <c r="J4">
        <v>301</v>
      </c>
      <c r="K4">
        <v>97</v>
      </c>
      <c r="L4">
        <v>174</v>
      </c>
      <c r="Q4" s="4">
        <f>H21</f>
        <v>31.7</v>
      </c>
      <c r="R4" s="4">
        <f>I21</f>
        <v>60.7</v>
      </c>
      <c r="S4" s="4">
        <f>J21</f>
        <v>79.2</v>
      </c>
      <c r="T4" s="4">
        <f>K21</f>
        <v>46</v>
      </c>
      <c r="U4" s="4">
        <f>L21</f>
        <v>13.2</v>
      </c>
    </row>
    <row r="5" spans="1:21" ht="16.5" x14ac:dyDescent="0.3">
      <c r="A5" t="s">
        <v>6</v>
      </c>
      <c r="B5">
        <v>5</v>
      </c>
      <c r="C5">
        <v>5</v>
      </c>
      <c r="D5">
        <v>5</v>
      </c>
      <c r="E5">
        <v>5</v>
      </c>
      <c r="F5">
        <v>5</v>
      </c>
      <c r="G5" t="s">
        <v>21</v>
      </c>
      <c r="H5">
        <f>ROUND((H4/H3)*100,1)</f>
        <v>16.8</v>
      </c>
      <c r="I5">
        <f>ROUND((I4/I3)*100,1)</f>
        <v>10.5</v>
      </c>
      <c r="J5">
        <f>ROUND((J4/J3)*100,1)</f>
        <v>28.3</v>
      </c>
      <c r="K5">
        <f>ROUND((K4/K3)*100,1)</f>
        <v>9.1</v>
      </c>
      <c r="L5">
        <f>ROUND((L4/L3)*100,1)</f>
        <v>16.399999999999999</v>
      </c>
      <c r="M5">
        <f>AVERAGE(H5:L5)</f>
        <v>16.22</v>
      </c>
      <c r="Q5" s="4">
        <f>H29</f>
        <v>7.9</v>
      </c>
      <c r="R5" s="4">
        <f>I29</f>
        <v>15.2</v>
      </c>
      <c r="S5" s="4">
        <f>J29</f>
        <v>6.6</v>
      </c>
      <c r="T5" s="4">
        <f>K29</f>
        <v>4.9000000000000004</v>
      </c>
      <c r="U5" s="4">
        <f>L29</f>
        <v>4.0999999999999996</v>
      </c>
    </row>
    <row r="6" spans="1:21" ht="16.5" x14ac:dyDescent="0.3">
      <c r="A6" t="s">
        <v>7</v>
      </c>
      <c r="B6">
        <v>3.5</v>
      </c>
      <c r="C6">
        <v>2.5</v>
      </c>
      <c r="D6">
        <v>2.5</v>
      </c>
      <c r="E6">
        <v>2.5</v>
      </c>
      <c r="F6">
        <v>2</v>
      </c>
      <c r="Q6" s="4">
        <f>H37</f>
        <v>13.4</v>
      </c>
      <c r="R6" s="4">
        <f>I37</f>
        <v>11.8</v>
      </c>
      <c r="S6" s="4">
        <f>J37</f>
        <v>10.9</v>
      </c>
      <c r="T6" s="4">
        <f>K37</f>
        <v>5.8</v>
      </c>
      <c r="U6" s="4">
        <f>L37</f>
        <v>16</v>
      </c>
    </row>
    <row r="7" spans="1:21" ht="16.5" x14ac:dyDescent="0.3">
      <c r="A7" t="s">
        <v>32</v>
      </c>
      <c r="B7">
        <f>SUM(B3:B6)</f>
        <v>17</v>
      </c>
      <c r="C7">
        <f>SUM(C3:C6)</f>
        <v>16.5</v>
      </c>
      <c r="D7">
        <f>SUM(D3:D6)</f>
        <v>17</v>
      </c>
      <c r="E7">
        <f>SUM(E3:E6)</f>
        <v>16</v>
      </c>
      <c r="F7">
        <f>SUM(F3:F6)</f>
        <v>15</v>
      </c>
      <c r="Q7" s="4">
        <f>H45</f>
        <v>16.8</v>
      </c>
      <c r="R7" s="4">
        <f>I45</f>
        <v>18.2</v>
      </c>
      <c r="S7" s="4">
        <f>J45</f>
        <v>23.2</v>
      </c>
      <c r="T7" s="4">
        <f>K45</f>
        <v>22.4</v>
      </c>
      <c r="U7" s="4">
        <f>L45</f>
        <v>9.6999999999999993</v>
      </c>
    </row>
    <row r="8" spans="1:21" ht="16.5" x14ac:dyDescent="0.3">
      <c r="Q8" s="4">
        <f>H53</f>
        <v>17.5</v>
      </c>
      <c r="R8" s="4">
        <f>I53</f>
        <v>29.6</v>
      </c>
      <c r="S8" s="4">
        <f>J53</f>
        <v>19.7</v>
      </c>
      <c r="T8" s="4">
        <f>K53</f>
        <v>34.299999999999997</v>
      </c>
      <c r="U8" s="4">
        <f>L53</f>
        <v>39.799999999999997</v>
      </c>
    </row>
    <row r="9" spans="1:21" ht="16.5" x14ac:dyDescent="0.3">
      <c r="A9" s="1" t="s">
        <v>0</v>
      </c>
      <c r="B9" s="1" t="s">
        <v>1</v>
      </c>
      <c r="C9" s="1"/>
      <c r="D9" s="1"/>
      <c r="E9" s="1"/>
      <c r="F9" s="1"/>
      <c r="G9" s="1"/>
      <c r="H9" s="1" t="s">
        <v>1</v>
      </c>
      <c r="I9" s="1"/>
      <c r="J9" s="1"/>
      <c r="K9" s="1"/>
      <c r="L9" s="1"/>
      <c r="Q9" s="4">
        <f>H61</f>
        <v>6.8</v>
      </c>
      <c r="R9" s="4">
        <f>I61</f>
        <v>12.8</v>
      </c>
      <c r="S9" s="4">
        <f>J61</f>
        <v>7.2</v>
      </c>
      <c r="T9" s="4">
        <f>K61</f>
        <v>13.3</v>
      </c>
      <c r="U9" s="4">
        <f>L61</f>
        <v>4.5999999999999996</v>
      </c>
    </row>
    <row r="10" spans="1:21" ht="16.5" x14ac:dyDescent="0.3">
      <c r="A10" s="3" t="s">
        <v>9</v>
      </c>
      <c r="B10" t="s">
        <v>2</v>
      </c>
      <c r="C10" t="s">
        <v>3</v>
      </c>
      <c r="D10" t="s">
        <v>23</v>
      </c>
      <c r="E10" t="s">
        <v>27</v>
      </c>
      <c r="F10" t="s">
        <v>26</v>
      </c>
      <c r="G10" t="s">
        <v>18</v>
      </c>
      <c r="H10" t="s">
        <v>2</v>
      </c>
      <c r="I10" t="s">
        <v>3</v>
      </c>
      <c r="J10" t="s">
        <v>23</v>
      </c>
      <c r="K10" t="s">
        <v>27</v>
      </c>
      <c r="L10" t="s">
        <v>26</v>
      </c>
      <c r="Q10" s="4">
        <f>H69</f>
        <v>3.6</v>
      </c>
      <c r="R10" s="4">
        <f>I69</f>
        <v>12.3</v>
      </c>
      <c r="S10" s="4">
        <f>J69</f>
        <v>6.1</v>
      </c>
      <c r="T10" s="4">
        <f>K69</f>
        <v>4.3</v>
      </c>
      <c r="U10" s="4">
        <f>L69</f>
        <v>4</v>
      </c>
    </row>
    <row r="11" spans="1:21" ht="16.5" x14ac:dyDescent="0.3">
      <c r="A11" t="s">
        <v>4</v>
      </c>
      <c r="B11">
        <v>4</v>
      </c>
      <c r="C11">
        <v>3</v>
      </c>
      <c r="D11">
        <v>5</v>
      </c>
      <c r="E11">
        <v>4</v>
      </c>
      <c r="F11">
        <v>3.5</v>
      </c>
      <c r="G11" t="s">
        <v>19</v>
      </c>
      <c r="H11">
        <v>767</v>
      </c>
      <c r="I11">
        <v>767</v>
      </c>
      <c r="J11">
        <v>767</v>
      </c>
      <c r="K11">
        <v>767</v>
      </c>
      <c r="L11">
        <v>767</v>
      </c>
      <c r="Q11" s="4">
        <f>H77</f>
        <v>22.1</v>
      </c>
      <c r="R11" s="4">
        <f>I77</f>
        <v>26.4</v>
      </c>
      <c r="S11" s="4">
        <f>J77</f>
        <v>57.6</v>
      </c>
      <c r="T11" s="4">
        <f>K77</f>
        <v>30.1</v>
      </c>
      <c r="U11" s="4">
        <f>L77</f>
        <v>25</v>
      </c>
    </row>
    <row r="12" spans="1:21" x14ac:dyDescent="0.25">
      <c r="A12" t="s">
        <v>5</v>
      </c>
      <c r="B12">
        <v>5</v>
      </c>
      <c r="C12">
        <v>4.5</v>
      </c>
      <c r="D12">
        <v>4.5</v>
      </c>
      <c r="E12">
        <v>4</v>
      </c>
      <c r="F12">
        <v>4.5</v>
      </c>
      <c r="G12" t="s">
        <v>20</v>
      </c>
      <c r="H12">
        <v>129</v>
      </c>
      <c r="I12">
        <v>111</v>
      </c>
      <c r="J12">
        <v>280</v>
      </c>
      <c r="K12">
        <v>127</v>
      </c>
      <c r="L12">
        <v>125</v>
      </c>
    </row>
    <row r="13" spans="1:21" x14ac:dyDescent="0.25">
      <c r="A13" t="s">
        <v>6</v>
      </c>
      <c r="B13">
        <v>3</v>
      </c>
      <c r="C13">
        <v>5</v>
      </c>
      <c r="D13">
        <v>5</v>
      </c>
      <c r="E13">
        <v>4.5</v>
      </c>
      <c r="F13">
        <v>5</v>
      </c>
      <c r="G13" t="s">
        <v>21</v>
      </c>
      <c r="H13">
        <f>ROUND((H12/H11)*100,1)</f>
        <v>16.8</v>
      </c>
      <c r="I13">
        <f>ROUND((I12/I11)*100,1)</f>
        <v>14.5</v>
      </c>
      <c r="J13">
        <f>ROUND((J12/J11)*100,1)</f>
        <v>36.5</v>
      </c>
      <c r="K13">
        <f>ROUND((K12/K11)*100,1)</f>
        <v>16.600000000000001</v>
      </c>
      <c r="L13">
        <f>ROUND((L12/L11)*100,1)</f>
        <v>16.3</v>
      </c>
      <c r="M13">
        <f>AVERAGE(H13:L13)</f>
        <v>20.14</v>
      </c>
    </row>
    <row r="14" spans="1:21" x14ac:dyDescent="0.25">
      <c r="A14" t="s">
        <v>7</v>
      </c>
      <c r="B14">
        <v>3.5</v>
      </c>
      <c r="C14">
        <v>3.5</v>
      </c>
      <c r="D14">
        <v>2.5</v>
      </c>
      <c r="E14">
        <v>3.5</v>
      </c>
      <c r="F14">
        <v>3.5</v>
      </c>
    </row>
    <row r="15" spans="1:21" x14ac:dyDescent="0.25">
      <c r="A15" t="s">
        <v>32</v>
      </c>
      <c r="B15">
        <f>SUM(B11:B14)</f>
        <v>15.5</v>
      </c>
      <c r="C15">
        <f>SUM(C11:C14)</f>
        <v>16</v>
      </c>
      <c r="D15">
        <f>SUM(D11:D14)</f>
        <v>17</v>
      </c>
      <c r="E15">
        <f>SUM(E11:E14)</f>
        <v>16</v>
      </c>
      <c r="F15">
        <f>SUM(F11:F14)</f>
        <v>16.5</v>
      </c>
    </row>
    <row r="17" spans="1:21" x14ac:dyDescent="0.25">
      <c r="A17" s="1" t="s">
        <v>0</v>
      </c>
      <c r="B17" s="1" t="s">
        <v>1</v>
      </c>
      <c r="C17" s="1"/>
      <c r="D17" s="1"/>
      <c r="E17" s="1"/>
      <c r="F17" s="1"/>
      <c r="G17" s="1"/>
      <c r="H17" s="1" t="s">
        <v>1</v>
      </c>
      <c r="I17" s="1"/>
      <c r="J17" s="1"/>
      <c r="K17" s="1"/>
      <c r="L17" s="1"/>
    </row>
    <row r="18" spans="1:21" ht="15.75" x14ac:dyDescent="0.25">
      <c r="A18" s="3" t="s">
        <v>10</v>
      </c>
      <c r="B18" t="s">
        <v>2</v>
      </c>
      <c r="C18" t="s">
        <v>3</v>
      </c>
      <c r="D18" t="s">
        <v>23</v>
      </c>
      <c r="E18" t="s">
        <v>27</v>
      </c>
      <c r="F18" t="s">
        <v>26</v>
      </c>
      <c r="G18" t="s">
        <v>18</v>
      </c>
      <c r="H18" t="s">
        <v>2</v>
      </c>
      <c r="I18" t="s">
        <v>3</v>
      </c>
      <c r="J18" t="s">
        <v>23</v>
      </c>
      <c r="K18" t="s">
        <v>27</v>
      </c>
      <c r="L18" t="s">
        <v>26</v>
      </c>
    </row>
    <row r="19" spans="1:21" x14ac:dyDescent="0.25">
      <c r="A19" t="s">
        <v>4</v>
      </c>
      <c r="B19">
        <v>3.5</v>
      </c>
      <c r="C19">
        <v>4</v>
      </c>
      <c r="D19">
        <v>4</v>
      </c>
      <c r="E19">
        <v>4.5</v>
      </c>
      <c r="F19">
        <v>2.5</v>
      </c>
      <c r="G19" t="s">
        <v>19</v>
      </c>
      <c r="H19">
        <v>341</v>
      </c>
      <c r="I19">
        <v>341</v>
      </c>
      <c r="J19">
        <v>341</v>
      </c>
      <c r="K19">
        <v>341</v>
      </c>
      <c r="L19">
        <v>341</v>
      </c>
    </row>
    <row r="20" spans="1:21" x14ac:dyDescent="0.25">
      <c r="A20" t="s">
        <v>5</v>
      </c>
      <c r="B20">
        <v>4</v>
      </c>
      <c r="C20">
        <v>2.5</v>
      </c>
      <c r="D20">
        <v>4</v>
      </c>
      <c r="E20">
        <v>4</v>
      </c>
      <c r="F20">
        <v>4.5</v>
      </c>
      <c r="G20" t="s">
        <v>20</v>
      </c>
      <c r="H20">
        <v>108</v>
      </c>
      <c r="I20">
        <v>207</v>
      </c>
      <c r="J20">
        <v>270</v>
      </c>
      <c r="K20">
        <v>157</v>
      </c>
      <c r="L20">
        <v>45</v>
      </c>
    </row>
    <row r="21" spans="1:21" x14ac:dyDescent="0.25">
      <c r="A21" t="s">
        <v>6</v>
      </c>
      <c r="B21">
        <v>5</v>
      </c>
      <c r="C21">
        <v>5</v>
      </c>
      <c r="D21">
        <v>4</v>
      </c>
      <c r="E21">
        <v>5</v>
      </c>
      <c r="F21">
        <v>5</v>
      </c>
      <c r="G21" t="s">
        <v>21</v>
      </c>
      <c r="H21">
        <f>ROUND((H20/H19)*100,1)</f>
        <v>31.7</v>
      </c>
      <c r="I21">
        <f>ROUND((I20/I19)*100,1)</f>
        <v>60.7</v>
      </c>
      <c r="J21">
        <f>ROUND((J20/J19)*100,1)</f>
        <v>79.2</v>
      </c>
      <c r="K21">
        <f>ROUND((K20/K19)*100,1)</f>
        <v>46</v>
      </c>
      <c r="L21">
        <f>ROUND((L20/L19)*100,1)</f>
        <v>13.2</v>
      </c>
      <c r="M21">
        <f>AVERAGE(H21:L21)</f>
        <v>46.160000000000004</v>
      </c>
    </row>
    <row r="22" spans="1:21" x14ac:dyDescent="0.25">
      <c r="A22" t="s">
        <v>7</v>
      </c>
      <c r="B22">
        <v>3</v>
      </c>
      <c r="C22">
        <v>1</v>
      </c>
      <c r="D22">
        <v>1</v>
      </c>
      <c r="E22">
        <v>1</v>
      </c>
      <c r="F22">
        <v>3.5</v>
      </c>
    </row>
    <row r="23" spans="1:21" x14ac:dyDescent="0.25">
      <c r="A23" t="s">
        <v>32</v>
      </c>
      <c r="B23">
        <f>SUM(B19:B22)</f>
        <v>15.5</v>
      </c>
      <c r="C23">
        <f>SUM(C19:C22)</f>
        <v>12.5</v>
      </c>
      <c r="D23">
        <f>SUM(D19:D22)</f>
        <v>13</v>
      </c>
      <c r="E23">
        <f>SUM(E19:E22)</f>
        <v>14.5</v>
      </c>
      <c r="F23">
        <f>SUM(F19:F22)</f>
        <v>15.5</v>
      </c>
    </row>
    <row r="25" spans="1:21" x14ac:dyDescent="0.25">
      <c r="A25" s="1" t="s">
        <v>0</v>
      </c>
      <c r="B25" s="1" t="s">
        <v>1</v>
      </c>
      <c r="C25" s="1"/>
      <c r="D25" s="1"/>
      <c r="E25" s="1"/>
      <c r="F25" s="1"/>
      <c r="G25" s="1"/>
      <c r="H25" s="1" t="s">
        <v>1</v>
      </c>
      <c r="I25" s="1"/>
      <c r="J25" s="1"/>
      <c r="K25" s="1"/>
      <c r="L25" s="1"/>
    </row>
    <row r="26" spans="1:21" ht="15.75" x14ac:dyDescent="0.25">
      <c r="A26" s="3" t="s">
        <v>11</v>
      </c>
      <c r="B26" t="s">
        <v>2</v>
      </c>
      <c r="C26" t="s">
        <v>3</v>
      </c>
      <c r="D26" t="s">
        <v>23</v>
      </c>
      <c r="E26" t="s">
        <v>27</v>
      </c>
      <c r="F26" t="s">
        <v>26</v>
      </c>
      <c r="G26" t="s">
        <v>18</v>
      </c>
      <c r="H26" t="s">
        <v>2</v>
      </c>
      <c r="I26" t="s">
        <v>3</v>
      </c>
      <c r="J26" t="s">
        <v>23</v>
      </c>
      <c r="K26" t="s">
        <v>27</v>
      </c>
      <c r="L26" t="s">
        <v>26</v>
      </c>
    </row>
    <row r="27" spans="1:21" x14ac:dyDescent="0.25">
      <c r="A27" t="s">
        <v>4</v>
      </c>
      <c r="B27">
        <v>4</v>
      </c>
      <c r="C27">
        <v>4.5</v>
      </c>
      <c r="D27">
        <v>3</v>
      </c>
      <c r="E27">
        <v>4</v>
      </c>
      <c r="F27">
        <v>4</v>
      </c>
      <c r="G27" t="s">
        <v>19</v>
      </c>
      <c r="H27">
        <v>2528</v>
      </c>
      <c r="I27">
        <v>2528</v>
      </c>
      <c r="J27">
        <v>2528</v>
      </c>
      <c r="K27">
        <v>2528</v>
      </c>
      <c r="L27">
        <v>2528</v>
      </c>
    </row>
    <row r="28" spans="1:21" x14ac:dyDescent="0.25">
      <c r="A28" t="s">
        <v>5</v>
      </c>
      <c r="B28">
        <v>4.5</v>
      </c>
      <c r="C28">
        <v>2.5</v>
      </c>
      <c r="D28">
        <v>4</v>
      </c>
      <c r="E28">
        <v>4.5</v>
      </c>
      <c r="F28">
        <v>4.5</v>
      </c>
      <c r="G28" t="s">
        <v>20</v>
      </c>
      <c r="H28">
        <v>199</v>
      </c>
      <c r="I28">
        <v>383</v>
      </c>
      <c r="J28">
        <v>168</v>
      </c>
      <c r="K28">
        <v>125</v>
      </c>
      <c r="L28">
        <v>103</v>
      </c>
      <c r="Q28" s="1" t="s">
        <v>24</v>
      </c>
      <c r="R28" s="1" t="s">
        <v>3</v>
      </c>
      <c r="S28" s="1" t="s">
        <v>25</v>
      </c>
      <c r="T28" s="1" t="s">
        <v>27</v>
      </c>
      <c r="U28" s="1" t="s">
        <v>26</v>
      </c>
    </row>
    <row r="29" spans="1:21" x14ac:dyDescent="0.25">
      <c r="A29" t="s">
        <v>6</v>
      </c>
      <c r="B29">
        <v>5</v>
      </c>
      <c r="C29">
        <v>5</v>
      </c>
      <c r="D29">
        <v>5</v>
      </c>
      <c r="E29">
        <v>5</v>
      </c>
      <c r="F29">
        <v>5</v>
      </c>
      <c r="G29" t="s">
        <v>21</v>
      </c>
      <c r="H29">
        <f>ROUND((H28/H27)*100,1)</f>
        <v>7.9</v>
      </c>
      <c r="I29">
        <f>ROUND((I28/I27)*100,1)</f>
        <v>15.2</v>
      </c>
      <c r="J29">
        <f>ROUND((J28/J27)*100,1)</f>
        <v>6.6</v>
      </c>
      <c r="K29">
        <f>ROUND((K28/K27)*100,1)</f>
        <v>4.9000000000000004</v>
      </c>
      <c r="L29">
        <f>ROUND((L28/L27)*100,1)</f>
        <v>4.0999999999999996</v>
      </c>
      <c r="M29">
        <f>AVERAGE(H29:L29)</f>
        <v>7.74</v>
      </c>
      <c r="Q29">
        <v>0.6341</v>
      </c>
      <c r="R29">
        <v>0.57669999999999999</v>
      </c>
      <c r="S29" s="5">
        <v>0.65569999999999995</v>
      </c>
      <c r="T29">
        <v>0.56389999999999996</v>
      </c>
      <c r="U29">
        <v>0.55449999999999999</v>
      </c>
    </row>
    <row r="30" spans="1:21" x14ac:dyDescent="0.25">
      <c r="A30" t="s">
        <v>7</v>
      </c>
      <c r="B30">
        <v>1.5</v>
      </c>
      <c r="C30">
        <v>3.5</v>
      </c>
      <c r="D30">
        <v>1.5</v>
      </c>
      <c r="E30">
        <v>1.5</v>
      </c>
      <c r="F30">
        <v>1.5</v>
      </c>
      <c r="Q30">
        <v>0.64449999999999996</v>
      </c>
      <c r="R30">
        <v>0.53879999999999995</v>
      </c>
      <c r="S30" s="5">
        <v>0.65029999999999999</v>
      </c>
      <c r="T30">
        <v>0.61870000000000003</v>
      </c>
      <c r="U30">
        <v>0.50529999999999997</v>
      </c>
    </row>
    <row r="31" spans="1:21" x14ac:dyDescent="0.25">
      <c r="A31" t="s">
        <v>32</v>
      </c>
      <c r="B31">
        <f>SUM(B27:B30)</f>
        <v>15</v>
      </c>
      <c r="C31">
        <f>SUM(C27:C30)</f>
        <v>15.5</v>
      </c>
      <c r="D31">
        <f>SUM(D27:D30)</f>
        <v>13.5</v>
      </c>
      <c r="E31">
        <f>SUM(E27:E30)</f>
        <v>15</v>
      </c>
      <c r="F31">
        <f>SUM(F27:F30)</f>
        <v>15</v>
      </c>
      <c r="Q31" s="5">
        <v>0.63</v>
      </c>
      <c r="R31">
        <v>0.625</v>
      </c>
      <c r="S31">
        <v>0.62739999999999996</v>
      </c>
      <c r="T31">
        <v>0.62450000000000006</v>
      </c>
      <c r="U31">
        <v>0.50919999999999999</v>
      </c>
    </row>
    <row r="32" spans="1:21" x14ac:dyDescent="0.25">
      <c r="Q32" s="5">
        <v>0.64800000000000002</v>
      </c>
      <c r="R32">
        <v>0.62250000000000005</v>
      </c>
      <c r="S32">
        <v>0.57440000000000002</v>
      </c>
      <c r="T32">
        <v>0.60870000000000002</v>
      </c>
      <c r="U32">
        <v>0.61960000000000004</v>
      </c>
    </row>
    <row r="33" spans="1:21" x14ac:dyDescent="0.25">
      <c r="A33" s="1" t="s">
        <v>0</v>
      </c>
      <c r="B33" s="1" t="s">
        <v>1</v>
      </c>
      <c r="C33" s="1"/>
      <c r="D33" s="1"/>
      <c r="E33" s="1"/>
      <c r="F33" s="1"/>
      <c r="G33" s="1"/>
      <c r="H33" s="1" t="s">
        <v>1</v>
      </c>
      <c r="I33" s="1"/>
      <c r="J33" s="1"/>
      <c r="K33" s="1"/>
      <c r="L33" s="1"/>
      <c r="Q33" s="5">
        <v>0.62660000000000005</v>
      </c>
      <c r="R33">
        <v>0.62529999999999997</v>
      </c>
      <c r="S33">
        <v>0.59050000000000002</v>
      </c>
      <c r="T33">
        <v>0.50939999999999996</v>
      </c>
      <c r="U33">
        <v>0.61380000000000001</v>
      </c>
    </row>
    <row r="34" spans="1:21" ht="15.75" x14ac:dyDescent="0.25">
      <c r="A34" s="3" t="s">
        <v>12</v>
      </c>
      <c r="B34" t="s">
        <v>2</v>
      </c>
      <c r="C34" t="s">
        <v>3</v>
      </c>
      <c r="D34" t="s">
        <v>23</v>
      </c>
      <c r="E34" t="s">
        <v>27</v>
      </c>
      <c r="F34" t="s">
        <v>26</v>
      </c>
      <c r="G34" t="s">
        <v>18</v>
      </c>
      <c r="H34" t="s">
        <v>2</v>
      </c>
      <c r="I34" t="s">
        <v>3</v>
      </c>
      <c r="J34" t="s">
        <v>23</v>
      </c>
      <c r="K34" t="s">
        <v>27</v>
      </c>
      <c r="L34" t="s">
        <v>26</v>
      </c>
      <c r="Q34">
        <v>0.61770000000000003</v>
      </c>
      <c r="R34">
        <v>0.55840000000000001</v>
      </c>
      <c r="S34" s="5">
        <v>0.67269999999999996</v>
      </c>
      <c r="T34">
        <v>0.62609999999999999</v>
      </c>
      <c r="U34">
        <v>0.58609999999999995</v>
      </c>
    </row>
    <row r="35" spans="1:21" x14ac:dyDescent="0.25">
      <c r="A35" t="s">
        <v>4</v>
      </c>
      <c r="B35">
        <v>3.5</v>
      </c>
      <c r="C35">
        <v>4</v>
      </c>
      <c r="D35">
        <v>4</v>
      </c>
      <c r="E35">
        <v>1</v>
      </c>
      <c r="F35">
        <v>4</v>
      </c>
      <c r="G35" t="s">
        <v>19</v>
      </c>
      <c r="H35">
        <v>2023</v>
      </c>
      <c r="I35">
        <v>2023</v>
      </c>
      <c r="J35">
        <v>2023</v>
      </c>
      <c r="K35">
        <v>2023</v>
      </c>
      <c r="L35">
        <v>2023</v>
      </c>
      <c r="Q35">
        <v>0.63300000000000001</v>
      </c>
      <c r="R35">
        <v>0.61260000000000003</v>
      </c>
      <c r="S35">
        <v>0.57189999999999996</v>
      </c>
      <c r="T35" s="5">
        <v>0.9355</v>
      </c>
      <c r="U35">
        <v>0.65559999999999996</v>
      </c>
    </row>
    <row r="36" spans="1:21" x14ac:dyDescent="0.25">
      <c r="A36" t="s">
        <v>5</v>
      </c>
      <c r="B36">
        <v>4.5</v>
      </c>
      <c r="C36">
        <v>2.5</v>
      </c>
      <c r="D36">
        <v>2.5</v>
      </c>
      <c r="E36">
        <v>4.5</v>
      </c>
      <c r="F36">
        <v>4.5</v>
      </c>
      <c r="G36" t="s">
        <v>20</v>
      </c>
      <c r="H36">
        <v>272</v>
      </c>
      <c r="I36">
        <v>239</v>
      </c>
      <c r="J36">
        <v>220</v>
      </c>
      <c r="K36">
        <v>118</v>
      </c>
      <c r="L36">
        <v>323</v>
      </c>
      <c r="Q36">
        <v>0.5968</v>
      </c>
      <c r="R36">
        <v>0.58989999999999998</v>
      </c>
      <c r="S36">
        <v>0.50609999999999999</v>
      </c>
      <c r="T36" s="5">
        <v>0.72109999999999996</v>
      </c>
      <c r="U36">
        <v>0.50700000000000001</v>
      </c>
    </row>
    <row r="37" spans="1:21" x14ac:dyDescent="0.25">
      <c r="A37" t="s">
        <v>6</v>
      </c>
      <c r="B37">
        <v>5</v>
      </c>
      <c r="C37">
        <v>5</v>
      </c>
      <c r="D37">
        <v>5</v>
      </c>
      <c r="E37">
        <v>1</v>
      </c>
      <c r="F37">
        <v>5</v>
      </c>
      <c r="G37" t="s">
        <v>21</v>
      </c>
      <c r="H37">
        <f>ROUND((H36/H35)*100,1)</f>
        <v>13.4</v>
      </c>
      <c r="I37">
        <f>ROUND((I36/I35)*100,1)</f>
        <v>11.8</v>
      </c>
      <c r="J37">
        <f>ROUND((J36/J35)*100,1)</f>
        <v>10.9</v>
      </c>
      <c r="K37">
        <f>ROUND((K36/K35)*100,1)</f>
        <v>5.8</v>
      </c>
      <c r="L37">
        <f>ROUND((L36/L35)*100,1)</f>
        <v>16</v>
      </c>
      <c r="M37">
        <f>AVERAGE(H37:L37)</f>
        <v>11.58</v>
      </c>
      <c r="Q37">
        <v>0.48170000000000002</v>
      </c>
      <c r="R37" s="5">
        <v>0.51839999999999997</v>
      </c>
      <c r="S37">
        <v>0.49170000000000003</v>
      </c>
      <c r="T37">
        <v>0.51170000000000004</v>
      </c>
      <c r="U37">
        <v>0.50890000000000002</v>
      </c>
    </row>
    <row r="38" spans="1:21" x14ac:dyDescent="0.25">
      <c r="A38" t="s">
        <v>7</v>
      </c>
      <c r="B38">
        <v>3.5</v>
      </c>
      <c r="C38">
        <v>2</v>
      </c>
      <c r="D38">
        <v>2</v>
      </c>
      <c r="E38">
        <v>1.5</v>
      </c>
      <c r="F38">
        <v>2</v>
      </c>
      <c r="Q38">
        <v>0.51970000000000005</v>
      </c>
      <c r="R38">
        <v>0.50529999999999997</v>
      </c>
      <c r="S38" s="5">
        <v>0.59960000000000002</v>
      </c>
      <c r="T38">
        <v>0.53639999999999999</v>
      </c>
      <c r="U38">
        <v>0.53949999999999998</v>
      </c>
    </row>
    <row r="39" spans="1:21" x14ac:dyDescent="0.25">
      <c r="A39" t="s">
        <v>32</v>
      </c>
      <c r="B39">
        <f>SUM(B35:B38)</f>
        <v>16.5</v>
      </c>
      <c r="C39">
        <f>SUM(C35:C38)</f>
        <v>13.5</v>
      </c>
      <c r="D39">
        <f>SUM(D35:D38)</f>
        <v>13.5</v>
      </c>
      <c r="E39">
        <f>SUM(E35:E38)</f>
        <v>8</v>
      </c>
      <c r="F39">
        <f>SUM(F35:F38)</f>
        <v>15.5</v>
      </c>
    </row>
    <row r="41" spans="1:21" x14ac:dyDescent="0.25">
      <c r="A41" s="1" t="s">
        <v>0</v>
      </c>
      <c r="B41" s="1" t="s">
        <v>1</v>
      </c>
      <c r="C41" s="1"/>
      <c r="D41" s="1"/>
      <c r="E41" s="1"/>
      <c r="F41" s="1"/>
      <c r="G41" s="1"/>
      <c r="H41" s="1" t="s">
        <v>1</v>
      </c>
      <c r="I41" s="1"/>
      <c r="J41" s="1"/>
      <c r="K41" s="1"/>
      <c r="L41" s="1"/>
    </row>
    <row r="42" spans="1:21" ht="15.75" x14ac:dyDescent="0.25">
      <c r="A42" s="2" t="s">
        <v>13</v>
      </c>
      <c r="B42" t="s">
        <v>2</v>
      </c>
      <c r="C42" t="s">
        <v>3</v>
      </c>
      <c r="D42" t="s">
        <v>23</v>
      </c>
      <c r="E42" t="s">
        <v>27</v>
      </c>
      <c r="F42" t="s">
        <v>26</v>
      </c>
      <c r="G42" t="s">
        <v>18</v>
      </c>
      <c r="H42" t="s">
        <v>2</v>
      </c>
      <c r="I42" t="s">
        <v>3</v>
      </c>
      <c r="J42" t="s">
        <v>23</v>
      </c>
      <c r="K42" t="s">
        <v>27</v>
      </c>
      <c r="L42" t="s">
        <v>26</v>
      </c>
    </row>
    <row r="43" spans="1:21" x14ac:dyDescent="0.25">
      <c r="A43" t="s">
        <v>4</v>
      </c>
      <c r="B43">
        <v>4</v>
      </c>
      <c r="C43">
        <v>5</v>
      </c>
      <c r="D43">
        <v>5</v>
      </c>
      <c r="E43">
        <v>5</v>
      </c>
      <c r="F43">
        <v>3.5</v>
      </c>
      <c r="G43" t="s">
        <v>19</v>
      </c>
      <c r="H43">
        <v>1063</v>
      </c>
      <c r="I43">
        <v>1063</v>
      </c>
      <c r="J43">
        <v>1063</v>
      </c>
      <c r="K43">
        <v>1063</v>
      </c>
      <c r="L43">
        <v>1063</v>
      </c>
    </row>
    <row r="44" spans="1:21" x14ac:dyDescent="0.25">
      <c r="A44" t="s">
        <v>5</v>
      </c>
      <c r="B44">
        <v>5</v>
      </c>
      <c r="C44">
        <v>2.5</v>
      </c>
      <c r="D44">
        <v>4.5</v>
      </c>
      <c r="E44">
        <v>4.5</v>
      </c>
      <c r="F44">
        <v>4.5</v>
      </c>
      <c r="G44" t="s">
        <v>20</v>
      </c>
      <c r="H44">
        <v>179</v>
      </c>
      <c r="I44">
        <v>193</v>
      </c>
      <c r="J44">
        <v>247</v>
      </c>
      <c r="K44">
        <v>238</v>
      </c>
      <c r="L44">
        <v>103</v>
      </c>
    </row>
    <row r="45" spans="1:21" x14ac:dyDescent="0.25">
      <c r="A45" t="s">
        <v>6</v>
      </c>
      <c r="B45">
        <v>5</v>
      </c>
      <c r="C45">
        <v>5</v>
      </c>
      <c r="D45">
        <v>5</v>
      </c>
      <c r="E45">
        <v>5</v>
      </c>
      <c r="F45">
        <v>5</v>
      </c>
      <c r="G45" t="s">
        <v>21</v>
      </c>
      <c r="H45">
        <f>ROUND((H44/H43)*100,1)</f>
        <v>16.8</v>
      </c>
      <c r="I45">
        <f>ROUND((I44/I43)*100,1)</f>
        <v>18.2</v>
      </c>
      <c r="J45">
        <f>ROUND((J44/J43)*100,1)</f>
        <v>23.2</v>
      </c>
      <c r="K45">
        <f>ROUND((K44/K43)*100,1)</f>
        <v>22.4</v>
      </c>
      <c r="L45">
        <f>ROUND((L44/L43)*100,1)</f>
        <v>9.6999999999999993</v>
      </c>
      <c r="M45">
        <f>AVERAGE(H45:L45)</f>
        <v>18.059999999999999</v>
      </c>
    </row>
    <row r="46" spans="1:21" x14ac:dyDescent="0.25">
      <c r="A46" t="s">
        <v>7</v>
      </c>
      <c r="B46">
        <v>3.5</v>
      </c>
      <c r="C46">
        <v>4</v>
      </c>
      <c r="D46">
        <v>3.5</v>
      </c>
      <c r="E46">
        <v>3.5</v>
      </c>
      <c r="F46">
        <v>1.5</v>
      </c>
    </row>
    <row r="47" spans="1:21" x14ac:dyDescent="0.25">
      <c r="A47" t="s">
        <v>32</v>
      </c>
      <c r="B47">
        <f>SUM(B43:B46)</f>
        <v>17.5</v>
      </c>
      <c r="C47">
        <f>SUM(C43:C46)</f>
        <v>16.5</v>
      </c>
      <c r="D47">
        <f>SUM(D43:D46)</f>
        <v>18</v>
      </c>
      <c r="E47">
        <f>SUM(E43:E46)</f>
        <v>18</v>
      </c>
      <c r="F47">
        <f>SUM(F43:F46)</f>
        <v>14.5</v>
      </c>
      <c r="M47" t="s">
        <v>28</v>
      </c>
      <c r="N47" t="s">
        <v>29</v>
      </c>
      <c r="O47" t="s">
        <v>30</v>
      </c>
      <c r="P47" t="s">
        <v>31</v>
      </c>
    </row>
    <row r="48" spans="1:21" x14ac:dyDescent="0.25">
      <c r="M48">
        <f>AVERAGE(B3:F3,B11:F11,B19:F19,B27:F27,B35:F35,B43:F43,B51:F51,B59:F59,B67:F67,B75:F75)</f>
        <v>3.88</v>
      </c>
      <c r="N48">
        <f>AVERAGE(B4:F4,B12:F12,B20:F20,B28:F28,B36:F36,B44:F44,B52:F52,B60:F60,B68:F68,B76:F76)</f>
        <v>4.04</v>
      </c>
      <c r="O48">
        <f>AVERAGE(B5:F5,B13:F13,B21:F21,B29:F29,B37:F37,B45:F45,B53:F53,B61:F61,B69:F69,B77:F77)</f>
        <v>4.7699999999999996</v>
      </c>
      <c r="P48">
        <f>AVERAGE(B6:F6,B14:F14,B22:F22,B30:F30,B38:F38,B46:F46,B54:F54,B62:F62,B70:F70,B78:F78)</f>
        <v>2.41</v>
      </c>
    </row>
    <row r="49" spans="1:16" x14ac:dyDescent="0.25">
      <c r="A49" s="1" t="s">
        <v>0</v>
      </c>
      <c r="B49" s="1" t="s">
        <v>1</v>
      </c>
      <c r="C49" s="1"/>
      <c r="D49" s="1"/>
      <c r="E49" s="1"/>
      <c r="F49" s="1"/>
      <c r="G49" s="1"/>
      <c r="H49" s="1" t="s">
        <v>1</v>
      </c>
      <c r="I49" s="1"/>
      <c r="J49" s="1"/>
      <c r="K49" s="1"/>
      <c r="L49" s="1"/>
    </row>
    <row r="50" spans="1:16" ht="15.75" x14ac:dyDescent="0.25">
      <c r="A50" s="3" t="s">
        <v>14</v>
      </c>
      <c r="B50" t="s">
        <v>2</v>
      </c>
      <c r="C50" t="s">
        <v>3</v>
      </c>
      <c r="D50" t="s">
        <v>23</v>
      </c>
      <c r="E50" t="s">
        <v>27</v>
      </c>
      <c r="F50" t="s">
        <v>26</v>
      </c>
      <c r="G50" t="s">
        <v>18</v>
      </c>
      <c r="H50" t="s">
        <v>2</v>
      </c>
      <c r="I50" t="s">
        <v>3</v>
      </c>
      <c r="J50" t="s">
        <v>23</v>
      </c>
      <c r="K50" t="s">
        <v>27</v>
      </c>
      <c r="L50" t="s">
        <v>26</v>
      </c>
    </row>
    <row r="51" spans="1:16" x14ac:dyDescent="0.25">
      <c r="A51" t="s">
        <v>4</v>
      </c>
      <c r="B51">
        <v>4.5</v>
      </c>
      <c r="C51">
        <v>4.5</v>
      </c>
      <c r="D51">
        <v>4</v>
      </c>
      <c r="E51">
        <v>3.5</v>
      </c>
      <c r="F51">
        <v>4</v>
      </c>
      <c r="G51" t="s">
        <v>19</v>
      </c>
      <c r="H51">
        <v>756</v>
      </c>
      <c r="I51">
        <v>756</v>
      </c>
      <c r="J51">
        <v>756</v>
      </c>
      <c r="K51">
        <v>756</v>
      </c>
      <c r="L51">
        <v>756</v>
      </c>
    </row>
    <row r="52" spans="1:16" x14ac:dyDescent="0.25">
      <c r="A52" t="s">
        <v>5</v>
      </c>
      <c r="B52">
        <v>5</v>
      </c>
      <c r="C52">
        <v>2.5</v>
      </c>
      <c r="D52">
        <v>5</v>
      </c>
      <c r="E52">
        <v>2.5</v>
      </c>
      <c r="F52">
        <v>3.5</v>
      </c>
      <c r="G52" t="s">
        <v>20</v>
      </c>
      <c r="H52">
        <v>132</v>
      </c>
      <c r="I52">
        <v>224</v>
      </c>
      <c r="J52">
        <v>149</v>
      </c>
      <c r="K52">
        <v>259</v>
      </c>
      <c r="L52">
        <v>301</v>
      </c>
    </row>
    <row r="53" spans="1:16" x14ac:dyDescent="0.25">
      <c r="A53" t="s">
        <v>6</v>
      </c>
      <c r="B53">
        <v>5</v>
      </c>
      <c r="C53">
        <v>5</v>
      </c>
      <c r="D53">
        <v>5</v>
      </c>
      <c r="E53">
        <v>5</v>
      </c>
      <c r="F53">
        <v>5</v>
      </c>
      <c r="G53" t="s">
        <v>21</v>
      </c>
      <c r="H53">
        <f>ROUND((H52/H51)*100,1)</f>
        <v>17.5</v>
      </c>
      <c r="I53">
        <f>ROUND((I52/I51)*100,1)</f>
        <v>29.6</v>
      </c>
      <c r="J53">
        <f>ROUND((J52/J51)*100,1)</f>
        <v>19.7</v>
      </c>
      <c r="K53">
        <f>ROUND((K52/K51)*100,1)</f>
        <v>34.299999999999997</v>
      </c>
      <c r="L53">
        <f>ROUND((L52/L51)*100,1)</f>
        <v>39.799999999999997</v>
      </c>
      <c r="M53">
        <f>AVERAGE(H53:L53)</f>
        <v>28.179999999999996</v>
      </c>
    </row>
    <row r="54" spans="1:16" x14ac:dyDescent="0.25">
      <c r="A54" t="s">
        <v>7</v>
      </c>
      <c r="B54">
        <v>3.5</v>
      </c>
      <c r="C54">
        <v>2.5</v>
      </c>
      <c r="D54">
        <v>3.5</v>
      </c>
      <c r="E54">
        <v>3</v>
      </c>
      <c r="F54">
        <v>1.5</v>
      </c>
    </row>
    <row r="55" spans="1:16" x14ac:dyDescent="0.25">
      <c r="A55" t="s">
        <v>32</v>
      </c>
      <c r="B55">
        <f>SUM(B51:B54)</f>
        <v>18</v>
      </c>
      <c r="C55">
        <f>SUM(C51:C54)</f>
        <v>14.5</v>
      </c>
      <c r="D55">
        <f>SUM(D51:D54)</f>
        <v>17.5</v>
      </c>
      <c r="E55">
        <f>SUM(E51:E54)</f>
        <v>14</v>
      </c>
      <c r="F55">
        <f>SUM(F51:F54)</f>
        <v>14</v>
      </c>
    </row>
    <row r="57" spans="1:16" x14ac:dyDescent="0.25">
      <c r="A57" s="1" t="s">
        <v>0</v>
      </c>
      <c r="B57" s="1" t="s">
        <v>1</v>
      </c>
      <c r="C57" s="1"/>
      <c r="D57" s="1"/>
      <c r="E57" s="1"/>
      <c r="F57" s="1"/>
      <c r="G57" s="1"/>
      <c r="H57" s="1" t="s">
        <v>1</v>
      </c>
      <c r="I57" s="1"/>
      <c r="J57" s="1"/>
      <c r="K57" s="1"/>
      <c r="L57" s="1"/>
    </row>
    <row r="58" spans="1:16" ht="15.75" x14ac:dyDescent="0.25">
      <c r="A58" s="3" t="s">
        <v>15</v>
      </c>
      <c r="B58" t="s">
        <v>2</v>
      </c>
      <c r="C58" t="s">
        <v>3</v>
      </c>
      <c r="D58" t="s">
        <v>23</v>
      </c>
      <c r="E58" t="s">
        <v>27</v>
      </c>
      <c r="F58" t="s">
        <v>26</v>
      </c>
      <c r="G58" t="s">
        <v>18</v>
      </c>
      <c r="H58" t="s">
        <v>2</v>
      </c>
      <c r="I58" t="s">
        <v>3</v>
      </c>
      <c r="J58" t="s">
        <v>23</v>
      </c>
      <c r="K58" t="s">
        <v>27</v>
      </c>
      <c r="L58" t="s">
        <v>26</v>
      </c>
    </row>
    <row r="59" spans="1:16" x14ac:dyDescent="0.25">
      <c r="A59" t="s">
        <v>4</v>
      </c>
      <c r="B59">
        <v>4</v>
      </c>
      <c r="C59">
        <v>4.5</v>
      </c>
      <c r="D59">
        <v>3.5</v>
      </c>
      <c r="E59">
        <v>4</v>
      </c>
      <c r="F59">
        <v>1</v>
      </c>
      <c r="G59" t="s">
        <v>19</v>
      </c>
      <c r="H59">
        <v>2047</v>
      </c>
      <c r="I59">
        <v>2047</v>
      </c>
      <c r="J59">
        <v>2047</v>
      </c>
      <c r="K59">
        <v>2047</v>
      </c>
      <c r="L59">
        <v>2047</v>
      </c>
      <c r="O59">
        <v>46.160000000000004</v>
      </c>
      <c r="P59">
        <v>341</v>
      </c>
    </row>
    <row r="60" spans="1:16" x14ac:dyDescent="0.25">
      <c r="A60" t="s">
        <v>5</v>
      </c>
      <c r="B60">
        <v>4</v>
      </c>
      <c r="C60">
        <v>2.5</v>
      </c>
      <c r="D60">
        <v>4.5</v>
      </c>
      <c r="E60">
        <v>4</v>
      </c>
      <c r="F60">
        <v>3.5</v>
      </c>
      <c r="G60" t="s">
        <v>20</v>
      </c>
      <c r="H60">
        <v>139</v>
      </c>
      <c r="I60">
        <v>261</v>
      </c>
      <c r="J60">
        <v>147</v>
      </c>
      <c r="K60">
        <v>273</v>
      </c>
      <c r="L60">
        <v>94</v>
      </c>
      <c r="O60">
        <v>32.239999999999995</v>
      </c>
      <c r="P60">
        <v>512</v>
      </c>
    </row>
    <row r="61" spans="1:16" x14ac:dyDescent="0.25">
      <c r="A61" t="s">
        <v>6</v>
      </c>
      <c r="B61">
        <v>5</v>
      </c>
      <c r="C61">
        <v>5</v>
      </c>
      <c r="D61">
        <v>5</v>
      </c>
      <c r="E61">
        <v>5</v>
      </c>
      <c r="F61">
        <v>1</v>
      </c>
      <c r="G61" t="s">
        <v>21</v>
      </c>
      <c r="H61">
        <f>ROUND((H60/H59)*100,1)</f>
        <v>6.8</v>
      </c>
      <c r="I61">
        <f>ROUND((I60/I59)*100,1)</f>
        <v>12.8</v>
      </c>
      <c r="J61">
        <f>ROUND((J60/J59)*100,1)</f>
        <v>7.2</v>
      </c>
      <c r="K61">
        <f>ROUND((K60/K59)*100,1)</f>
        <v>13.3</v>
      </c>
      <c r="L61">
        <f>ROUND((L60/L59)*100,1)</f>
        <v>4.5999999999999996</v>
      </c>
      <c r="M61">
        <f>AVERAGE(H61:L61)</f>
        <v>8.9400000000000013</v>
      </c>
      <c r="O61">
        <v>28.179999999999996</v>
      </c>
      <c r="P61">
        <v>756</v>
      </c>
    </row>
    <row r="62" spans="1:16" x14ac:dyDescent="0.25">
      <c r="A62" t="s">
        <v>7</v>
      </c>
      <c r="B62">
        <v>1.5</v>
      </c>
      <c r="C62">
        <v>2.5</v>
      </c>
      <c r="D62">
        <v>1.5</v>
      </c>
      <c r="E62">
        <v>2.5</v>
      </c>
      <c r="F62">
        <v>1</v>
      </c>
      <c r="O62">
        <v>20.14</v>
      </c>
      <c r="P62">
        <v>767</v>
      </c>
    </row>
    <row r="63" spans="1:16" x14ac:dyDescent="0.25">
      <c r="A63" t="s">
        <v>32</v>
      </c>
      <c r="B63">
        <f>SUM(B59:B62)</f>
        <v>14.5</v>
      </c>
      <c r="C63">
        <f>SUM(C59:C62)</f>
        <v>14.5</v>
      </c>
      <c r="D63">
        <f>SUM(D59:D62)</f>
        <v>14.5</v>
      </c>
      <c r="E63">
        <f>SUM(E59:E62)</f>
        <v>15.5</v>
      </c>
      <c r="F63">
        <f>SUM(F59:F62)</f>
        <v>6.5</v>
      </c>
      <c r="O63">
        <v>16.22</v>
      </c>
      <c r="P63">
        <v>1063</v>
      </c>
    </row>
    <row r="64" spans="1:16" x14ac:dyDescent="0.25">
      <c r="O64">
        <v>18.059999999999999</v>
      </c>
      <c r="P64">
        <v>1063</v>
      </c>
    </row>
    <row r="65" spans="1:16" x14ac:dyDescent="0.25">
      <c r="A65" s="1" t="s">
        <v>0</v>
      </c>
      <c r="B65" s="1" t="s">
        <v>1</v>
      </c>
      <c r="C65" s="1"/>
      <c r="D65" s="1"/>
      <c r="E65" s="1"/>
      <c r="F65" s="1"/>
      <c r="G65" s="1"/>
      <c r="H65" s="1" t="s">
        <v>1</v>
      </c>
      <c r="I65" s="1"/>
      <c r="J65" s="1"/>
      <c r="K65" s="1"/>
      <c r="L65" s="1"/>
      <c r="O65">
        <v>11.58</v>
      </c>
      <c r="P65">
        <v>2023</v>
      </c>
    </row>
    <row r="66" spans="1:16" ht="15.75" x14ac:dyDescent="0.25">
      <c r="A66" s="3" t="s">
        <v>16</v>
      </c>
      <c r="B66" t="s">
        <v>2</v>
      </c>
      <c r="C66" t="s">
        <v>3</v>
      </c>
      <c r="D66" t="s">
        <v>23</v>
      </c>
      <c r="E66" t="s">
        <v>27</v>
      </c>
      <c r="F66" t="s">
        <v>26</v>
      </c>
      <c r="G66" t="s">
        <v>18</v>
      </c>
      <c r="H66" t="s">
        <v>2</v>
      </c>
      <c r="I66" t="s">
        <v>3</v>
      </c>
      <c r="J66" t="s">
        <v>23</v>
      </c>
      <c r="K66" t="s">
        <v>27</v>
      </c>
      <c r="L66" t="s">
        <v>26</v>
      </c>
      <c r="O66">
        <v>8.9400000000000013</v>
      </c>
      <c r="P66">
        <v>2047</v>
      </c>
    </row>
    <row r="67" spans="1:16" x14ac:dyDescent="0.25">
      <c r="A67" t="s">
        <v>4</v>
      </c>
      <c r="B67">
        <v>4</v>
      </c>
      <c r="C67">
        <v>4.5</v>
      </c>
      <c r="D67">
        <v>3.5</v>
      </c>
      <c r="E67">
        <v>3.5</v>
      </c>
      <c r="F67">
        <v>3</v>
      </c>
      <c r="G67" t="s">
        <v>19</v>
      </c>
      <c r="H67">
        <v>3051</v>
      </c>
      <c r="I67">
        <v>3051</v>
      </c>
      <c r="J67">
        <v>3051</v>
      </c>
      <c r="K67">
        <v>3051</v>
      </c>
      <c r="L67">
        <v>3051</v>
      </c>
      <c r="O67">
        <v>7.74</v>
      </c>
      <c r="P67">
        <v>2528</v>
      </c>
    </row>
    <row r="68" spans="1:16" x14ac:dyDescent="0.25">
      <c r="A68" t="s">
        <v>5</v>
      </c>
      <c r="B68">
        <v>4</v>
      </c>
      <c r="C68">
        <v>2.5</v>
      </c>
      <c r="D68">
        <v>4.5</v>
      </c>
      <c r="E68">
        <v>4</v>
      </c>
      <c r="F68">
        <v>4</v>
      </c>
      <c r="G68" t="s">
        <v>20</v>
      </c>
      <c r="H68">
        <v>110</v>
      </c>
      <c r="I68">
        <v>376</v>
      </c>
      <c r="J68">
        <v>185</v>
      </c>
      <c r="K68">
        <v>132</v>
      </c>
      <c r="L68">
        <v>121</v>
      </c>
      <c r="O68">
        <v>6.0600000000000005</v>
      </c>
      <c r="P68">
        <v>3051</v>
      </c>
    </row>
    <row r="69" spans="1:16" x14ac:dyDescent="0.25">
      <c r="A69" t="s">
        <v>6</v>
      </c>
      <c r="B69">
        <v>5</v>
      </c>
      <c r="C69">
        <v>5</v>
      </c>
      <c r="D69">
        <v>5</v>
      </c>
      <c r="E69">
        <v>5</v>
      </c>
      <c r="F69">
        <v>5</v>
      </c>
      <c r="G69" t="s">
        <v>21</v>
      </c>
      <c r="H69">
        <f>ROUND((H68/H67)*100,1)</f>
        <v>3.6</v>
      </c>
      <c r="I69">
        <f>ROUND((I68/I67)*100,1)</f>
        <v>12.3</v>
      </c>
      <c r="J69">
        <f>ROUND((J68/J67)*100,1)</f>
        <v>6.1</v>
      </c>
      <c r="K69">
        <f>ROUND((K68/K67)*100,1)</f>
        <v>4.3</v>
      </c>
      <c r="L69">
        <f>ROUND((L68/L67)*100,1)</f>
        <v>4</v>
      </c>
      <c r="M69">
        <f>AVERAGE(H69:L69)</f>
        <v>6.0600000000000005</v>
      </c>
    </row>
    <row r="70" spans="1:16" x14ac:dyDescent="0.25">
      <c r="A70" t="s">
        <v>7</v>
      </c>
      <c r="B70">
        <v>1</v>
      </c>
      <c r="C70">
        <v>2.5</v>
      </c>
      <c r="D70">
        <v>1.5</v>
      </c>
      <c r="E70">
        <v>1.5</v>
      </c>
      <c r="F70">
        <v>1.5</v>
      </c>
    </row>
    <row r="71" spans="1:16" x14ac:dyDescent="0.25">
      <c r="A71" t="s">
        <v>32</v>
      </c>
      <c r="B71">
        <f>SUM(B67:B70)</f>
        <v>14</v>
      </c>
      <c r="C71">
        <f>SUM(C67:C70)</f>
        <v>14.5</v>
      </c>
      <c r="D71">
        <f>SUM(D67:D70)</f>
        <v>14.5</v>
      </c>
      <c r="E71">
        <f>SUM(E67:E70)</f>
        <v>14</v>
      </c>
      <c r="F71">
        <f>SUM(F67:F70)</f>
        <v>13.5</v>
      </c>
    </row>
    <row r="73" spans="1:16" x14ac:dyDescent="0.25">
      <c r="A73" s="1" t="s">
        <v>0</v>
      </c>
      <c r="B73" s="1" t="s">
        <v>1</v>
      </c>
      <c r="C73" s="1"/>
      <c r="D73" s="1"/>
      <c r="E73" s="1"/>
      <c r="F73" s="1"/>
      <c r="G73" s="1"/>
      <c r="H73" s="1" t="s">
        <v>1</v>
      </c>
      <c r="I73" s="1"/>
      <c r="J73" s="1"/>
      <c r="K73" s="1"/>
      <c r="L73" s="1"/>
    </row>
    <row r="74" spans="1:16" ht="15.75" x14ac:dyDescent="0.25">
      <c r="A74" s="3" t="s">
        <v>17</v>
      </c>
      <c r="B74" t="s">
        <v>2</v>
      </c>
      <c r="C74" t="s">
        <v>3</v>
      </c>
      <c r="D74" t="s">
        <v>23</v>
      </c>
      <c r="E74" t="s">
        <v>27</v>
      </c>
      <c r="F74" t="s">
        <v>26</v>
      </c>
      <c r="G74" t="s">
        <v>18</v>
      </c>
      <c r="H74" t="s">
        <v>2</v>
      </c>
      <c r="I74" t="s">
        <v>3</v>
      </c>
      <c r="J74" t="s">
        <v>23</v>
      </c>
      <c r="K74" t="s">
        <v>27</v>
      </c>
      <c r="L74" t="s">
        <v>26</v>
      </c>
    </row>
    <row r="75" spans="1:16" x14ac:dyDescent="0.25">
      <c r="A75" t="s">
        <v>4</v>
      </c>
      <c r="B75">
        <v>4</v>
      </c>
      <c r="C75">
        <v>4.5</v>
      </c>
      <c r="D75">
        <v>4</v>
      </c>
      <c r="E75">
        <v>4.5</v>
      </c>
      <c r="F75">
        <v>4.5</v>
      </c>
      <c r="G75" t="s">
        <v>19</v>
      </c>
      <c r="H75">
        <v>512</v>
      </c>
      <c r="I75">
        <v>512</v>
      </c>
      <c r="J75">
        <v>512</v>
      </c>
      <c r="K75">
        <v>512</v>
      </c>
      <c r="L75">
        <v>512</v>
      </c>
    </row>
    <row r="76" spans="1:16" x14ac:dyDescent="0.25">
      <c r="A76" t="s">
        <v>5</v>
      </c>
      <c r="B76">
        <v>4.5</v>
      </c>
      <c r="C76">
        <v>4.5</v>
      </c>
      <c r="D76">
        <v>5</v>
      </c>
      <c r="E76">
        <v>3.5</v>
      </c>
      <c r="F76">
        <v>4</v>
      </c>
      <c r="G76" t="s">
        <v>20</v>
      </c>
      <c r="H76">
        <v>113</v>
      </c>
      <c r="I76">
        <v>135</v>
      </c>
      <c r="J76">
        <v>295</v>
      </c>
      <c r="K76">
        <v>154</v>
      </c>
      <c r="L76">
        <v>128</v>
      </c>
    </row>
    <row r="77" spans="1:16" x14ac:dyDescent="0.25">
      <c r="A77" t="s">
        <v>6</v>
      </c>
      <c r="B77">
        <v>5</v>
      </c>
      <c r="C77">
        <v>5</v>
      </c>
      <c r="D77">
        <v>5</v>
      </c>
      <c r="E77">
        <v>5</v>
      </c>
      <c r="F77">
        <v>5</v>
      </c>
      <c r="G77" t="s">
        <v>21</v>
      </c>
      <c r="H77">
        <f>ROUND((H76/H75)*100,1)</f>
        <v>22.1</v>
      </c>
      <c r="I77">
        <f>ROUND((I76/I75)*100,1)</f>
        <v>26.4</v>
      </c>
      <c r="J77">
        <f>ROUND((J76/J75)*100,1)</f>
        <v>57.6</v>
      </c>
      <c r="K77">
        <f>ROUND((K76/K75)*100,1)</f>
        <v>30.1</v>
      </c>
      <c r="L77">
        <f>ROUND((L76/L75)*100,1)</f>
        <v>25</v>
      </c>
      <c r="M77">
        <f>AVERAGE(H77:L77)</f>
        <v>32.239999999999995</v>
      </c>
    </row>
    <row r="78" spans="1:16" x14ac:dyDescent="0.25">
      <c r="A78" t="s">
        <v>7</v>
      </c>
      <c r="B78">
        <v>4</v>
      </c>
      <c r="C78">
        <v>3.5</v>
      </c>
      <c r="D78">
        <v>1</v>
      </c>
      <c r="E78">
        <v>3</v>
      </c>
      <c r="F78">
        <v>2.5</v>
      </c>
    </row>
    <row r="79" spans="1:16" x14ac:dyDescent="0.25">
      <c r="A79" t="s">
        <v>32</v>
      </c>
      <c r="B79">
        <f>SUM(B75:B78)</f>
        <v>17.5</v>
      </c>
      <c r="C79">
        <f>SUM(C75:C78)</f>
        <v>17.5</v>
      </c>
      <c r="D79">
        <f>SUM(D75:D78)</f>
        <v>15</v>
      </c>
      <c r="E79">
        <f>SUM(E75:E78)</f>
        <v>16</v>
      </c>
      <c r="F79">
        <f>SUM(F75:F78)</f>
        <v>16</v>
      </c>
    </row>
    <row r="84" spans="2:2" x14ac:dyDescent="0.25">
      <c r="B84">
        <v>17</v>
      </c>
    </row>
    <row r="85" spans="2:2" x14ac:dyDescent="0.25">
      <c r="B85">
        <v>15.5</v>
      </c>
    </row>
    <row r="86" spans="2:2" x14ac:dyDescent="0.25">
      <c r="B86">
        <v>15.5</v>
      </c>
    </row>
    <row r="87" spans="2:2" x14ac:dyDescent="0.25">
      <c r="B87">
        <v>15</v>
      </c>
    </row>
    <row r="88" spans="2:2" x14ac:dyDescent="0.25">
      <c r="B88">
        <v>16.5</v>
      </c>
    </row>
    <row r="89" spans="2:2" x14ac:dyDescent="0.25">
      <c r="B89">
        <v>17.5</v>
      </c>
    </row>
    <row r="90" spans="2:2" x14ac:dyDescent="0.25">
      <c r="B90">
        <v>18</v>
      </c>
    </row>
    <row r="91" spans="2:2" x14ac:dyDescent="0.25">
      <c r="B91">
        <v>14.5</v>
      </c>
    </row>
    <row r="92" spans="2:2" x14ac:dyDescent="0.25">
      <c r="B92">
        <v>14</v>
      </c>
    </row>
    <row r="93" spans="2:2" x14ac:dyDescent="0.25">
      <c r="B93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Van der Maesen de Sombreff</dc:creator>
  <cp:lastModifiedBy>Maxim Van der Maesen de Sombreff</cp:lastModifiedBy>
  <dcterms:created xsi:type="dcterms:W3CDTF">2015-06-05T18:17:20Z</dcterms:created>
  <dcterms:modified xsi:type="dcterms:W3CDTF">2024-06-21T12:10:51Z</dcterms:modified>
</cp:coreProperties>
</file>