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.手机拍摄台账\"/>
    </mc:Choice>
  </mc:AlternateContent>
  <bookViews>
    <workbookView xWindow="0" yWindow="0" windowWidth="2160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Sheet1!$A$4:$AX$20</definedName>
  </definedNames>
  <calcPr calcId="162913"/>
</workbook>
</file>

<file path=xl/calcChain.xml><?xml version="1.0" encoding="utf-8"?>
<calcChain xmlns="http://schemas.openxmlformats.org/spreadsheetml/2006/main">
  <c r="S12" i="1" l="1"/>
  <c r="S13" i="1"/>
  <c r="S11" i="1"/>
  <c r="F12" i="1"/>
  <c r="F13" i="1"/>
  <c r="F11" i="1"/>
  <c r="E12" i="1"/>
  <c r="E13" i="1"/>
  <c r="E11" i="1"/>
  <c r="G11" i="1"/>
  <c r="G12" i="1"/>
  <c r="G13" i="1"/>
  <c r="D12" i="1"/>
  <c r="D13" i="1"/>
  <c r="D11" i="1"/>
  <c r="C11" i="1"/>
  <c r="H11" i="1"/>
  <c r="H12" i="1"/>
  <c r="H13" i="1"/>
  <c r="Q12" i="1"/>
  <c r="Q13" i="1"/>
  <c r="Q11" i="1"/>
  <c r="P12" i="1"/>
  <c r="P13" i="1"/>
  <c r="P11" i="1"/>
  <c r="O12" i="1"/>
  <c r="O13" i="1"/>
  <c r="O11" i="1"/>
  <c r="N12" i="1"/>
  <c r="N13" i="1"/>
  <c r="N11" i="1"/>
  <c r="M12" i="1"/>
  <c r="M13" i="1"/>
  <c r="M11" i="1"/>
  <c r="L12" i="1"/>
  <c r="L13" i="1"/>
  <c r="L11" i="1"/>
  <c r="K12" i="1"/>
  <c r="K13" i="1"/>
  <c r="K11" i="1"/>
  <c r="J12" i="1"/>
  <c r="J13" i="1"/>
  <c r="J11" i="1"/>
  <c r="I12" i="1"/>
  <c r="I13" i="1"/>
  <c r="R13" i="1" s="1" a="1"/>
  <c r="I11" i="1"/>
  <c r="C12" i="1"/>
  <c r="C13" i="1"/>
  <c r="R12" i="1" a="1"/>
  <c r="R11" i="1" l="1"/>
  <c r="R12" i="1"/>
  <c r="R13" i="1"/>
</calcChain>
</file>

<file path=xl/sharedStrings.xml><?xml version="1.0" encoding="utf-8"?>
<sst xmlns="http://schemas.openxmlformats.org/spreadsheetml/2006/main" count="67" uniqueCount="58">
  <si>
    <t>员工出勤记录表</t>
  </si>
  <si>
    <t>符号</t>
  </si>
  <si>
    <t>出勤</t>
  </si>
  <si>
    <t>病假</t>
  </si>
  <si>
    <t>公休</t>
  </si>
  <si>
    <t>休</t>
  </si>
  <si>
    <t>婚假</t>
  </si>
  <si>
    <t>探亲假</t>
  </si>
  <si>
    <t>丧假</t>
  </si>
  <si>
    <t>迟到</t>
  </si>
  <si>
    <t>迟</t>
  </si>
  <si>
    <t>调休</t>
  </si>
  <si>
    <t>调</t>
  </si>
  <si>
    <t>挂职</t>
  </si>
  <si>
    <t>挂</t>
  </si>
  <si>
    <t>事假</t>
  </si>
  <si>
    <t>旷工</t>
  </si>
  <si>
    <t>年休假</t>
  </si>
  <si>
    <t>产假</t>
  </si>
  <si>
    <t>护理假</t>
  </si>
  <si>
    <t>工伤</t>
  </si>
  <si>
    <t>早退</t>
  </si>
  <si>
    <t>退</t>
  </si>
  <si>
    <t>借用</t>
  </si>
  <si>
    <t>借</t>
  </si>
  <si>
    <t>帮扶</t>
  </si>
  <si>
    <t>帮</t>
  </si>
  <si>
    <t>序号</t>
  </si>
  <si>
    <t>姓名</t>
  </si>
  <si>
    <t>出勤日数</t>
  </si>
  <si>
    <t>旷工日数</t>
  </si>
  <si>
    <t>调休日数</t>
  </si>
  <si>
    <t>请假日数</t>
  </si>
  <si>
    <t>迟到早退次数</t>
  </si>
  <si>
    <t>出勤情况</t>
  </si>
  <si>
    <t>工伤假</t>
  </si>
  <si>
    <t>合计</t>
  </si>
  <si>
    <t>部门（班组）负责人 ：</t>
  </si>
  <si>
    <t>考勤员：</t>
  </si>
  <si>
    <t>疗养</t>
    <phoneticPr fontId="7" type="noConversion"/>
  </si>
  <si>
    <t>疗</t>
    <phoneticPr fontId="7" type="noConversion"/>
  </si>
  <si>
    <t>其他</t>
    <phoneticPr fontId="7" type="noConversion"/>
  </si>
  <si>
    <t>◇</t>
    <phoneticPr fontId="7" type="noConversion"/>
  </si>
  <si>
    <t>其他</t>
    <phoneticPr fontId="7" type="noConversion"/>
  </si>
  <si>
    <t>疗养</t>
    <phoneticPr fontId="7" type="noConversion"/>
  </si>
  <si>
    <t xml:space="preserve">部门（班组）名称：             </t>
    <phoneticPr fontId="7" type="noConversion"/>
  </si>
  <si>
    <r>
      <t xml:space="preserve">时间：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年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月</t>
    </r>
    <phoneticPr fontId="7" type="noConversion"/>
  </si>
  <si>
    <t>√</t>
    <phoneticPr fontId="7" type="noConversion"/>
  </si>
  <si>
    <t>H</t>
    <phoneticPr fontId="7" type="noConversion"/>
  </si>
  <si>
    <t>婚</t>
    <phoneticPr fontId="7" type="noConversion"/>
  </si>
  <si>
    <t>产</t>
    <phoneticPr fontId="7" type="noConversion"/>
  </si>
  <si>
    <t>护</t>
    <phoneticPr fontId="7" type="noConversion"/>
  </si>
  <si>
    <t>S</t>
    <phoneticPr fontId="7" type="noConversion"/>
  </si>
  <si>
    <t>+</t>
    <phoneticPr fontId="7" type="noConversion"/>
  </si>
  <si>
    <t>△</t>
    <phoneticPr fontId="7" type="noConversion"/>
  </si>
  <si>
    <t>＃</t>
    <phoneticPr fontId="7" type="noConversion"/>
  </si>
  <si>
    <t>公休天数</t>
    <phoneticPr fontId="7" type="noConversion"/>
  </si>
  <si>
    <t>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</si>
</sst>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11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6"/>
      <color theme="1"/>
      <name val="方正仿宋_GBK"/>
      <charset val="134"/>
    </font>
    <font>
      <sz val="16"/>
      <color theme="1"/>
      <name val="Times New Roman"/>
      <family val="1"/>
    </font>
    <font>
      <sz val="9"/>
      <name val="宋体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255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255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textRotation="255"/>
    </xf>
    <xf numFmtId="0" fontId="8" fillId="0" borderId="2" xfId="0" applyFont="1" applyBorder="1" applyAlignment="1">
      <alignment horizontal="center" vertical="center" textRotation="255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65</xdr:row>
      <xdr:rowOff>83820</xdr:rowOff>
    </xdr:from>
    <xdr:to>
      <xdr:col>9</xdr:col>
      <xdr:colOff>30480</xdr:colOff>
      <xdr:row>68</xdr:row>
      <xdr:rowOff>129540</xdr:rowOff>
    </xdr:to>
    <xdr:sp macro="" textlink="">
      <xdr:nvSpPr>
        <xdr:cNvPr id="1044" name="文本框 2"/>
        <xdr:cNvSpPr txBox="1">
          <a:spLocks noChangeArrowheads="1"/>
        </xdr:cNvSpPr>
      </xdr:nvSpPr>
      <xdr:spPr>
        <a:xfrm>
          <a:off x="2099310" y="14754225"/>
          <a:ext cx="502920" cy="56007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0</xdr:col>
      <xdr:colOff>0</xdr:colOff>
      <xdr:row>66</xdr:row>
      <xdr:rowOff>114300</xdr:rowOff>
    </xdr:from>
    <xdr:to>
      <xdr:col>0</xdr:col>
      <xdr:colOff>83820</xdr:colOff>
      <xdr:row>69</xdr:row>
      <xdr:rowOff>129540</xdr:rowOff>
    </xdr:to>
    <xdr:sp macro="" textlink="">
      <xdr:nvSpPr>
        <xdr:cNvPr id="1041" name="Text Box 255"/>
        <xdr:cNvSpPr txBox="1">
          <a:spLocks noChangeArrowheads="1"/>
        </xdr:cNvSpPr>
      </xdr:nvSpPr>
      <xdr:spPr>
        <a:xfrm>
          <a:off x="0" y="14956155"/>
          <a:ext cx="8382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5</xdr:col>
      <xdr:colOff>586740</xdr:colOff>
      <xdr:row>66</xdr:row>
      <xdr:rowOff>60960</xdr:rowOff>
    </xdr:from>
    <xdr:to>
      <xdr:col>9</xdr:col>
      <xdr:colOff>60960</xdr:colOff>
      <xdr:row>69</xdr:row>
      <xdr:rowOff>76200</xdr:rowOff>
    </xdr:to>
    <xdr:sp macro="" textlink="">
      <xdr:nvSpPr>
        <xdr:cNvPr id="1043" name="Text Box 256"/>
        <xdr:cNvSpPr txBox="1">
          <a:spLocks noChangeArrowheads="1"/>
        </xdr:cNvSpPr>
      </xdr:nvSpPr>
      <xdr:spPr>
        <a:xfrm>
          <a:off x="1885950" y="14902815"/>
          <a:ext cx="74676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0</xdr:col>
      <xdr:colOff>0</xdr:colOff>
      <xdr:row>69</xdr:row>
      <xdr:rowOff>114300</xdr:rowOff>
    </xdr:from>
    <xdr:to>
      <xdr:col>0</xdr:col>
      <xdr:colOff>182880</xdr:colOff>
      <xdr:row>72</xdr:row>
      <xdr:rowOff>129540</xdr:rowOff>
    </xdr:to>
    <xdr:sp macro="" textlink="">
      <xdr:nvSpPr>
        <xdr:cNvPr id="1040" name="Text Box 257"/>
        <xdr:cNvSpPr txBox="1">
          <a:spLocks noChangeArrowheads="1"/>
        </xdr:cNvSpPr>
      </xdr:nvSpPr>
      <xdr:spPr>
        <a:xfrm>
          <a:off x="0" y="15470505"/>
          <a:ext cx="18288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7</xdr:col>
      <xdr:colOff>76200</xdr:colOff>
      <xdr:row>62</xdr:row>
      <xdr:rowOff>38100</xdr:rowOff>
    </xdr:from>
    <xdr:to>
      <xdr:col>9</xdr:col>
      <xdr:colOff>160020</xdr:colOff>
      <xdr:row>65</xdr:row>
      <xdr:rowOff>53340</xdr:rowOff>
    </xdr:to>
    <xdr:sp macro="" textlink="">
      <xdr:nvSpPr>
        <xdr:cNvPr id="1042" name="Text Box 258"/>
        <xdr:cNvSpPr txBox="1">
          <a:spLocks noChangeArrowheads="1"/>
        </xdr:cNvSpPr>
      </xdr:nvSpPr>
      <xdr:spPr>
        <a:xfrm>
          <a:off x="1962150" y="14194155"/>
          <a:ext cx="76962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X27"/>
  <sheetViews>
    <sheetView tabSelected="1" workbookViewId="0">
      <selection activeCell="F15" sqref="F15"/>
    </sheetView>
  </sheetViews>
  <sheetFormatPr defaultColWidth="9" defaultRowHeight="13.5" x14ac:dyDescent="0.15"/>
  <cols>
    <col min="1" max="1" width="5.25" customWidth="1"/>
    <col min="3" max="7" width="3.5" customWidth="1"/>
    <col min="8" max="18" width="4.5" style="1" customWidth="1"/>
    <col min="19" max="19" width="5.125" customWidth="1"/>
    <col min="20" max="50" width="4.375" customWidth="1"/>
  </cols>
  <sheetData>
    <row r="3" spans="1:50" ht="28.5" x14ac:dyDescent="0.15">
      <c r="A3" s="2"/>
    </row>
    <row r="4" spans="1:50" ht="28.5" x14ac:dyDescent="0.15">
      <c r="A4" s="19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</row>
    <row r="5" spans="1:50" ht="14.45" customHeight="1" x14ac:dyDescent="0.15">
      <c r="A5" s="2"/>
      <c r="B5" s="2"/>
      <c r="C5" s="2"/>
      <c r="D5" s="11"/>
      <c r="E5" s="2"/>
      <c r="F5" s="2"/>
      <c r="G5" s="11"/>
      <c r="H5" s="2"/>
      <c r="I5" s="2"/>
      <c r="J5" s="2"/>
      <c r="K5" s="2"/>
      <c r="L5" s="2"/>
      <c r="M5" s="2"/>
      <c r="N5" s="2"/>
      <c r="O5" s="2"/>
      <c r="P5" s="2"/>
      <c r="Q5" s="1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2.5" x14ac:dyDescent="0.15">
      <c r="AD6" s="26" t="s">
        <v>1</v>
      </c>
      <c r="AE6" s="5" t="s">
        <v>2</v>
      </c>
      <c r="AF6" s="16" t="s">
        <v>47</v>
      </c>
      <c r="AG6" s="5" t="s">
        <v>3</v>
      </c>
      <c r="AH6" s="16" t="s">
        <v>53</v>
      </c>
      <c r="AI6" s="5" t="s">
        <v>4</v>
      </c>
      <c r="AJ6" s="5" t="s">
        <v>5</v>
      </c>
      <c r="AK6" s="5" t="s">
        <v>6</v>
      </c>
      <c r="AL6" s="16" t="s">
        <v>49</v>
      </c>
      <c r="AM6" s="5" t="s">
        <v>7</v>
      </c>
      <c r="AN6" s="5">
        <v>0</v>
      </c>
      <c r="AO6" s="5" t="s">
        <v>8</v>
      </c>
      <c r="AP6" s="16" t="s">
        <v>52</v>
      </c>
      <c r="AQ6" s="5" t="s">
        <v>9</v>
      </c>
      <c r="AR6" s="5" t="s">
        <v>10</v>
      </c>
      <c r="AS6" s="10" t="s">
        <v>11</v>
      </c>
      <c r="AT6" s="10" t="s">
        <v>12</v>
      </c>
      <c r="AU6" s="10" t="s">
        <v>13</v>
      </c>
      <c r="AV6" s="10" t="s">
        <v>14</v>
      </c>
      <c r="AW6" s="10" t="s">
        <v>39</v>
      </c>
      <c r="AX6" s="17" t="s">
        <v>40</v>
      </c>
    </row>
    <row r="7" spans="1:50" ht="22.5" x14ac:dyDescent="0.15">
      <c r="A7" s="20" t="s">
        <v>45</v>
      </c>
      <c r="B7" s="21"/>
      <c r="C7" s="21"/>
      <c r="D7" s="21"/>
      <c r="E7" s="21"/>
      <c r="F7" s="21"/>
      <c r="G7" s="21"/>
      <c r="H7" s="21"/>
      <c r="I7" s="21"/>
      <c r="J7" s="21"/>
      <c r="K7" s="21"/>
      <c r="S7" s="29" t="s">
        <v>46</v>
      </c>
      <c r="T7" s="30"/>
      <c r="U7" s="30"/>
      <c r="V7" s="30"/>
      <c r="W7" s="30"/>
      <c r="AD7" s="27"/>
      <c r="AE7" s="5" t="s">
        <v>15</v>
      </c>
      <c r="AF7" s="16" t="s">
        <v>54</v>
      </c>
      <c r="AG7" s="5" t="s">
        <v>16</v>
      </c>
      <c r="AH7" s="16" t="s">
        <v>57</v>
      </c>
      <c r="AI7" s="5" t="s">
        <v>17</v>
      </c>
      <c r="AJ7" s="16" t="s">
        <v>48</v>
      </c>
      <c r="AK7" s="5" t="s">
        <v>18</v>
      </c>
      <c r="AL7" s="16" t="s">
        <v>50</v>
      </c>
      <c r="AM7" s="5" t="s">
        <v>19</v>
      </c>
      <c r="AN7" s="16" t="s">
        <v>51</v>
      </c>
      <c r="AO7" s="5" t="s">
        <v>20</v>
      </c>
      <c r="AP7" s="16" t="s">
        <v>55</v>
      </c>
      <c r="AQ7" s="5" t="s">
        <v>21</v>
      </c>
      <c r="AR7" s="5" t="s">
        <v>22</v>
      </c>
      <c r="AS7" s="10" t="s">
        <v>23</v>
      </c>
      <c r="AT7" s="10" t="s">
        <v>24</v>
      </c>
      <c r="AU7" s="10" t="s">
        <v>25</v>
      </c>
      <c r="AV7" s="10" t="s">
        <v>26</v>
      </c>
      <c r="AW7" s="10" t="s">
        <v>41</v>
      </c>
      <c r="AX7" s="18" t="s">
        <v>42</v>
      </c>
    </row>
    <row r="8" spans="1:50" ht="31.15" customHeight="1" x14ac:dyDescent="0.15">
      <c r="A8" s="13"/>
      <c r="B8" s="13"/>
      <c r="C8" s="13"/>
      <c r="D8" s="13"/>
      <c r="E8" s="13"/>
      <c r="F8" s="13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3"/>
      <c r="T8" s="13"/>
      <c r="U8" s="13"/>
      <c r="V8" s="13"/>
      <c r="W8" s="13"/>
      <c r="X8" s="12"/>
      <c r="Y8" s="12"/>
      <c r="Z8" s="12"/>
      <c r="AA8" s="12"/>
      <c r="AB8" s="12"/>
    </row>
    <row r="9" spans="1:50" ht="37.15" customHeight="1" x14ac:dyDescent="0.15">
      <c r="A9" s="25" t="s">
        <v>27</v>
      </c>
      <c r="B9" s="25" t="s">
        <v>28</v>
      </c>
      <c r="C9" s="25" t="s">
        <v>29</v>
      </c>
      <c r="D9" s="31" t="s">
        <v>56</v>
      </c>
      <c r="E9" s="25" t="s">
        <v>30</v>
      </c>
      <c r="F9" s="25" t="s">
        <v>31</v>
      </c>
      <c r="G9" s="28" t="s">
        <v>43</v>
      </c>
      <c r="H9" s="22" t="s">
        <v>32</v>
      </c>
      <c r="I9" s="23"/>
      <c r="J9" s="23"/>
      <c r="K9" s="23"/>
      <c r="L9" s="23"/>
      <c r="M9" s="23"/>
      <c r="N9" s="23"/>
      <c r="O9" s="23"/>
      <c r="P9" s="23"/>
      <c r="Q9" s="23"/>
      <c r="R9" s="24"/>
      <c r="S9" s="3" t="s">
        <v>33</v>
      </c>
      <c r="T9" s="25" t="s">
        <v>34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 spans="1:50" ht="49.15" customHeight="1" x14ac:dyDescent="0.15">
      <c r="A10" s="25"/>
      <c r="B10" s="25"/>
      <c r="C10" s="25"/>
      <c r="D10" s="25"/>
      <c r="E10" s="25"/>
      <c r="F10" s="25"/>
      <c r="G10" s="27"/>
      <c r="H10" s="4" t="s">
        <v>17</v>
      </c>
      <c r="I10" s="4" t="s">
        <v>6</v>
      </c>
      <c r="J10" s="4" t="s">
        <v>18</v>
      </c>
      <c r="K10" s="4" t="s">
        <v>19</v>
      </c>
      <c r="L10" s="4" t="s">
        <v>8</v>
      </c>
      <c r="M10" s="4" t="s">
        <v>3</v>
      </c>
      <c r="N10" s="4" t="s">
        <v>15</v>
      </c>
      <c r="O10" s="4" t="s">
        <v>35</v>
      </c>
      <c r="P10" s="4" t="s">
        <v>7</v>
      </c>
      <c r="Q10" s="15" t="s">
        <v>44</v>
      </c>
      <c r="R10" s="4" t="s">
        <v>36</v>
      </c>
      <c r="S10" s="3" t="s">
        <v>36</v>
      </c>
      <c r="T10" s="3">
        <v>1</v>
      </c>
      <c r="U10" s="3">
        <v>2</v>
      </c>
      <c r="V10" s="3">
        <v>3</v>
      </c>
      <c r="W10" s="3">
        <v>4</v>
      </c>
      <c r="X10" s="3">
        <v>5</v>
      </c>
      <c r="Y10" s="3">
        <v>6</v>
      </c>
      <c r="Z10" s="3">
        <v>7</v>
      </c>
      <c r="AA10" s="3">
        <v>8</v>
      </c>
      <c r="AB10" s="3">
        <v>9</v>
      </c>
      <c r="AC10" s="3">
        <v>10</v>
      </c>
      <c r="AD10" s="3">
        <v>11</v>
      </c>
      <c r="AE10" s="3">
        <v>12</v>
      </c>
      <c r="AF10" s="3">
        <v>13</v>
      </c>
      <c r="AG10" s="3">
        <v>14</v>
      </c>
      <c r="AH10" s="3">
        <v>15</v>
      </c>
      <c r="AI10" s="3">
        <v>16</v>
      </c>
      <c r="AJ10" s="3">
        <v>17</v>
      </c>
      <c r="AK10" s="3">
        <v>18</v>
      </c>
      <c r="AL10" s="3">
        <v>19</v>
      </c>
      <c r="AM10" s="3">
        <v>20</v>
      </c>
      <c r="AN10" s="3">
        <v>21</v>
      </c>
      <c r="AO10" s="3">
        <v>22</v>
      </c>
      <c r="AP10" s="3">
        <v>23</v>
      </c>
      <c r="AQ10" s="3">
        <v>24</v>
      </c>
      <c r="AR10" s="3">
        <v>25</v>
      </c>
      <c r="AS10" s="3">
        <v>26</v>
      </c>
      <c r="AT10" s="3">
        <v>27</v>
      </c>
      <c r="AU10" s="3">
        <v>28</v>
      </c>
      <c r="AV10" s="3">
        <v>29</v>
      </c>
      <c r="AW10" s="3">
        <v>30</v>
      </c>
      <c r="AX10" s="3">
        <v>31</v>
      </c>
    </row>
    <row r="11" spans="1:50" ht="22.9" customHeight="1" x14ac:dyDescent="0.15">
      <c r="A11" s="5">
        <v>1</v>
      </c>
      <c r="B11" s="5"/>
      <c r="C11" s="5">
        <f>COUNTIF(T11:AX11,"√")</f>
        <v>0</v>
      </c>
      <c r="D11" s="5">
        <f>COUNTIF(T11:AX11,"休")</f>
        <v>0</v>
      </c>
      <c r="E11" s="5">
        <f>COUNTIF(T11:AX11,"×")</f>
        <v>0</v>
      </c>
      <c r="F11" s="5">
        <f>COUNTIF(T11:AX11,"调")</f>
        <v>0</v>
      </c>
      <c r="G11" s="5">
        <f>COUNTIF(T11:AX11,"◇")</f>
        <v>0</v>
      </c>
      <c r="H11" s="6">
        <f>COUNTIF(T11:AX11,"H")</f>
        <v>0</v>
      </c>
      <c r="I11" s="6">
        <f>COUNTIF(T11:AX11,"婚")</f>
        <v>0</v>
      </c>
      <c r="J11" s="6">
        <f>COUNTIF(T11:AX11,"产")</f>
        <v>0</v>
      </c>
      <c r="K11" s="6">
        <f>COUNTIF(T11:AX11,"护")</f>
        <v>0</v>
      </c>
      <c r="L11" s="6">
        <f>COUNTIF(T11:AX11,"S")</f>
        <v>0</v>
      </c>
      <c r="M11" s="6">
        <f>COUNTIF(T11:AX11,"+")</f>
        <v>0</v>
      </c>
      <c r="N11" s="6">
        <f>COUNTIF(T11:AX11,"△")</f>
        <v>0</v>
      </c>
      <c r="O11" s="6">
        <f>COUNTIF(T11:AX11,"＃")</f>
        <v>0</v>
      </c>
      <c r="P11" s="6">
        <f>COUNTIF(T11:AX11,"0")</f>
        <v>0</v>
      </c>
      <c r="Q11" s="6">
        <f>COUNTIF(T11:AX11,"疗")</f>
        <v>0</v>
      </c>
      <c r="R11" s="6">
        <f>SUM(H11:Q11)</f>
        <v>0</v>
      </c>
      <c r="S11" s="5">
        <f>COUNTIFS(T11:AX11,"迟")+COUNTIF(T11:AX11,"退")</f>
        <v>0</v>
      </c>
      <c r="T11" s="5"/>
      <c r="U11" s="5"/>
      <c r="V11" s="5"/>
      <c r="W11" s="5"/>
      <c r="X11" s="16"/>
      <c r="Y11" s="16"/>
      <c r="Z11" s="5"/>
      <c r="AA11" s="1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ht="22.9" customHeight="1" x14ac:dyDescent="0.15">
      <c r="A12" s="5">
        <v>2</v>
      </c>
      <c r="B12" s="5"/>
      <c r="C12" s="5">
        <f t="shared" ref="C12:C13" si="0">COUNTIF(T12:AX12,"√")</f>
        <v>0</v>
      </c>
      <c r="D12" s="5">
        <f t="shared" ref="D12:D13" si="1">COUNTIF(T12:AX12,"休")</f>
        <v>0</v>
      </c>
      <c r="E12" s="5">
        <f t="shared" ref="E12:E13" si="2">COUNTIF(T12:AX12,"×")</f>
        <v>0</v>
      </c>
      <c r="F12" s="5">
        <f t="shared" ref="F12:F13" si="3">COUNTIF(T12:AX12,"调")</f>
        <v>0</v>
      </c>
      <c r="G12" s="5">
        <f t="shared" ref="G12:G13" si="4">COUNTIF(T12:AX12,"◇")</f>
        <v>0</v>
      </c>
      <c r="H12" s="6">
        <f t="shared" ref="H12:H13" si="5">COUNTIF(T12:AX12,"H")</f>
        <v>0</v>
      </c>
      <c r="I12" s="6">
        <f t="shared" ref="I12:I13" si="6">COUNTIF(T12:AX12,"婚")</f>
        <v>0</v>
      </c>
      <c r="J12" s="6">
        <f t="shared" ref="J12:J13" si="7">COUNTIF(T12:AX12,"产")</f>
        <v>0</v>
      </c>
      <c r="K12" s="6">
        <f t="shared" ref="K12:K13" si="8">COUNTIF(T12:AX12,"护")</f>
        <v>0</v>
      </c>
      <c r="L12" s="6">
        <f t="shared" ref="L12:L13" si="9">COUNTIF(T12:AX12,"S")</f>
        <v>0</v>
      </c>
      <c r="M12" s="6">
        <f t="shared" ref="M12:M13" si="10">COUNTIF(T12:AX12,"+")</f>
        <v>0</v>
      </c>
      <c r="N12" s="6">
        <f t="shared" ref="N12:N13" si="11">COUNTIF(T12:AX12,"△")</f>
        <v>0</v>
      </c>
      <c r="O12" s="6">
        <f t="shared" ref="O12:O13" si="12">COUNTIF(T12:AX12,"＃")</f>
        <v>0</v>
      </c>
      <c r="P12" s="6">
        <f t="shared" ref="P12:P13" si="13">COUNTIF(T12:AX12,"0")</f>
        <v>0</v>
      </c>
      <c r="Q12" s="6">
        <f t="shared" ref="Q12:Q13" si="14">COUNTIF(T12:AX12,"疗")</f>
        <v>0</v>
      </c>
      <c r="R12" s="6">
        <f t="array" ref="R12">SUM(H12:Q12)</f>
        <v>0</v>
      </c>
      <c r="S12" s="5">
        <f t="shared" ref="S12:S13" si="15">COUNTIFS(T12:AX12,"迟")+COUNTIF(T12:AX12,"退")</f>
        <v>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22.9" customHeight="1" x14ac:dyDescent="0.15">
      <c r="A13" s="5">
        <v>3</v>
      </c>
      <c r="B13" s="5"/>
      <c r="C13" s="5">
        <f t="shared" si="0"/>
        <v>0</v>
      </c>
      <c r="D13" s="5">
        <f t="shared" si="1"/>
        <v>0</v>
      </c>
      <c r="E13" s="5">
        <f t="shared" si="2"/>
        <v>0</v>
      </c>
      <c r="F13" s="5">
        <f t="shared" si="3"/>
        <v>0</v>
      </c>
      <c r="G13" s="5">
        <f t="shared" si="4"/>
        <v>0</v>
      </c>
      <c r="H13" s="6">
        <f t="shared" si="5"/>
        <v>0</v>
      </c>
      <c r="I13" s="6">
        <f t="shared" si="6"/>
        <v>0</v>
      </c>
      <c r="J13" s="6">
        <f t="shared" si="7"/>
        <v>0</v>
      </c>
      <c r="K13" s="6">
        <f t="shared" si="8"/>
        <v>0</v>
      </c>
      <c r="L13" s="6">
        <f t="shared" si="9"/>
        <v>0</v>
      </c>
      <c r="M13" s="6">
        <f t="shared" si="10"/>
        <v>0</v>
      </c>
      <c r="N13" s="6">
        <f t="shared" si="11"/>
        <v>0</v>
      </c>
      <c r="O13" s="6">
        <f t="shared" si="12"/>
        <v>0</v>
      </c>
      <c r="P13" s="6">
        <f t="shared" si="13"/>
        <v>0</v>
      </c>
      <c r="Q13" s="6">
        <f t="shared" si="14"/>
        <v>0</v>
      </c>
      <c r="R13" s="6">
        <f t="array" ref="R13">SUM(H13:Q13)</f>
        <v>0</v>
      </c>
      <c r="S13" s="5">
        <f t="shared" si="15"/>
        <v>0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ht="22.9" customHeight="1" x14ac:dyDescent="0.15">
      <c r="A14" s="5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22.9" customHeight="1" x14ac:dyDescent="0.15">
      <c r="A15" s="5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22.9" customHeight="1" x14ac:dyDescent="0.15">
      <c r="A16" s="5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ht="22.9" customHeight="1" x14ac:dyDescent="0.15">
      <c r="A17" s="5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ht="22.9" customHeight="1" x14ac:dyDescent="0.15">
      <c r="A18" s="5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22.9" customHeight="1" x14ac:dyDescent="0.15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ht="43.15" customHeight="1" x14ac:dyDescent="0.15">
      <c r="A20" s="32" t="s">
        <v>37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AJ20" s="33" t="s">
        <v>38</v>
      </c>
      <c r="AK20" s="33"/>
      <c r="AL20" s="33"/>
      <c r="AM20" s="33"/>
      <c r="AN20" s="33"/>
      <c r="AO20" s="33"/>
      <c r="AP20" s="33"/>
      <c r="AQ20" s="33"/>
      <c r="AR20" s="33"/>
    </row>
    <row r="21" spans="1:50" ht="20.25" x14ac:dyDescent="0.15">
      <c r="A21" s="7"/>
    </row>
    <row r="22" spans="1:50" ht="20.25" x14ac:dyDescent="0.15">
      <c r="A22" s="8"/>
    </row>
    <row r="23" spans="1:50" ht="20.25" x14ac:dyDescent="0.15">
      <c r="A23" s="8"/>
    </row>
    <row r="24" spans="1:50" ht="20.25" x14ac:dyDescent="0.15">
      <c r="A24" s="8"/>
    </row>
    <row r="25" spans="1:50" ht="20.25" x14ac:dyDescent="0.15">
      <c r="A25" s="8"/>
    </row>
    <row r="26" spans="1:50" ht="20.25" x14ac:dyDescent="0.15">
      <c r="A26" s="8"/>
    </row>
    <row r="27" spans="1:50" x14ac:dyDescent="0.15">
      <c r="A27" s="9"/>
    </row>
  </sheetData>
  <mergeCells count="15">
    <mergeCell ref="A20:K20"/>
    <mergeCell ref="AJ20:AR20"/>
    <mergeCell ref="A9:A10"/>
    <mergeCell ref="B9:B10"/>
    <mergeCell ref="C9:C10"/>
    <mergeCell ref="E9:E10"/>
    <mergeCell ref="F9:F10"/>
    <mergeCell ref="A4:AX4"/>
    <mergeCell ref="A7:K7"/>
    <mergeCell ref="H9:R9"/>
    <mergeCell ref="T9:AX9"/>
    <mergeCell ref="AD6:AD7"/>
    <mergeCell ref="G9:G10"/>
    <mergeCell ref="S7:W7"/>
    <mergeCell ref="D9:D10"/>
  </mergeCells>
  <phoneticPr fontId="7" type="noConversion"/>
  <printOptions horizontalCentered="1"/>
  <pageMargins left="0.118055555555556" right="0.118055555555556" top="0.74791666666666701" bottom="0.74791666666666701" header="0.31388888888888899" footer="0.31388888888888899"/>
  <pageSetup paperSize="9" scale="66" orientation="landscape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Jiran</dc:creator>
  <cp:lastModifiedBy>Cai Jiran</cp:lastModifiedBy>
  <cp:lastPrinted>2021-01-04T03:02:22Z</cp:lastPrinted>
  <dcterms:created xsi:type="dcterms:W3CDTF">2006-09-13T11:21:00Z</dcterms:created>
  <dcterms:modified xsi:type="dcterms:W3CDTF">2021-01-04T03:08:03Z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