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ny\Desktop\compsci\4120_EyeTracking\__Project_analysis\"/>
    </mc:Choice>
  </mc:AlternateContent>
  <xr:revisionPtr revIDLastSave="0" documentId="13_ncr:1_{8ECB1836-D52E-4C75-91F3-81759FB53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Sheet1!$B$3:$B$12</definedName>
    <definedName name="_xlchart.v1.1" hidden="1">Sheet1!$E$3:$E$12</definedName>
    <definedName name="_xlchart.v1.2" hidden="1">Sheet1!$F$3:$F$12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J8" i="1"/>
  <c r="J5" i="1"/>
  <c r="J3" i="1"/>
  <c r="J11" i="1"/>
  <c r="J12" i="1"/>
  <c r="J6" i="1"/>
  <c r="J9" i="1"/>
  <c r="J10" i="1"/>
  <c r="J4" i="1"/>
  <c r="J7" i="1"/>
  <c r="Q4" i="1"/>
  <c r="Q3" i="1"/>
  <c r="P4" i="1"/>
  <c r="P3" i="1"/>
  <c r="O4" i="1"/>
  <c r="O3" i="1"/>
  <c r="N4" i="1"/>
  <c r="N3" i="1"/>
  <c r="D13" i="1"/>
  <c r="F13" i="1"/>
  <c r="E13" i="1"/>
  <c r="C13" i="1"/>
  <c r="J13" i="1" l="1"/>
</calcChain>
</file>

<file path=xl/sharedStrings.xml><?xml version="1.0" encoding="utf-8"?>
<sst xmlns="http://schemas.openxmlformats.org/spreadsheetml/2006/main" count="49" uniqueCount="34">
  <si>
    <t>Participant Name</t>
  </si>
  <si>
    <t>IQR for image 1 Gazepoints</t>
  </si>
  <si>
    <t>IQR for image 2 Gazepoints</t>
  </si>
  <si>
    <t>Joseph</t>
  </si>
  <si>
    <t>Amanda</t>
  </si>
  <si>
    <t>Nick</t>
  </si>
  <si>
    <t>Caroline</t>
  </si>
  <si>
    <t>Sara</t>
  </si>
  <si>
    <t>Time taken to complete image 1 (in seconds)</t>
  </si>
  <si>
    <t>Time taken to complete image 2 (in seconds)</t>
  </si>
  <si>
    <t>Age</t>
  </si>
  <si>
    <t>Gender</t>
  </si>
  <si>
    <t>Lense correction</t>
  </si>
  <si>
    <t>F</t>
  </si>
  <si>
    <t>contacts</t>
  </si>
  <si>
    <t>N/A</t>
  </si>
  <si>
    <t>M</t>
  </si>
  <si>
    <t>glasses</t>
  </si>
  <si>
    <t>Averages:</t>
  </si>
  <si>
    <t>Vance</t>
  </si>
  <si>
    <t>Susan</t>
  </si>
  <si>
    <t>Phillip</t>
  </si>
  <si>
    <t>Darwin</t>
  </si>
  <si>
    <t>Emily</t>
  </si>
  <si>
    <t>Male</t>
  </si>
  <si>
    <t>Female</t>
  </si>
  <si>
    <t>Percentage of time</t>
  </si>
  <si>
    <t>Contacts</t>
  </si>
  <si>
    <t>Glasses</t>
  </si>
  <si>
    <t>None</t>
  </si>
  <si>
    <t>Avg Time Words</t>
  </si>
  <si>
    <t>Avg Time Shapes</t>
  </si>
  <si>
    <t>Avg IQR Words</t>
  </si>
  <si>
    <t>Avg IQR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</si>
</sst>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9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69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Participant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Completion Time Words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2.9190674000019499</c:v>
                </c:pt>
                <c:pt idx="1">
                  <c:v>1.6013541000029301</c:v>
                </c:pt>
                <c:pt idx="2">
                  <c:v>4.70351470000241</c:v>
                </c:pt>
                <c:pt idx="3">
                  <c:v>2.0508620999971701</c:v>
                </c:pt>
                <c:pt idx="4">
                  <c:v>2.5358510000005401</c:v>
                </c:pt>
                <c:pt idx="5">
                  <c:v>6.9218179000017699</c:v>
                </c:pt>
                <c:pt idx="6">
                  <c:v>1.48451149999891</c:v>
                </c:pt>
                <c:pt idx="7">
                  <c:v>2.9173111000018199</c:v>
                </c:pt>
                <c:pt idx="8">
                  <c:v>3.3697687000021599</c:v>
                </c:pt>
                <c:pt idx="9">
                  <c:v>2.2848116999994001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5-4E7B-80D8-DFD9AA7FA401}"/>
            </c:ext>
          </c:extLst>
        </c:ser>
        <c:ser>
          <c:idx val="1"/>
          <c:order val="1"/>
          <c:tx>
            <c:v>Completion Time Shapes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1.55129730000043</c:v>
                </c:pt>
                <c:pt idx="1">
                  <c:v>1.0514603000010501</c:v>
                </c:pt>
                <c:pt idx="2">
                  <c:v>4.5215179999977204</c:v>
                </c:pt>
                <c:pt idx="3">
                  <c:v>1.9533548000035701</c:v>
                </c:pt>
                <c:pt idx="4">
                  <c:v>1.16779269999824</c:v>
                </c:pt>
                <c:pt idx="5">
                  <c:v>4.4535437000013198</c:v>
                </c:pt>
                <c:pt idx="6">
                  <c:v>1.1018230000001401</c:v>
                </c:pt>
                <c:pt idx="7">
                  <c:v>2.4805237</c:v>
                </c:pt>
                <c:pt idx="8">
                  <c:v>3.0870772999987799</c:v>
                </c:pt>
                <c:pt idx="9">
                  <c:v>1.65084390000265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5-4E7B-80D8-DFD9AA7FA401}"/>
            </c:ext>
          </c:extLst>
        </c:ser>
        <c:ser>
          <c:idx val="2"/>
          <c:order val="2"/>
          <c:tx>
            <c:v>Gazepoint IQR Words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0.21845300000000001</c:v>
                </c:pt>
                <c:pt idx="1">
                  <c:v>0.16279474999999999</c:v>
                </c:pt>
                <c:pt idx="2">
                  <c:v>0.32691175</c:v>
                </c:pt>
                <c:pt idx="3">
                  <c:v>0.46788849999999998</c:v>
                </c:pt>
                <c:pt idx="4">
                  <c:v>0.64776624999999999</c:v>
                </c:pt>
                <c:pt idx="5">
                  <c:v>0.57219699999999996</c:v>
                </c:pt>
                <c:pt idx="6">
                  <c:v>0.19413324999999901</c:v>
                </c:pt>
                <c:pt idx="7">
                  <c:v>0.72581600000000002</c:v>
                </c:pt>
                <c:pt idx="8">
                  <c:v>0.70416400000000001</c:v>
                </c:pt>
                <c:pt idx="9" formatCode="0.0000000">
                  <c:v>0.74809479999999995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5-4E7B-80D8-DFD9AA7FA401}"/>
            </c:ext>
          </c:extLst>
        </c:ser>
        <c:ser>
          <c:idx val="3"/>
          <c:order val="3"/>
          <c:tx>
            <c:v>Gazepoint IQR Shapes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0.47317825000000002</c:v>
                </c:pt>
                <c:pt idx="1">
                  <c:v>0.2370265</c:v>
                </c:pt>
                <c:pt idx="2">
                  <c:v>0.48507499999999998</c:v>
                </c:pt>
                <c:pt idx="3">
                  <c:v>0.50543974999999997</c:v>
                </c:pt>
                <c:pt idx="4">
                  <c:v>0.42352200000000001</c:v>
                </c:pt>
                <c:pt idx="5">
                  <c:v>0.50604450000000001</c:v>
                </c:pt>
                <c:pt idx="6">
                  <c:v>0.36789050000000001</c:v>
                </c:pt>
                <c:pt idx="7">
                  <c:v>0.51080749999999997</c:v>
                </c:pt>
                <c:pt idx="8">
                  <c:v>0.279333</c:v>
                </c:pt>
                <c:pt idx="9" formatCode="0.000000">
                  <c:v>0.34304838999999998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5-4E7B-80D8-DFD9AA7FA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8242671"/>
        <c:axId val="1728241007"/>
      </c:barChart>
      <c:catAx>
        <c:axId val="1728242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41007"/>
        <c:crosses val="autoZero"/>
        <c:auto val="1"/>
        <c:lblAlgn val="ctr"/>
        <c:lblOffset val="100"/>
        <c:noMultiLvlLbl val="0"/>
      </c:catAx>
      <c:valAx>
        <c:axId val="172824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4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Completion Time differences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Avg Time Words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Sheet1!$M$3:$M$4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Sheet1!$N$3:$N$4</c:f>
              <c:numCache>
                <c:formatCode>General</c:formatCode>
                <c:ptCount val="2"/>
                <c:pt idx="0">
                  <c:v>2.2084694800003417</c:v>
                </c:pt>
                <c:pt idx="1">
                  <c:v>3.9493045600014698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F-41EC-B9C5-32ADD218E866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Avg Time Shapes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Sheet1!$M$3:$M$4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Sheet1!$O$3:$O$4</c:f>
              <c:numCache>
                <c:formatCode>General</c:formatCode>
                <c:ptCount val="2"/>
                <c:pt idx="0">
                  <c:v>1.672301620000356</c:v>
                </c:pt>
                <c:pt idx="1">
                  <c:v>2.9315453200004238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F-41EC-B9C5-32ADD218E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890143"/>
        <c:axId val="1866891807"/>
      </c:barChart>
      <c:catAx>
        <c:axId val="186689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91807"/>
        <c:crosses val="autoZero"/>
        <c:auto val="1"/>
        <c:lblAlgn val="ctr"/>
        <c:lblOffset val="100"/>
        <c:noMultiLvlLbl val="0"/>
      </c:catAx>
      <c:valAx>
        <c:axId val="1866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9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Lense Correction</a:t>
            </a:r>
            <a:r>
              <a:rPr lang="en-US" baseline="0"/>
              <a:t> of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Sheet1!$O$10:$O$12</c:f>
              <c:strCache>
                <c:ptCount val="3"/>
                <c:pt idx="0">
                  <c:v>Contacts</c:v>
                </c:pt>
                <c:pt idx="1">
                  <c:v>Glasses</c:v>
                </c:pt>
                <c:pt idx="2">
                  <c:v>None</c:v>
                </c:pt>
              </c:strCache>
            </c:strRef>
          </c:cat>
          <c:val>
            <c:numRef>
              <c:f>Sheet1!$P$10:$P$12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A-4925-935E-27BB2253B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Gaze</a:t>
            </a:r>
            <a:r>
              <a:rPr lang="en-US" baseline="0"/>
              <a:t> IQR as Participant Age Increases (lower is better)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Shapes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0.47317825000000002</c:v>
                </c:pt>
                <c:pt idx="1">
                  <c:v>0.2370265</c:v>
                </c:pt>
                <c:pt idx="2">
                  <c:v>0.48507499999999998</c:v>
                </c:pt>
                <c:pt idx="3">
                  <c:v>0.50543974999999997</c:v>
                </c:pt>
                <c:pt idx="4">
                  <c:v>0.42352200000000001</c:v>
                </c:pt>
                <c:pt idx="5">
                  <c:v>0.50604450000000001</c:v>
                </c:pt>
                <c:pt idx="6">
                  <c:v>0.36789050000000001</c:v>
                </c:pt>
                <c:pt idx="7">
                  <c:v>0.51080749999999997</c:v>
                </c:pt>
                <c:pt idx="8">
                  <c:v>0.279333</c:v>
                </c:pt>
                <c:pt idx="9" formatCode="0.000000">
                  <c:v>0.34304838999999998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D-4AD7-BACF-45805DEDC2BC}"/>
            </c:ext>
          </c:extLst>
        </c:ser>
        <c:ser>
          <c:idx val="0"/>
          <c:order val="1"/>
          <c:tx>
            <c:v>Words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0.21845300000000001</c:v>
                </c:pt>
                <c:pt idx="1">
                  <c:v>0.16279474999999999</c:v>
                </c:pt>
                <c:pt idx="2">
                  <c:v>0.32691175</c:v>
                </c:pt>
                <c:pt idx="3">
                  <c:v>0.46788849999999998</c:v>
                </c:pt>
                <c:pt idx="4">
                  <c:v>0.64776624999999999</c:v>
                </c:pt>
                <c:pt idx="5">
                  <c:v>0.57219699999999996</c:v>
                </c:pt>
                <c:pt idx="6">
                  <c:v>0.19413324999999901</c:v>
                </c:pt>
                <c:pt idx="7">
                  <c:v>0.72581600000000002</c:v>
                </c:pt>
                <c:pt idx="8">
                  <c:v>0.70416400000000001</c:v>
                </c:pt>
                <c:pt idx="9" formatCode="0.0000000">
                  <c:v>0.74809479999999995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D-4AD7-BACF-45805DEDC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751135"/>
        <c:axId val="1971752799"/>
      </c:lineChart>
      <c:catAx>
        <c:axId val="197175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52799"/>
        <c:crosses val="autoZero"/>
        <c:auto val="1"/>
        <c:lblAlgn val="ctr"/>
        <c:lblOffset val="100"/>
        <c:noMultiLvlLbl val="0"/>
      </c:catAx>
      <c:valAx>
        <c:axId val="19717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5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Completion</a:t>
            </a:r>
            <a:r>
              <a:rPr lang="en-US" baseline="0"/>
              <a:t> Time as Age Increases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Shapes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1.55129730000043</c:v>
                </c:pt>
                <c:pt idx="1">
                  <c:v>1.0514603000010501</c:v>
                </c:pt>
                <c:pt idx="2">
                  <c:v>4.5215179999977204</c:v>
                </c:pt>
                <c:pt idx="3">
                  <c:v>1.9533548000035701</c:v>
                </c:pt>
                <c:pt idx="4">
                  <c:v>1.16779269999824</c:v>
                </c:pt>
                <c:pt idx="5">
                  <c:v>4.4535437000013198</c:v>
                </c:pt>
                <c:pt idx="6">
                  <c:v>1.1018230000001401</c:v>
                </c:pt>
                <c:pt idx="7">
                  <c:v>2.4805237</c:v>
                </c:pt>
                <c:pt idx="8">
                  <c:v>3.0870772999987799</c:v>
                </c:pt>
                <c:pt idx="9">
                  <c:v>1.65084390000265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9-44F4-8736-32CF537AF1FA}"/>
            </c:ext>
          </c:extLst>
        </c:ser>
        <c:ser>
          <c:idx val="0"/>
          <c:order val="1"/>
          <c:tx>
            <c:v>Words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Sheet1!$B$3:$B$12</c:f>
              <c:strCache>
                <c:ptCount val="10"/>
                <c:pt idx="0">
                  <c:v>Amanda</c:v>
                </c:pt>
                <c:pt idx="1">
                  <c:v>Joseph</c:v>
                </c:pt>
                <c:pt idx="2">
                  <c:v>Sara</c:v>
                </c:pt>
                <c:pt idx="3">
                  <c:v>Phillip</c:v>
                </c:pt>
                <c:pt idx="4">
                  <c:v>Nick</c:v>
                </c:pt>
                <c:pt idx="5">
                  <c:v>Caroline</c:v>
                </c:pt>
                <c:pt idx="6">
                  <c:v>Darwin</c:v>
                </c:pt>
                <c:pt idx="7">
                  <c:v>Emily</c:v>
                </c:pt>
                <c:pt idx="8">
                  <c:v>Vance</c:v>
                </c:pt>
                <c:pt idx="9">
                  <c:v>Susan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2.9190674000019499</c:v>
                </c:pt>
                <c:pt idx="1">
                  <c:v>1.6013541000029301</c:v>
                </c:pt>
                <c:pt idx="2">
                  <c:v>4.70351470000241</c:v>
                </c:pt>
                <c:pt idx="3">
                  <c:v>2.0508620999971701</c:v>
                </c:pt>
                <c:pt idx="4">
                  <c:v>2.5358510000005401</c:v>
                </c:pt>
                <c:pt idx="5">
                  <c:v>6.9218179000017699</c:v>
                </c:pt>
                <c:pt idx="6">
                  <c:v>1.48451149999891</c:v>
                </c:pt>
                <c:pt idx="7">
                  <c:v>2.9173111000018199</c:v>
                </c:pt>
                <c:pt idx="8">
                  <c:v>3.3697687000021599</c:v>
                </c:pt>
                <c:pt idx="9">
                  <c:v>2.2848116999994001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9-44F4-8736-32CF537AF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4527"/>
        <c:axId val="12944943"/>
      </c:lineChart>
      <c:catAx>
        <c:axId val="1294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943"/>
        <c:crosses val="autoZero"/>
        <c:auto val="1"/>
        <c:lblAlgn val="ctr"/>
        <c:lblOffset val="100"/>
        <c:noMultiLvlLbl val="0"/>
      </c:catAx>
      <c:valAx>
        <c:axId val="129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IQR differences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Sheet1!$P$2:$Q$2</c:f>
              <c:strCache>
                <c:ptCount val="2"/>
                <c:pt idx="0">
                  <c:v>Avg IQR Words</c:v>
                </c:pt>
                <c:pt idx="1">
                  <c:v>Avg IQR Shapes</c:v>
                </c:pt>
              </c:strCache>
            </c:strRef>
          </c:cat>
          <c:val>
            <c:numRef>
              <c:f>Sheet1!$P$3:$Q$3</c:f>
              <c:numCache>
                <c:formatCode>General</c:formatCode>
                <c:ptCount val="2"/>
                <c:pt idx="0">
                  <c:v>0.43534934999999975</c:v>
                </c:pt>
                <c:pt idx="1">
                  <c:v>0.36264235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F-4A92-B11D-6B5388649DD8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Sheet1!$P$2:$Q$2</c:f>
              <c:strCache>
                <c:ptCount val="2"/>
                <c:pt idx="0">
                  <c:v>Avg IQR Words</c:v>
                </c:pt>
                <c:pt idx="1">
                  <c:v>Avg IQR Shapes</c:v>
                </c:pt>
              </c:strCache>
            </c:strRef>
          </c:cat>
          <c:val>
            <c:numRef>
              <c:f>Sheet1!$P$4:$Q$4</c:f>
              <c:numCache>
                <c:formatCode>General</c:formatCode>
                <c:ptCount val="2"/>
                <c:pt idx="0">
                  <c:v>0.51829451000000004</c:v>
                </c:pt>
                <c:pt idx="1">
                  <c:v>0.46363072799999994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F-4A92-B11D-6B538864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704527"/>
        <c:axId val="1867702447"/>
      </c:barChart>
      <c:catAx>
        <c:axId val="18677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02447"/>
        <c:crosses val="autoZero"/>
        <c:auto val="1"/>
        <c:lblAlgn val="ctr"/>
        <c:lblOffset val="100"/>
        <c:noMultiLvlLbl val="0"/>
      </c:catAx>
      <c:valAx>
        <c:axId val="1867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19</xdr:row>
      <xdr:rowOff>23812</xdr:rowOff>
    </xdr:from>
    <xdr:to>
      <xdr:col>5</xdr:col>
      <xdr:colOff>28575</xdr:colOff>
      <xdr:row>33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81372-903D-4AC9-B5A8-20FAA5779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19</xdr:row>
      <xdr:rowOff>4762</xdr:rowOff>
    </xdr:from>
    <xdr:to>
      <xdr:col>9</xdr:col>
      <xdr:colOff>409575</xdr:colOff>
      <xdr:row>33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2D6C41-682A-4DAF-9A80-378D38DCC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414337</xdr:colOff>
      <xdr:row>35</xdr:row>
      <xdr:rowOff>14287</xdr:rowOff>
    </xdr:from>
    <xdr:to>
      <xdr:col>4</xdr:col>
      <xdr:colOff>833437</xdr:colOff>
      <xdr:row>49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70182F-B546-4D92-9ED7-8A49201AA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338137</xdr:colOff>
      <xdr:row>18</xdr:row>
      <xdr:rowOff>138112</xdr:rowOff>
    </xdr:from>
    <xdr:to>
      <xdr:col>18</xdr:col>
      <xdr:colOff>33337</xdr:colOff>
      <xdr:row>33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62702D-A6A5-4967-BE35-5446ACC47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414337</xdr:colOff>
      <xdr:row>34</xdr:row>
      <xdr:rowOff>109537</xdr:rowOff>
    </xdr:from>
    <xdr:to>
      <xdr:col>12</xdr:col>
      <xdr:colOff>4762</xdr:colOff>
      <xdr:row>48</xdr:row>
      <xdr:rowOff>185737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D6B6F7-4784-4AE9-ABA4-07333EE80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195262</xdr:colOff>
      <xdr:row>34</xdr:row>
      <xdr:rowOff>176212</xdr:rowOff>
    </xdr:from>
    <xdr:to>
      <xdr:col>18</xdr:col>
      <xdr:colOff>285750</xdr:colOff>
      <xdr:row>49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524035-1411-4430-8586-DA7DD14AE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tabSelected="1" workbookViewId="0">
      <selection activeCell="L51" sqref="L51"/>
    </sheetView>
  </sheetViews>
  <sheetFormatPr defaultRowHeight="15" x14ac:dyDescent="0.25"/>
  <cols>
    <col min="2" max="2" width="19" bestFit="1" customWidth="1"/>
    <col min="3" max="3" width="17.7109375" customWidth="1"/>
    <col min="4" max="4" width="16.42578125" customWidth="1"/>
    <col min="5" max="5" width="14.85546875" customWidth="1"/>
    <col min="6" max="6" width="16" customWidth="1"/>
    <col min="9" max="9" width="10.28515625" customWidth="1"/>
    <col min="10" max="10" width="11.85546875" customWidth="1"/>
  </cols>
  <sheetData>
    <row r="2" spans="1:17" ht="45" x14ac:dyDescent="0.25">
      <c r="A2" s="3"/>
      <c r="B2" s="6" t="s">
        <v>0</v>
      </c>
      <c r="C2" s="6" t="s">
        <v>8</v>
      </c>
      <c r="D2" s="6" t="s">
        <v>9</v>
      </c>
      <c r="E2" s="6" t="s">
        <v>1</v>
      </c>
      <c r="F2" s="6" t="s">
        <v>2</v>
      </c>
      <c r="G2" s="7" t="s">
        <v>10</v>
      </c>
      <c r="H2" s="6" t="s">
        <v>11</v>
      </c>
      <c r="I2" s="6" t="s">
        <v>12</v>
      </c>
      <c r="J2" s="9" t="s">
        <v>26</v>
      </c>
      <c r="M2" s="1"/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3">
        <v>5</v>
      </c>
      <c r="B3" s="3" t="s">
        <v>4</v>
      </c>
      <c r="C3" s="3">
        <v>2.9190674000019499</v>
      </c>
      <c r="D3" s="3">
        <v>1.55129730000043</v>
      </c>
      <c r="E3" s="3">
        <v>0.21845300000000001</v>
      </c>
      <c r="F3" s="3">
        <v>0.47317825000000002</v>
      </c>
      <c r="G3" s="3">
        <v>20</v>
      </c>
      <c r="H3" s="3" t="s">
        <v>13</v>
      </c>
      <c r="I3" s="3" t="s">
        <v>14</v>
      </c>
      <c r="J3">
        <f>D3/C3</f>
        <v>0.53143593053020766</v>
      </c>
      <c r="M3" t="s">
        <v>24</v>
      </c>
      <c r="N3">
        <f>AVERAGEIF(H3:H12, "=M", C3:C12)</f>
        <v>2.2084694800003417</v>
      </c>
      <c r="O3">
        <f>AVERAGEIF(H3:H12, "=M", D3:D12)</f>
        <v>1.672301620000356</v>
      </c>
      <c r="P3">
        <f>AVERAGEIF(H3:H12, "=M", E3:E12)</f>
        <v>0.43534934999999975</v>
      </c>
      <c r="Q3">
        <f>AVERAGEIF(H3:H12, "=M", F3:F12)</f>
        <v>0.36264235</v>
      </c>
    </row>
    <row r="4" spans="1:17" x14ac:dyDescent="0.25">
      <c r="A4" s="3">
        <v>2</v>
      </c>
      <c r="B4" s="3" t="s">
        <v>3</v>
      </c>
      <c r="C4" s="3">
        <v>1.6013541000029301</v>
      </c>
      <c r="D4" s="3">
        <v>1.0514603000010501</v>
      </c>
      <c r="E4" s="3">
        <v>0.16279474999999999</v>
      </c>
      <c r="F4" s="3">
        <v>0.2370265</v>
      </c>
      <c r="G4" s="3">
        <v>21</v>
      </c>
      <c r="H4" s="3" t="s">
        <v>16</v>
      </c>
      <c r="I4" s="3" t="s">
        <v>17</v>
      </c>
      <c r="J4">
        <f>D4/C4</f>
        <v>0.65660699279386503</v>
      </c>
      <c r="M4" t="s">
        <v>25</v>
      </c>
      <c r="N4">
        <f>AVERAGEIF(H3:H12, "=F", C3:C12)</f>
        <v>3.9493045600014698</v>
      </c>
      <c r="O4">
        <f>AVERAGEIF(H3:H12, "=F", D3:D12)</f>
        <v>2.9315453200004238</v>
      </c>
      <c r="P4">
        <f>AVERAGEIF(H3:H12, "=F", E3:E12)</f>
        <v>0.51829451000000004</v>
      </c>
      <c r="Q4">
        <f>AVERAGEIF(H3:H12, "=F", F3:F12)</f>
        <v>0.46363072799999994</v>
      </c>
    </row>
    <row r="5" spans="1:17" x14ac:dyDescent="0.25">
      <c r="A5" s="3">
        <v>4</v>
      </c>
      <c r="B5" s="3" t="s">
        <v>7</v>
      </c>
      <c r="C5" s="3">
        <v>4.70351470000241</v>
      </c>
      <c r="D5" s="3">
        <v>4.5215179999977204</v>
      </c>
      <c r="E5" s="3">
        <v>0.32691175</v>
      </c>
      <c r="F5" s="3">
        <v>0.48507499999999998</v>
      </c>
      <c r="G5" s="3">
        <v>21</v>
      </c>
      <c r="H5" s="3" t="s">
        <v>13</v>
      </c>
      <c r="I5" s="3" t="s">
        <v>15</v>
      </c>
      <c r="J5">
        <f>D5/C5</f>
        <v>0.96130623339933507</v>
      </c>
    </row>
    <row r="6" spans="1:17" x14ac:dyDescent="0.25">
      <c r="A6" s="3">
        <v>8</v>
      </c>
      <c r="B6" s="3" t="s">
        <v>21</v>
      </c>
      <c r="C6" s="3">
        <v>2.0508620999971701</v>
      </c>
      <c r="D6" s="3">
        <v>1.9533548000035701</v>
      </c>
      <c r="E6" s="3">
        <v>0.46788849999999998</v>
      </c>
      <c r="F6" s="3">
        <v>0.50543974999999997</v>
      </c>
      <c r="G6" s="3">
        <v>21</v>
      </c>
      <c r="H6" s="3" t="s">
        <v>16</v>
      </c>
      <c r="I6" s="3" t="s">
        <v>15</v>
      </c>
      <c r="J6">
        <f>D6/C6</f>
        <v>0.95245545763718853</v>
      </c>
      <c r="N6">
        <f>N3/N4</f>
        <v>0.55920465146388199</v>
      </c>
      <c r="O6">
        <f>O3/O4</f>
        <v>0.57045054312860299</v>
      </c>
      <c r="P6">
        <f>P3/P4</f>
        <v>0.83996519662151103</v>
      </c>
      <c r="Q6">
        <f>Q3/Q4</f>
        <v>0.78217928212903109</v>
      </c>
    </row>
    <row r="7" spans="1:17" x14ac:dyDescent="0.25">
      <c r="A7" s="3">
        <v>1</v>
      </c>
      <c r="B7" s="3" t="s">
        <v>5</v>
      </c>
      <c r="C7" s="3">
        <v>2.5358510000005401</v>
      </c>
      <c r="D7" s="3">
        <v>1.16779269999824</v>
      </c>
      <c r="E7" s="3">
        <v>0.64776624999999999</v>
      </c>
      <c r="F7" s="3">
        <v>0.42352200000000001</v>
      </c>
      <c r="G7" s="3">
        <v>22</v>
      </c>
      <c r="H7" s="3" t="s">
        <v>16</v>
      </c>
      <c r="I7" s="3" t="s">
        <v>14</v>
      </c>
      <c r="J7">
        <f>D7/C7</f>
        <v>0.4605131374035743</v>
      </c>
    </row>
    <row r="8" spans="1:17" x14ac:dyDescent="0.25">
      <c r="A8" s="3">
        <v>3</v>
      </c>
      <c r="B8" s="3" t="s">
        <v>6</v>
      </c>
      <c r="C8" s="3">
        <v>6.9218179000017699</v>
      </c>
      <c r="D8" s="3">
        <v>4.4535437000013198</v>
      </c>
      <c r="E8" s="3">
        <v>0.57219699999999996</v>
      </c>
      <c r="F8" s="3">
        <v>0.50604450000000001</v>
      </c>
      <c r="G8" s="3">
        <v>22</v>
      </c>
      <c r="H8" s="3" t="s">
        <v>13</v>
      </c>
      <c r="I8" s="3" t="s">
        <v>14</v>
      </c>
      <c r="J8">
        <f>D8/C8</f>
        <v>0.64340665477492276</v>
      </c>
    </row>
    <row r="9" spans="1:17" x14ac:dyDescent="0.25">
      <c r="A9" s="3">
        <v>9</v>
      </c>
      <c r="B9" s="3" t="s">
        <v>22</v>
      </c>
      <c r="C9" s="3">
        <v>1.48451149999891</v>
      </c>
      <c r="D9" s="3">
        <v>1.1018230000001401</v>
      </c>
      <c r="E9" s="3">
        <v>0.19413324999999901</v>
      </c>
      <c r="F9" s="3">
        <v>0.36789050000000001</v>
      </c>
      <c r="G9" s="3">
        <v>22</v>
      </c>
      <c r="H9" s="3" t="s">
        <v>16</v>
      </c>
      <c r="I9" s="3" t="s">
        <v>15</v>
      </c>
      <c r="J9">
        <f>D9/C9</f>
        <v>0.74221250559591434</v>
      </c>
    </row>
    <row r="10" spans="1:17" x14ac:dyDescent="0.25">
      <c r="A10" s="3">
        <v>10</v>
      </c>
      <c r="B10" s="3" t="s">
        <v>23</v>
      </c>
      <c r="C10" s="3">
        <v>2.9173111000018199</v>
      </c>
      <c r="D10" s="3">
        <v>2.4805237</v>
      </c>
      <c r="E10" s="3">
        <v>0.72581600000000002</v>
      </c>
      <c r="F10" s="3">
        <v>0.51080749999999997</v>
      </c>
      <c r="G10" s="3">
        <v>24</v>
      </c>
      <c r="H10" s="3" t="s">
        <v>13</v>
      </c>
      <c r="I10" s="3" t="s">
        <v>14</v>
      </c>
      <c r="J10">
        <f>D10/C10</f>
        <v>0.85027740099383042</v>
      </c>
      <c r="O10" t="s">
        <v>27</v>
      </c>
      <c r="P10">
        <v>5</v>
      </c>
    </row>
    <row r="11" spans="1:17" x14ac:dyDescent="0.25">
      <c r="A11" s="3">
        <v>6</v>
      </c>
      <c r="B11" s="3" t="s">
        <v>19</v>
      </c>
      <c r="C11" s="3">
        <v>3.3697687000021599</v>
      </c>
      <c r="D11" s="3">
        <v>3.0870772999987799</v>
      </c>
      <c r="E11" s="3">
        <v>0.70416400000000001</v>
      </c>
      <c r="F11" s="3">
        <v>0.279333</v>
      </c>
      <c r="G11" s="3">
        <v>52</v>
      </c>
      <c r="H11" s="3" t="s">
        <v>16</v>
      </c>
      <c r="I11" s="3" t="s">
        <v>17</v>
      </c>
      <c r="J11">
        <f>D11/C11</f>
        <v>0.91610955374972802</v>
      </c>
      <c r="O11" t="s">
        <v>28</v>
      </c>
      <c r="P11">
        <v>2</v>
      </c>
    </row>
    <row r="12" spans="1:17" x14ac:dyDescent="0.25">
      <c r="A12" s="3">
        <v>7</v>
      </c>
      <c r="B12" s="3" t="s">
        <v>20</v>
      </c>
      <c r="C12" s="3">
        <v>2.2848116999994001</v>
      </c>
      <c r="D12" s="3">
        <v>1.65084390000265</v>
      </c>
      <c r="E12" s="4">
        <v>0.74809479999999995</v>
      </c>
      <c r="F12" s="5">
        <v>0.34304838999999998</v>
      </c>
      <c r="G12" s="3">
        <v>54</v>
      </c>
      <c r="H12" s="3" t="s">
        <v>13</v>
      </c>
      <c r="I12" s="3" t="s">
        <v>14</v>
      </c>
      <c r="J12">
        <f>D12/C12</f>
        <v>0.72252951961121503</v>
      </c>
      <c r="O12" t="s">
        <v>29</v>
      </c>
      <c r="P12">
        <v>3</v>
      </c>
    </row>
    <row r="13" spans="1:17" x14ac:dyDescent="0.25">
      <c r="B13" s="2" t="s">
        <v>18</v>
      </c>
      <c r="C13" s="2">
        <f>AVERAGE(C3:C12)</f>
        <v>3.0788870200009066</v>
      </c>
      <c r="D13" s="2">
        <f>AVERAGE(D3:D12)</f>
        <v>2.3019234700003901</v>
      </c>
      <c r="E13" s="2">
        <f>AVERAGE(E3:E12)</f>
        <v>0.47682192999999984</v>
      </c>
      <c r="F13" s="2">
        <f>AVERAGE(F3:F12)</f>
        <v>0.41313653900000002</v>
      </c>
      <c r="J13">
        <f>AVERAGE(J3:J12)</f>
        <v>0.74368533864897812</v>
      </c>
    </row>
    <row r="17" spans="8:8" x14ac:dyDescent="0.25">
      <c r="H17" s="8"/>
    </row>
    <row r="18" spans="8:8" x14ac:dyDescent="0.25">
      <c r="H18" s="8"/>
    </row>
    <row r="19" spans="8:8" x14ac:dyDescent="0.25">
      <c r="H19" s="8"/>
    </row>
    <row r="20" spans="8:8" x14ac:dyDescent="0.25">
      <c r="H20" s="8"/>
    </row>
    <row r="21" spans="8:8" x14ac:dyDescent="0.25">
      <c r="H21" s="8"/>
    </row>
  </sheetData>
  <sortState xmlns:xlrd2="http://schemas.microsoft.com/office/spreadsheetml/2017/richdata2" ref="A3:J12">
    <sortCondition ref="G3:G12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Schmitt</dc:creator>
  <cp:lastModifiedBy>Tony Schmitt</cp:lastModifiedBy>
  <dcterms:created xsi:type="dcterms:W3CDTF">2015-06-05T18:17:20Z</dcterms:created>
  <dcterms:modified xsi:type="dcterms:W3CDTF">2021-12-02T03:31:07Z</dcterms:modified>
</cp:coreProperties>
</file>