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ethelhem/Excel_challenge/"/>
    </mc:Choice>
  </mc:AlternateContent>
  <xr:revisionPtr revIDLastSave="0" documentId="8_{2C8DABD8-C322-364A-BFA1-8B7886D611F1}" xr6:coauthVersionLast="45" xr6:coauthVersionMax="45" xr10:uidLastSave="{00000000-0000-0000-0000-000000000000}"/>
  <bookViews>
    <workbookView xWindow="0" yWindow="0" windowWidth="25600" windowHeight="16000" activeTab="9" xr2:uid="{00000000-000D-0000-FFFF-FFFF00000000}"/>
  </bookViews>
  <sheets>
    <sheet name="Original Sheet " sheetId="1" r:id="rId1"/>
    <sheet name="KickStarter" sheetId="3" r:id="rId2"/>
    <sheet name="pivot Date" sheetId="7" r:id="rId3"/>
    <sheet name="pivot 1" sheetId="4" r:id="rId4"/>
    <sheet name="Pivot 2" sheetId="11" r:id="rId5"/>
    <sheet name="pivot 3" sheetId="12" r:id="rId6"/>
    <sheet name="pivot chart 1" sheetId="6" r:id="rId7"/>
    <sheet name="pivot chart 2" sheetId="5" r:id="rId8"/>
    <sheet name="line chart" sheetId="8" r:id="rId9"/>
    <sheet name="Backer" sheetId="9" r:id="rId10"/>
  </sheets>
  <definedNames>
    <definedName name="goal">KickStarter!$D:$D</definedName>
    <definedName name="State">KickStarter!$F:$F</definedName>
  </definedNames>
  <calcPr calcId="191029"/>
  <pivotCaches>
    <pivotCache cacheId="49" r:id="rId11"/>
    <pivotCache cacheId="50" r:id="rId12"/>
    <pivotCache cacheId="51" r:id="rId13"/>
    <pivotCache cacheId="5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9" l="1" a="1"/>
  <c r="A2" i="9" s="1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C7" i="8"/>
  <c r="E7" i="8" s="1"/>
  <c r="F7" i="8" s="1"/>
  <c r="B13" i="8"/>
  <c r="F3" i="8"/>
  <c r="F4" i="8"/>
  <c r="F5" i="8"/>
  <c r="F6" i="8"/>
  <c r="F8" i="8"/>
  <c r="F9" i="8"/>
  <c r="F10" i="8"/>
  <c r="F11" i="8"/>
  <c r="F12" i="8"/>
  <c r="F2" i="8"/>
  <c r="E3" i="8"/>
  <c r="E4" i="8"/>
  <c r="E5" i="8"/>
  <c r="E6" i="8"/>
  <c r="E8" i="8"/>
  <c r="E9" i="8"/>
  <c r="E10" i="8"/>
  <c r="E11" i="8"/>
  <c r="E12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6" i="8"/>
  <c r="C5" i="8"/>
  <c r="C4" i="8"/>
  <c r="C3" i="8"/>
  <c r="C2" i="8"/>
  <c r="B2" i="8"/>
  <c r="B12" i="8"/>
  <c r="B11" i="8"/>
  <c r="B10" i="8"/>
  <c r="B9" i="8"/>
  <c r="B8" i="8"/>
  <c r="B7" i="8"/>
  <c r="B6" i="8"/>
  <c r="B5" i="8"/>
  <c r="B4" i="8"/>
  <c r="B3" i="8"/>
  <c r="E13" i="8" l="1"/>
  <c r="F13" i="8" s="1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2" i="3"/>
  <c r="O2" i="3"/>
  <c r="P2" i="3"/>
  <c r="O3" i="3"/>
  <c r="P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O1695" i="3"/>
  <c r="P1695" i="3"/>
  <c r="O1696" i="3"/>
  <c r="P1696" i="3"/>
  <c r="O1697" i="3"/>
  <c r="P1697" i="3"/>
  <c r="O1698" i="3"/>
  <c r="P1698" i="3"/>
  <c r="O1699" i="3"/>
  <c r="P1699" i="3"/>
  <c r="O1700" i="3"/>
  <c r="P1700" i="3"/>
  <c r="O1701" i="3"/>
  <c r="P1701" i="3"/>
  <c r="O1702" i="3"/>
  <c r="P1702" i="3"/>
  <c r="O1703" i="3"/>
  <c r="P1703" i="3"/>
  <c r="O1704" i="3"/>
  <c r="P1704" i="3"/>
  <c r="O1705" i="3"/>
  <c r="P1705" i="3"/>
  <c r="O1706" i="3"/>
  <c r="P1706" i="3"/>
  <c r="O1707" i="3"/>
  <c r="P1707" i="3"/>
  <c r="O1708" i="3"/>
  <c r="P1708" i="3"/>
  <c r="O1709" i="3"/>
  <c r="P1709" i="3"/>
  <c r="O1710" i="3"/>
  <c r="P1710" i="3"/>
  <c r="O1711" i="3"/>
  <c r="P1711" i="3"/>
  <c r="O1712" i="3"/>
  <c r="P1712" i="3"/>
  <c r="O1713" i="3"/>
  <c r="P1713" i="3"/>
  <c r="O1714" i="3"/>
  <c r="P1714" i="3"/>
  <c r="O1715" i="3"/>
  <c r="P1715" i="3"/>
  <c r="O1716" i="3"/>
  <c r="P1716" i="3"/>
  <c r="O1717" i="3"/>
  <c r="P1717" i="3"/>
  <c r="O1718" i="3"/>
  <c r="P1718" i="3"/>
  <c r="O1719" i="3"/>
  <c r="P1719" i="3"/>
  <c r="O1720" i="3"/>
  <c r="P1720" i="3"/>
  <c r="O1721" i="3"/>
  <c r="P1721" i="3"/>
  <c r="O1722" i="3"/>
  <c r="P1722" i="3"/>
  <c r="O1723" i="3"/>
  <c r="P1723" i="3"/>
  <c r="O1724" i="3"/>
  <c r="P1724" i="3"/>
  <c r="O1725" i="3"/>
  <c r="P1725" i="3"/>
  <c r="O1726" i="3"/>
  <c r="P1726" i="3"/>
  <c r="O1727" i="3"/>
  <c r="P1727" i="3"/>
  <c r="O1728" i="3"/>
  <c r="P1728" i="3"/>
  <c r="O1729" i="3"/>
  <c r="P1729" i="3"/>
  <c r="O1730" i="3"/>
  <c r="P1730" i="3"/>
  <c r="O1731" i="3"/>
  <c r="P1731" i="3"/>
  <c r="O1732" i="3"/>
  <c r="P1732" i="3"/>
  <c r="O1733" i="3"/>
  <c r="P1733" i="3"/>
  <c r="O1734" i="3"/>
  <c r="P1734" i="3"/>
  <c r="O1735" i="3"/>
  <c r="P1735" i="3"/>
  <c r="O1736" i="3"/>
  <c r="P1736" i="3"/>
  <c r="O1737" i="3"/>
  <c r="P1737" i="3"/>
  <c r="O1738" i="3"/>
  <c r="P1738" i="3"/>
  <c r="O1739" i="3"/>
  <c r="P1739" i="3"/>
  <c r="O1740" i="3"/>
  <c r="P1740" i="3"/>
  <c r="O1741" i="3"/>
  <c r="P1741" i="3"/>
  <c r="O1742" i="3"/>
  <c r="P1742" i="3"/>
  <c r="O1743" i="3"/>
  <c r="P1743" i="3"/>
  <c r="O1744" i="3"/>
  <c r="P1744" i="3"/>
  <c r="O1745" i="3"/>
  <c r="P1745" i="3"/>
  <c r="O1746" i="3"/>
  <c r="P1746" i="3"/>
  <c r="O1747" i="3"/>
  <c r="P1747" i="3"/>
  <c r="O1748" i="3"/>
  <c r="P1748" i="3"/>
  <c r="O1749" i="3"/>
  <c r="P1749" i="3"/>
  <c r="O1750" i="3"/>
  <c r="P1750" i="3"/>
  <c r="O1751" i="3"/>
  <c r="P1751" i="3"/>
  <c r="O1752" i="3"/>
  <c r="P1752" i="3"/>
  <c r="O1753" i="3"/>
  <c r="P1753" i="3"/>
  <c r="O1754" i="3"/>
  <c r="P1754" i="3"/>
  <c r="O1755" i="3"/>
  <c r="P1755" i="3"/>
  <c r="O1756" i="3"/>
  <c r="P1756" i="3"/>
  <c r="O1757" i="3"/>
  <c r="P1757" i="3"/>
  <c r="O1758" i="3"/>
  <c r="P1758" i="3"/>
  <c r="O1759" i="3"/>
  <c r="P1759" i="3"/>
  <c r="O1760" i="3"/>
  <c r="P1760" i="3"/>
  <c r="O1761" i="3"/>
  <c r="P1761" i="3"/>
  <c r="O1762" i="3"/>
  <c r="P1762" i="3"/>
  <c r="O1763" i="3"/>
  <c r="P1763" i="3"/>
  <c r="O1764" i="3"/>
  <c r="P1764" i="3"/>
  <c r="O1765" i="3"/>
  <c r="P1765" i="3"/>
  <c r="O1766" i="3"/>
  <c r="P1766" i="3"/>
  <c r="O1767" i="3"/>
  <c r="P1767" i="3"/>
  <c r="O1768" i="3"/>
  <c r="P1768" i="3"/>
  <c r="O1769" i="3"/>
  <c r="P1769" i="3"/>
  <c r="O1770" i="3"/>
  <c r="P1770" i="3"/>
  <c r="O1771" i="3"/>
  <c r="P1771" i="3"/>
  <c r="O1772" i="3"/>
  <c r="P1772" i="3"/>
  <c r="O1773" i="3"/>
  <c r="P1773" i="3"/>
  <c r="O1774" i="3"/>
  <c r="P1774" i="3"/>
  <c r="O1775" i="3"/>
  <c r="P1775" i="3"/>
  <c r="O1776" i="3"/>
  <c r="P1776" i="3"/>
  <c r="O1777" i="3"/>
  <c r="P1777" i="3"/>
  <c r="O1778" i="3"/>
  <c r="P1778" i="3"/>
  <c r="O1779" i="3"/>
  <c r="P1779" i="3"/>
  <c r="O1780" i="3"/>
  <c r="P1780" i="3"/>
  <c r="O1781" i="3"/>
  <c r="P1781" i="3"/>
  <c r="O1782" i="3"/>
  <c r="P1782" i="3"/>
  <c r="O1783" i="3"/>
  <c r="P1783" i="3"/>
  <c r="O1784" i="3"/>
  <c r="P1784" i="3"/>
  <c r="O1785" i="3"/>
  <c r="P1785" i="3"/>
  <c r="O1786" i="3"/>
  <c r="P1786" i="3"/>
  <c r="O1787" i="3"/>
  <c r="P1787" i="3"/>
  <c r="O1788" i="3"/>
  <c r="P1788" i="3"/>
  <c r="O1789" i="3"/>
  <c r="P1789" i="3"/>
  <c r="O1790" i="3"/>
  <c r="P1790" i="3"/>
  <c r="O1791" i="3"/>
  <c r="P1791" i="3"/>
  <c r="O1792" i="3"/>
  <c r="P1792" i="3"/>
  <c r="O1793" i="3"/>
  <c r="P1793" i="3"/>
  <c r="O1794" i="3"/>
  <c r="P1794" i="3"/>
  <c r="O1795" i="3"/>
  <c r="P1795" i="3"/>
  <c r="O1796" i="3"/>
  <c r="P1796" i="3"/>
  <c r="O1797" i="3"/>
  <c r="P1797" i="3"/>
  <c r="O1798" i="3"/>
  <c r="P1798" i="3"/>
  <c r="O1799" i="3"/>
  <c r="P1799" i="3"/>
  <c r="O1800" i="3"/>
  <c r="P1800" i="3"/>
  <c r="O1801" i="3"/>
  <c r="P1801" i="3"/>
  <c r="O1802" i="3"/>
  <c r="P1802" i="3"/>
  <c r="O1803" i="3"/>
  <c r="P1803" i="3"/>
  <c r="O1804" i="3"/>
  <c r="P1804" i="3"/>
  <c r="O1805" i="3"/>
  <c r="P1805" i="3"/>
  <c r="O1806" i="3"/>
  <c r="P1806" i="3"/>
  <c r="O1807" i="3"/>
  <c r="P1807" i="3"/>
  <c r="O1808" i="3"/>
  <c r="P1808" i="3"/>
  <c r="O1809" i="3"/>
  <c r="P1809" i="3"/>
  <c r="O1810" i="3"/>
  <c r="P1810" i="3"/>
  <c r="O1811" i="3"/>
  <c r="P1811" i="3"/>
  <c r="O1812" i="3"/>
  <c r="P1812" i="3"/>
  <c r="O1813" i="3"/>
  <c r="P1813" i="3"/>
  <c r="O1814" i="3"/>
  <c r="P1814" i="3"/>
  <c r="O1815" i="3"/>
  <c r="P1815" i="3"/>
  <c r="O1816" i="3"/>
  <c r="P1816" i="3"/>
  <c r="O1817" i="3"/>
  <c r="P1817" i="3"/>
  <c r="O1818" i="3"/>
  <c r="P1818" i="3"/>
  <c r="O1819" i="3"/>
  <c r="P1819" i="3"/>
  <c r="O1820" i="3"/>
  <c r="P1820" i="3"/>
  <c r="O1821" i="3"/>
  <c r="P1821" i="3"/>
  <c r="O1822" i="3"/>
  <c r="P1822" i="3"/>
  <c r="O1823" i="3"/>
  <c r="P1823" i="3"/>
  <c r="O1824" i="3"/>
  <c r="P1824" i="3"/>
  <c r="O1825" i="3"/>
  <c r="P1825" i="3"/>
  <c r="O1826" i="3"/>
  <c r="P1826" i="3"/>
  <c r="O1827" i="3"/>
  <c r="P1827" i="3"/>
  <c r="O1828" i="3"/>
  <c r="P1828" i="3"/>
  <c r="O1829" i="3"/>
  <c r="P1829" i="3"/>
  <c r="O1830" i="3"/>
  <c r="P1830" i="3"/>
  <c r="O1831" i="3"/>
  <c r="P1831" i="3"/>
  <c r="O1832" i="3"/>
  <c r="P1832" i="3"/>
  <c r="O1833" i="3"/>
  <c r="P1833" i="3"/>
  <c r="O1834" i="3"/>
  <c r="P1834" i="3"/>
  <c r="O1835" i="3"/>
  <c r="P1835" i="3"/>
  <c r="O1836" i="3"/>
  <c r="P1836" i="3"/>
  <c r="O1837" i="3"/>
  <c r="P1837" i="3"/>
  <c r="O1838" i="3"/>
  <c r="P1838" i="3"/>
  <c r="O1839" i="3"/>
  <c r="P1839" i="3"/>
  <c r="O1840" i="3"/>
  <c r="P1840" i="3"/>
  <c r="O1841" i="3"/>
  <c r="P1841" i="3"/>
  <c r="O1842" i="3"/>
  <c r="P1842" i="3"/>
  <c r="O1843" i="3"/>
  <c r="P1843" i="3"/>
  <c r="O1844" i="3"/>
  <c r="P1844" i="3"/>
  <c r="O1845" i="3"/>
  <c r="P1845" i="3"/>
  <c r="O1846" i="3"/>
  <c r="P1846" i="3"/>
  <c r="O1847" i="3"/>
  <c r="P1847" i="3"/>
  <c r="O1848" i="3"/>
  <c r="P1848" i="3"/>
  <c r="O1849" i="3"/>
  <c r="P1849" i="3"/>
  <c r="O1850" i="3"/>
  <c r="P1850" i="3"/>
  <c r="O1851" i="3"/>
  <c r="P1851" i="3"/>
  <c r="O1852" i="3"/>
  <c r="P1852" i="3"/>
  <c r="O1853" i="3"/>
  <c r="P1853" i="3"/>
  <c r="O1854" i="3"/>
  <c r="P1854" i="3"/>
  <c r="O1855" i="3"/>
  <c r="P1855" i="3"/>
  <c r="O1856" i="3"/>
  <c r="P1856" i="3"/>
  <c r="O1857" i="3"/>
  <c r="P1857" i="3"/>
  <c r="O1858" i="3"/>
  <c r="P1858" i="3"/>
  <c r="O1859" i="3"/>
  <c r="P1859" i="3"/>
  <c r="O1860" i="3"/>
  <c r="P1860" i="3"/>
  <c r="O1861" i="3"/>
  <c r="P1861" i="3"/>
  <c r="O1862" i="3"/>
  <c r="P1862" i="3"/>
  <c r="O1863" i="3"/>
  <c r="P1863" i="3"/>
  <c r="O1864" i="3"/>
  <c r="P1864" i="3"/>
  <c r="O1865" i="3"/>
  <c r="P1865" i="3"/>
  <c r="O1866" i="3"/>
  <c r="P1866" i="3"/>
  <c r="O1867" i="3"/>
  <c r="P1867" i="3"/>
  <c r="O1868" i="3"/>
  <c r="P1868" i="3"/>
  <c r="O1869" i="3"/>
  <c r="P1869" i="3"/>
  <c r="O1870" i="3"/>
  <c r="P1870" i="3"/>
  <c r="O1871" i="3"/>
  <c r="P1871" i="3"/>
  <c r="O1872" i="3"/>
  <c r="P1872" i="3"/>
  <c r="O1873" i="3"/>
  <c r="P1873" i="3"/>
  <c r="O1874" i="3"/>
  <c r="P1874" i="3"/>
  <c r="O1875" i="3"/>
  <c r="P1875" i="3"/>
  <c r="O1876" i="3"/>
  <c r="P1876" i="3"/>
  <c r="O1877" i="3"/>
  <c r="P1877" i="3"/>
  <c r="O1878" i="3"/>
  <c r="P1878" i="3"/>
  <c r="O1879" i="3"/>
  <c r="P1879" i="3"/>
  <c r="O1880" i="3"/>
  <c r="P1880" i="3"/>
  <c r="O1881" i="3"/>
  <c r="P1881" i="3"/>
  <c r="O1882" i="3"/>
  <c r="P1882" i="3"/>
  <c r="O1883" i="3"/>
  <c r="P1883" i="3"/>
  <c r="O1884" i="3"/>
  <c r="P1884" i="3"/>
  <c r="O1885" i="3"/>
  <c r="P1885" i="3"/>
  <c r="O1886" i="3"/>
  <c r="P1886" i="3"/>
  <c r="O1887" i="3"/>
  <c r="P1887" i="3"/>
  <c r="O1888" i="3"/>
  <c r="P1888" i="3"/>
  <c r="O1889" i="3"/>
  <c r="P1889" i="3"/>
  <c r="O1890" i="3"/>
  <c r="P1890" i="3"/>
  <c r="O1891" i="3"/>
  <c r="P1891" i="3"/>
  <c r="O1892" i="3"/>
  <c r="P1892" i="3"/>
  <c r="O1893" i="3"/>
  <c r="P1893" i="3"/>
  <c r="O1894" i="3"/>
  <c r="P1894" i="3"/>
  <c r="O1895" i="3"/>
  <c r="P1895" i="3"/>
  <c r="O1896" i="3"/>
  <c r="P1896" i="3"/>
  <c r="O1897" i="3"/>
  <c r="P1897" i="3"/>
  <c r="O1898" i="3"/>
  <c r="P1898" i="3"/>
  <c r="O1899" i="3"/>
  <c r="P1899" i="3"/>
  <c r="O1900" i="3"/>
  <c r="P1900" i="3"/>
  <c r="O1901" i="3"/>
  <c r="P1901" i="3"/>
  <c r="O1902" i="3"/>
  <c r="P1902" i="3"/>
  <c r="O1903" i="3"/>
  <c r="P1903" i="3"/>
  <c r="O1904" i="3"/>
  <c r="P1904" i="3"/>
  <c r="O1905" i="3"/>
  <c r="P1905" i="3"/>
  <c r="O1906" i="3"/>
  <c r="P1906" i="3"/>
  <c r="O1907" i="3"/>
  <c r="P1907" i="3"/>
  <c r="O1908" i="3"/>
  <c r="P1908" i="3"/>
  <c r="O1909" i="3"/>
  <c r="P1909" i="3"/>
  <c r="O1910" i="3"/>
  <c r="P1910" i="3"/>
  <c r="O1911" i="3"/>
  <c r="P1911" i="3"/>
  <c r="O1912" i="3"/>
  <c r="P1912" i="3"/>
  <c r="O1913" i="3"/>
  <c r="P1913" i="3"/>
  <c r="O1914" i="3"/>
  <c r="P1914" i="3"/>
  <c r="O1915" i="3"/>
  <c r="P1915" i="3"/>
  <c r="O1916" i="3"/>
  <c r="P1916" i="3"/>
  <c r="O1917" i="3"/>
  <c r="P1917" i="3"/>
  <c r="O1918" i="3"/>
  <c r="P1918" i="3"/>
  <c r="O1919" i="3"/>
  <c r="P1919" i="3"/>
  <c r="O1920" i="3"/>
  <c r="P1920" i="3"/>
  <c r="O1921" i="3"/>
  <c r="P1921" i="3"/>
  <c r="O1922" i="3"/>
  <c r="P1922" i="3"/>
  <c r="O1923" i="3"/>
  <c r="P1923" i="3"/>
  <c r="O1924" i="3"/>
  <c r="P1924" i="3"/>
  <c r="O1925" i="3"/>
  <c r="P1925" i="3"/>
  <c r="O1926" i="3"/>
  <c r="P1926" i="3"/>
  <c r="O1927" i="3"/>
  <c r="P1927" i="3"/>
  <c r="O1928" i="3"/>
  <c r="P1928" i="3"/>
  <c r="O1929" i="3"/>
  <c r="P1929" i="3"/>
  <c r="O1930" i="3"/>
  <c r="P1930" i="3"/>
  <c r="O1931" i="3"/>
  <c r="P1931" i="3"/>
  <c r="O1932" i="3"/>
  <c r="P1932" i="3"/>
  <c r="O1933" i="3"/>
  <c r="P1933" i="3"/>
  <c r="O1934" i="3"/>
  <c r="P1934" i="3"/>
  <c r="O1935" i="3"/>
  <c r="P1935" i="3"/>
  <c r="O1936" i="3"/>
  <c r="P1936" i="3"/>
  <c r="O1937" i="3"/>
  <c r="P1937" i="3"/>
  <c r="O1938" i="3"/>
  <c r="P1938" i="3"/>
  <c r="O1939" i="3"/>
  <c r="P1939" i="3"/>
  <c r="O1940" i="3"/>
  <c r="P1940" i="3"/>
  <c r="O1941" i="3"/>
  <c r="P1941" i="3"/>
  <c r="O1942" i="3"/>
  <c r="P1942" i="3"/>
  <c r="O1943" i="3"/>
  <c r="P1943" i="3"/>
  <c r="O1944" i="3"/>
  <c r="P1944" i="3"/>
  <c r="O1945" i="3"/>
  <c r="P1945" i="3"/>
  <c r="O1946" i="3"/>
  <c r="P1946" i="3"/>
  <c r="O1947" i="3"/>
  <c r="P1947" i="3"/>
  <c r="O1948" i="3"/>
  <c r="P1948" i="3"/>
  <c r="O1949" i="3"/>
  <c r="P1949" i="3"/>
  <c r="O1950" i="3"/>
  <c r="P1950" i="3"/>
  <c r="O1951" i="3"/>
  <c r="P1951" i="3"/>
  <c r="O1952" i="3"/>
  <c r="P1952" i="3"/>
  <c r="O1953" i="3"/>
  <c r="P1953" i="3"/>
  <c r="O1954" i="3"/>
  <c r="P1954" i="3"/>
  <c r="O1955" i="3"/>
  <c r="P1955" i="3"/>
  <c r="O1956" i="3"/>
  <c r="P1956" i="3"/>
  <c r="O1957" i="3"/>
  <c r="P1957" i="3"/>
  <c r="O1958" i="3"/>
  <c r="P1958" i="3"/>
  <c r="O1959" i="3"/>
  <c r="P1959" i="3"/>
  <c r="O1960" i="3"/>
  <c r="P1960" i="3"/>
  <c r="O1961" i="3"/>
  <c r="P1961" i="3"/>
  <c r="O1962" i="3"/>
  <c r="P1962" i="3"/>
  <c r="O1963" i="3"/>
  <c r="P1963" i="3"/>
  <c r="O1964" i="3"/>
  <c r="P1964" i="3"/>
  <c r="O1965" i="3"/>
  <c r="P1965" i="3"/>
  <c r="O1966" i="3"/>
  <c r="P1966" i="3"/>
  <c r="O1967" i="3"/>
  <c r="P1967" i="3"/>
  <c r="O1968" i="3"/>
  <c r="P1968" i="3"/>
  <c r="O1969" i="3"/>
  <c r="P1969" i="3"/>
  <c r="O1970" i="3"/>
  <c r="P1970" i="3"/>
  <c r="O1971" i="3"/>
  <c r="P1971" i="3"/>
  <c r="O1972" i="3"/>
  <c r="P1972" i="3"/>
  <c r="O1973" i="3"/>
  <c r="P1973" i="3"/>
  <c r="O1974" i="3"/>
  <c r="P1974" i="3"/>
  <c r="O1975" i="3"/>
  <c r="P1975" i="3"/>
  <c r="O1976" i="3"/>
  <c r="P1976" i="3"/>
  <c r="O1977" i="3"/>
  <c r="P1977" i="3"/>
  <c r="O1978" i="3"/>
  <c r="P1978" i="3"/>
  <c r="O1979" i="3"/>
  <c r="P1979" i="3"/>
  <c r="O1980" i="3"/>
  <c r="P1980" i="3"/>
  <c r="O1981" i="3"/>
  <c r="P1981" i="3"/>
  <c r="O1982" i="3"/>
  <c r="P1982" i="3"/>
  <c r="O1983" i="3"/>
  <c r="P1983" i="3"/>
  <c r="O1984" i="3"/>
  <c r="P1984" i="3"/>
  <c r="O1985" i="3"/>
  <c r="P1985" i="3"/>
  <c r="O1986" i="3"/>
  <c r="P1986" i="3"/>
  <c r="O1987" i="3"/>
  <c r="P1987" i="3"/>
  <c r="O1988" i="3"/>
  <c r="P1988" i="3"/>
  <c r="O1989" i="3"/>
  <c r="P1989" i="3"/>
  <c r="O1990" i="3"/>
  <c r="P1990" i="3"/>
  <c r="O1991" i="3"/>
  <c r="P1991" i="3"/>
  <c r="O1992" i="3"/>
  <c r="P1992" i="3"/>
  <c r="O1993" i="3"/>
  <c r="P1993" i="3"/>
  <c r="O1994" i="3"/>
  <c r="P1994" i="3"/>
  <c r="O1995" i="3"/>
  <c r="P1995" i="3"/>
  <c r="O1996" i="3"/>
  <c r="P1996" i="3"/>
  <c r="O1997" i="3"/>
  <c r="P1997" i="3"/>
  <c r="O1998" i="3"/>
  <c r="P1998" i="3"/>
  <c r="O1999" i="3"/>
  <c r="P1999" i="3"/>
  <c r="O2000" i="3"/>
  <c r="P2000" i="3"/>
  <c r="O2001" i="3"/>
  <c r="P2001" i="3"/>
  <c r="O2002" i="3"/>
  <c r="P2002" i="3"/>
  <c r="O2003" i="3"/>
  <c r="P2003" i="3"/>
  <c r="O2004" i="3"/>
  <c r="P2004" i="3"/>
  <c r="O2005" i="3"/>
  <c r="P2005" i="3"/>
  <c r="O2006" i="3"/>
  <c r="P2006" i="3"/>
  <c r="O2007" i="3"/>
  <c r="P2007" i="3"/>
  <c r="O2008" i="3"/>
  <c r="P2008" i="3"/>
  <c r="O2009" i="3"/>
  <c r="P2009" i="3"/>
  <c r="O2010" i="3"/>
  <c r="P2010" i="3"/>
  <c r="O2011" i="3"/>
  <c r="P2011" i="3"/>
  <c r="O2012" i="3"/>
  <c r="P2012" i="3"/>
  <c r="O2013" i="3"/>
  <c r="P2013" i="3"/>
  <c r="O2014" i="3"/>
  <c r="P2014" i="3"/>
  <c r="O2015" i="3"/>
  <c r="P2015" i="3"/>
  <c r="O2016" i="3"/>
  <c r="P2016" i="3"/>
  <c r="O2017" i="3"/>
  <c r="P2017" i="3"/>
  <c r="O2018" i="3"/>
  <c r="P2018" i="3"/>
  <c r="O2019" i="3"/>
  <c r="P2019" i="3"/>
  <c r="O2020" i="3"/>
  <c r="P2020" i="3"/>
  <c r="O2021" i="3"/>
  <c r="P2021" i="3"/>
  <c r="O2022" i="3"/>
  <c r="P2022" i="3"/>
  <c r="O2023" i="3"/>
  <c r="P2023" i="3"/>
  <c r="O2024" i="3"/>
  <c r="P2024" i="3"/>
  <c r="O2025" i="3"/>
  <c r="P2025" i="3"/>
  <c r="O2026" i="3"/>
  <c r="P2026" i="3"/>
  <c r="O2027" i="3"/>
  <c r="P2027" i="3"/>
  <c r="O2028" i="3"/>
  <c r="P2028" i="3"/>
  <c r="O2029" i="3"/>
  <c r="P2029" i="3"/>
  <c r="O2030" i="3"/>
  <c r="P2030" i="3"/>
  <c r="O2031" i="3"/>
  <c r="P2031" i="3"/>
  <c r="O2032" i="3"/>
  <c r="P2032" i="3"/>
  <c r="O2033" i="3"/>
  <c r="P2033" i="3"/>
  <c r="O2034" i="3"/>
  <c r="P2034" i="3"/>
  <c r="O2035" i="3"/>
  <c r="P2035" i="3"/>
  <c r="O2036" i="3"/>
  <c r="P2036" i="3"/>
  <c r="O2037" i="3"/>
  <c r="P2037" i="3"/>
  <c r="O2038" i="3"/>
  <c r="P2038" i="3"/>
  <c r="O2039" i="3"/>
  <c r="P2039" i="3"/>
  <c r="O2040" i="3"/>
  <c r="P2040" i="3"/>
  <c r="O2041" i="3"/>
  <c r="P2041" i="3"/>
  <c r="O2042" i="3"/>
  <c r="P2042" i="3"/>
  <c r="O2043" i="3"/>
  <c r="P2043" i="3"/>
  <c r="O2044" i="3"/>
  <c r="P2044" i="3"/>
  <c r="O2045" i="3"/>
  <c r="P2045" i="3"/>
  <c r="O2046" i="3"/>
  <c r="P2046" i="3"/>
  <c r="O2047" i="3"/>
  <c r="P2047" i="3"/>
  <c r="O2048" i="3"/>
  <c r="P2048" i="3"/>
  <c r="O2049" i="3"/>
  <c r="P2049" i="3"/>
  <c r="O2050" i="3"/>
  <c r="P2050" i="3"/>
  <c r="O2051" i="3"/>
  <c r="P2051" i="3"/>
  <c r="O2052" i="3"/>
  <c r="P2052" i="3"/>
  <c r="O2053" i="3"/>
  <c r="P2053" i="3"/>
  <c r="O2054" i="3"/>
  <c r="P2054" i="3"/>
  <c r="O2055" i="3"/>
  <c r="P2055" i="3"/>
  <c r="O2056" i="3"/>
  <c r="P2056" i="3"/>
  <c r="O2057" i="3"/>
  <c r="P2057" i="3"/>
  <c r="O2058" i="3"/>
  <c r="P2058" i="3"/>
  <c r="O2059" i="3"/>
  <c r="P2059" i="3"/>
  <c r="O2060" i="3"/>
  <c r="P2060" i="3"/>
  <c r="O2061" i="3"/>
  <c r="P2061" i="3"/>
  <c r="O2062" i="3"/>
  <c r="P2062" i="3"/>
  <c r="O2063" i="3"/>
  <c r="P2063" i="3"/>
  <c r="O2064" i="3"/>
  <c r="P2064" i="3"/>
  <c r="O2065" i="3"/>
  <c r="P2065" i="3"/>
  <c r="O2066" i="3"/>
  <c r="P2066" i="3"/>
  <c r="O2067" i="3"/>
  <c r="P2067" i="3"/>
  <c r="O2068" i="3"/>
  <c r="P2068" i="3"/>
  <c r="O2069" i="3"/>
  <c r="P2069" i="3"/>
  <c r="O2070" i="3"/>
  <c r="P2070" i="3"/>
  <c r="O2071" i="3"/>
  <c r="P2071" i="3"/>
  <c r="O2072" i="3"/>
  <c r="P2072" i="3"/>
  <c r="O2073" i="3"/>
  <c r="P2073" i="3"/>
  <c r="O2074" i="3"/>
  <c r="P2074" i="3"/>
  <c r="O2075" i="3"/>
  <c r="P2075" i="3"/>
  <c r="O2076" i="3"/>
  <c r="P2076" i="3"/>
  <c r="O2077" i="3"/>
  <c r="P2077" i="3"/>
  <c r="O2078" i="3"/>
  <c r="P2078" i="3"/>
  <c r="O2079" i="3"/>
  <c r="P2079" i="3"/>
  <c r="O2080" i="3"/>
  <c r="P2080" i="3"/>
  <c r="O2081" i="3"/>
  <c r="P2081" i="3"/>
  <c r="O2082" i="3"/>
  <c r="P2082" i="3"/>
  <c r="O2083" i="3"/>
  <c r="P2083" i="3"/>
  <c r="O2084" i="3"/>
  <c r="P2084" i="3"/>
  <c r="O2085" i="3"/>
  <c r="P2085" i="3"/>
  <c r="O2086" i="3"/>
  <c r="P2086" i="3"/>
  <c r="O2087" i="3"/>
  <c r="P2087" i="3"/>
  <c r="O2088" i="3"/>
  <c r="P2088" i="3"/>
  <c r="O2089" i="3"/>
  <c r="P2089" i="3"/>
  <c r="O2090" i="3"/>
  <c r="P2090" i="3"/>
  <c r="O2091" i="3"/>
  <c r="P2091" i="3"/>
  <c r="O2092" i="3"/>
  <c r="P2092" i="3"/>
  <c r="O2093" i="3"/>
  <c r="P2093" i="3"/>
  <c r="O2094" i="3"/>
  <c r="P2094" i="3"/>
  <c r="O2095" i="3"/>
  <c r="P2095" i="3"/>
  <c r="O2096" i="3"/>
  <c r="P2096" i="3"/>
  <c r="O2097" i="3"/>
  <c r="P2097" i="3"/>
  <c r="O2098" i="3"/>
  <c r="P2098" i="3"/>
  <c r="O2099" i="3"/>
  <c r="P2099" i="3"/>
  <c r="O2100" i="3"/>
  <c r="P2100" i="3"/>
  <c r="O2101" i="3"/>
  <c r="P2101" i="3"/>
  <c r="O2102" i="3"/>
  <c r="P2102" i="3"/>
  <c r="O2103" i="3"/>
  <c r="P2103" i="3"/>
  <c r="O2104" i="3"/>
  <c r="P2104" i="3"/>
  <c r="O2105" i="3"/>
  <c r="P2105" i="3"/>
  <c r="O2106" i="3"/>
  <c r="P2106" i="3"/>
  <c r="O2107" i="3"/>
  <c r="P2107" i="3"/>
  <c r="O2108" i="3"/>
  <c r="P2108" i="3"/>
  <c r="O2109" i="3"/>
  <c r="P2109" i="3"/>
  <c r="O2110" i="3"/>
  <c r="P2110" i="3"/>
  <c r="O2111" i="3"/>
  <c r="P2111" i="3"/>
  <c r="O2112" i="3"/>
  <c r="P2112" i="3"/>
  <c r="O2113" i="3"/>
  <c r="P2113" i="3"/>
  <c r="O2114" i="3"/>
  <c r="P2114" i="3"/>
  <c r="O2115" i="3"/>
  <c r="P2115" i="3"/>
  <c r="O2116" i="3"/>
  <c r="P2116" i="3"/>
  <c r="O2117" i="3"/>
  <c r="P2117" i="3"/>
  <c r="O2118" i="3"/>
  <c r="P2118" i="3"/>
  <c r="O2119" i="3"/>
  <c r="P2119" i="3"/>
  <c r="O2120" i="3"/>
  <c r="P2120" i="3"/>
  <c r="O2121" i="3"/>
  <c r="P2121" i="3"/>
  <c r="O2122" i="3"/>
  <c r="P2122" i="3"/>
  <c r="O2123" i="3"/>
  <c r="P2123" i="3"/>
  <c r="O2124" i="3"/>
  <c r="P2124" i="3"/>
  <c r="O2125" i="3"/>
  <c r="P2125" i="3"/>
  <c r="O2126" i="3"/>
  <c r="P2126" i="3"/>
  <c r="O2127" i="3"/>
  <c r="P2127" i="3"/>
  <c r="O2128" i="3"/>
  <c r="P2128" i="3"/>
  <c r="O2129" i="3"/>
  <c r="P2129" i="3"/>
  <c r="O2130" i="3"/>
  <c r="P2130" i="3"/>
  <c r="O2131" i="3"/>
  <c r="P2131" i="3"/>
  <c r="O2132" i="3"/>
  <c r="P2132" i="3"/>
  <c r="O2133" i="3"/>
  <c r="P2133" i="3"/>
  <c r="O2134" i="3"/>
  <c r="P2134" i="3"/>
  <c r="O2135" i="3"/>
  <c r="P2135" i="3"/>
  <c r="O2136" i="3"/>
  <c r="P2136" i="3"/>
  <c r="O2137" i="3"/>
  <c r="P2137" i="3"/>
  <c r="O2138" i="3"/>
  <c r="P2138" i="3"/>
  <c r="O2139" i="3"/>
  <c r="P2139" i="3"/>
  <c r="O2140" i="3"/>
  <c r="P2140" i="3"/>
  <c r="O2141" i="3"/>
  <c r="P2141" i="3"/>
  <c r="O2142" i="3"/>
  <c r="P2142" i="3"/>
  <c r="O2143" i="3"/>
  <c r="P2143" i="3"/>
  <c r="O2144" i="3"/>
  <c r="P2144" i="3"/>
  <c r="O2145" i="3"/>
  <c r="P2145" i="3"/>
  <c r="O2146" i="3"/>
  <c r="P2146" i="3"/>
  <c r="O2147" i="3"/>
  <c r="P2147" i="3"/>
  <c r="O2148" i="3"/>
  <c r="P2148" i="3"/>
  <c r="O2149" i="3"/>
  <c r="P2149" i="3"/>
  <c r="O2150" i="3"/>
  <c r="P2150" i="3"/>
  <c r="O2151" i="3"/>
  <c r="P2151" i="3"/>
  <c r="O2152" i="3"/>
  <c r="P2152" i="3"/>
  <c r="O2153" i="3"/>
  <c r="P2153" i="3"/>
  <c r="O2154" i="3"/>
  <c r="P2154" i="3"/>
  <c r="O2155" i="3"/>
  <c r="P2155" i="3"/>
  <c r="O2156" i="3"/>
  <c r="P2156" i="3"/>
  <c r="O2157" i="3"/>
  <c r="P2157" i="3"/>
  <c r="O2158" i="3"/>
  <c r="P2158" i="3"/>
  <c r="O2159" i="3"/>
  <c r="P2159" i="3"/>
  <c r="O2160" i="3"/>
  <c r="P2160" i="3"/>
  <c r="O2161" i="3"/>
  <c r="P2161" i="3"/>
  <c r="O2162" i="3"/>
  <c r="P2162" i="3"/>
  <c r="O2163" i="3"/>
  <c r="P2163" i="3"/>
  <c r="O2164" i="3"/>
  <c r="P2164" i="3"/>
  <c r="O2165" i="3"/>
  <c r="P2165" i="3"/>
  <c r="O2166" i="3"/>
  <c r="P2166" i="3"/>
  <c r="O2167" i="3"/>
  <c r="P2167" i="3"/>
  <c r="O2168" i="3"/>
  <c r="P2168" i="3"/>
  <c r="O2169" i="3"/>
  <c r="P2169" i="3"/>
  <c r="O2170" i="3"/>
  <c r="P2170" i="3"/>
  <c r="O2171" i="3"/>
  <c r="P2171" i="3"/>
  <c r="O2172" i="3"/>
  <c r="P2172" i="3"/>
  <c r="O2173" i="3"/>
  <c r="P2173" i="3"/>
  <c r="O2174" i="3"/>
  <c r="P2174" i="3"/>
  <c r="O2175" i="3"/>
  <c r="P2175" i="3"/>
  <c r="O2176" i="3"/>
  <c r="P2176" i="3"/>
  <c r="O2177" i="3"/>
  <c r="P2177" i="3"/>
  <c r="O2178" i="3"/>
  <c r="P2178" i="3"/>
  <c r="O2179" i="3"/>
  <c r="P2179" i="3"/>
  <c r="O2180" i="3"/>
  <c r="P2180" i="3"/>
  <c r="O2181" i="3"/>
  <c r="P2181" i="3"/>
  <c r="O2182" i="3"/>
  <c r="P2182" i="3"/>
  <c r="O2183" i="3"/>
  <c r="P2183" i="3"/>
  <c r="O2184" i="3"/>
  <c r="P2184" i="3"/>
  <c r="O2185" i="3"/>
  <c r="P2185" i="3"/>
  <c r="O2186" i="3"/>
  <c r="P2186" i="3"/>
  <c r="O2187" i="3"/>
  <c r="P2187" i="3"/>
  <c r="O2188" i="3"/>
  <c r="P2188" i="3"/>
  <c r="O2189" i="3"/>
  <c r="P2189" i="3"/>
  <c r="O2190" i="3"/>
  <c r="P2190" i="3"/>
  <c r="O2191" i="3"/>
  <c r="P2191" i="3"/>
  <c r="O2192" i="3"/>
  <c r="P2192" i="3"/>
  <c r="O2193" i="3"/>
  <c r="P2193" i="3"/>
  <c r="O2194" i="3"/>
  <c r="P2194" i="3"/>
  <c r="O2195" i="3"/>
  <c r="P2195" i="3"/>
  <c r="O2196" i="3"/>
  <c r="P2196" i="3"/>
  <c r="O2197" i="3"/>
  <c r="P2197" i="3"/>
  <c r="O2198" i="3"/>
  <c r="P2198" i="3"/>
  <c r="O2199" i="3"/>
  <c r="P2199" i="3"/>
  <c r="O2200" i="3"/>
  <c r="P2200" i="3"/>
  <c r="O2201" i="3"/>
  <c r="P2201" i="3"/>
  <c r="O2202" i="3"/>
  <c r="P2202" i="3"/>
  <c r="O2203" i="3"/>
  <c r="P2203" i="3"/>
  <c r="O2204" i="3"/>
  <c r="P2204" i="3"/>
  <c r="O2205" i="3"/>
  <c r="P2205" i="3"/>
  <c r="O2206" i="3"/>
  <c r="P2206" i="3"/>
  <c r="O2207" i="3"/>
  <c r="P2207" i="3"/>
  <c r="O2208" i="3"/>
  <c r="P2208" i="3"/>
  <c r="O2209" i="3"/>
  <c r="P2209" i="3"/>
  <c r="O2210" i="3"/>
  <c r="P2210" i="3"/>
  <c r="O2211" i="3"/>
  <c r="P2211" i="3"/>
  <c r="O2212" i="3"/>
  <c r="P2212" i="3"/>
  <c r="O2213" i="3"/>
  <c r="P2213" i="3"/>
  <c r="O2214" i="3"/>
  <c r="P2214" i="3"/>
  <c r="O2215" i="3"/>
  <c r="P2215" i="3"/>
  <c r="O2216" i="3"/>
  <c r="P2216" i="3"/>
  <c r="O2217" i="3"/>
  <c r="P2217" i="3"/>
  <c r="O2218" i="3"/>
  <c r="P2218" i="3"/>
  <c r="O2219" i="3"/>
  <c r="P2219" i="3"/>
  <c r="O2220" i="3"/>
  <c r="P2220" i="3"/>
  <c r="O2221" i="3"/>
  <c r="P2221" i="3"/>
  <c r="O2222" i="3"/>
  <c r="P2222" i="3"/>
  <c r="O2223" i="3"/>
  <c r="P2223" i="3"/>
  <c r="O2224" i="3"/>
  <c r="P2224" i="3"/>
  <c r="O2225" i="3"/>
  <c r="P2225" i="3"/>
  <c r="O2226" i="3"/>
  <c r="P2226" i="3"/>
  <c r="O2227" i="3"/>
  <c r="P2227" i="3"/>
  <c r="O2228" i="3"/>
  <c r="P2228" i="3"/>
  <c r="O2229" i="3"/>
  <c r="P2229" i="3"/>
  <c r="O2230" i="3"/>
  <c r="P2230" i="3"/>
  <c r="O2231" i="3"/>
  <c r="P2231" i="3"/>
  <c r="O2232" i="3"/>
  <c r="P2232" i="3"/>
  <c r="O2233" i="3"/>
  <c r="P2233" i="3"/>
  <c r="O2234" i="3"/>
  <c r="P2234" i="3"/>
  <c r="O2235" i="3"/>
  <c r="P2235" i="3"/>
  <c r="O2236" i="3"/>
  <c r="P2236" i="3"/>
  <c r="O2237" i="3"/>
  <c r="P2237" i="3"/>
  <c r="O2238" i="3"/>
  <c r="P2238" i="3"/>
  <c r="O2239" i="3"/>
  <c r="P2239" i="3"/>
  <c r="O2240" i="3"/>
  <c r="P2240" i="3"/>
  <c r="O2241" i="3"/>
  <c r="P2241" i="3"/>
  <c r="O2242" i="3"/>
  <c r="P2242" i="3"/>
  <c r="O2243" i="3"/>
  <c r="P2243" i="3"/>
  <c r="O2244" i="3"/>
  <c r="P2244" i="3"/>
  <c r="O2245" i="3"/>
  <c r="P2245" i="3"/>
  <c r="O2246" i="3"/>
  <c r="P2246" i="3"/>
  <c r="O2247" i="3"/>
  <c r="P2247" i="3"/>
  <c r="O2248" i="3"/>
  <c r="P2248" i="3"/>
  <c r="O2249" i="3"/>
  <c r="P2249" i="3"/>
  <c r="O2250" i="3"/>
  <c r="P2250" i="3"/>
  <c r="O2251" i="3"/>
  <c r="P2251" i="3"/>
  <c r="O2252" i="3"/>
  <c r="P2252" i="3"/>
  <c r="O2253" i="3"/>
  <c r="P2253" i="3"/>
  <c r="O2254" i="3"/>
  <c r="P2254" i="3"/>
  <c r="O2255" i="3"/>
  <c r="P2255" i="3"/>
  <c r="O2256" i="3"/>
  <c r="P2256" i="3"/>
  <c r="O2257" i="3"/>
  <c r="P2257" i="3"/>
  <c r="O2258" i="3"/>
  <c r="P2258" i="3"/>
  <c r="O2259" i="3"/>
  <c r="P2259" i="3"/>
  <c r="O2260" i="3"/>
  <c r="P2260" i="3"/>
  <c r="O2261" i="3"/>
  <c r="P2261" i="3"/>
  <c r="O2262" i="3"/>
  <c r="P2262" i="3"/>
  <c r="O2263" i="3"/>
  <c r="P2263" i="3"/>
  <c r="O2264" i="3"/>
  <c r="P2264" i="3"/>
  <c r="O2265" i="3"/>
  <c r="P2265" i="3"/>
  <c r="O2266" i="3"/>
  <c r="P2266" i="3"/>
  <c r="O2267" i="3"/>
  <c r="P2267" i="3"/>
  <c r="O2268" i="3"/>
  <c r="P2268" i="3"/>
  <c r="O2269" i="3"/>
  <c r="P2269" i="3"/>
  <c r="O2270" i="3"/>
  <c r="P2270" i="3"/>
  <c r="O2271" i="3"/>
  <c r="P2271" i="3"/>
  <c r="O2272" i="3"/>
  <c r="P2272" i="3"/>
  <c r="O2273" i="3"/>
  <c r="P2273" i="3"/>
  <c r="O2274" i="3"/>
  <c r="P2274" i="3"/>
  <c r="O2275" i="3"/>
  <c r="P2275" i="3"/>
  <c r="O2276" i="3"/>
  <c r="P2276" i="3"/>
  <c r="O2277" i="3"/>
  <c r="P2277" i="3"/>
  <c r="O2278" i="3"/>
  <c r="P2278" i="3"/>
  <c r="O2279" i="3"/>
  <c r="P2279" i="3"/>
  <c r="O2280" i="3"/>
  <c r="P2280" i="3"/>
  <c r="O2281" i="3"/>
  <c r="P2281" i="3"/>
  <c r="O2282" i="3"/>
  <c r="P2282" i="3"/>
  <c r="O2283" i="3"/>
  <c r="P2283" i="3"/>
  <c r="O2284" i="3"/>
  <c r="P2284" i="3"/>
  <c r="O2285" i="3"/>
  <c r="P2285" i="3"/>
  <c r="O2286" i="3"/>
  <c r="P2286" i="3"/>
  <c r="O2287" i="3"/>
  <c r="P2287" i="3"/>
  <c r="O2288" i="3"/>
  <c r="P2288" i="3"/>
  <c r="O2289" i="3"/>
  <c r="P2289" i="3"/>
  <c r="O2290" i="3"/>
  <c r="P2290" i="3"/>
  <c r="O2291" i="3"/>
  <c r="P2291" i="3"/>
  <c r="O2292" i="3"/>
  <c r="P2292" i="3"/>
  <c r="O2293" i="3"/>
  <c r="P2293" i="3"/>
  <c r="O2294" i="3"/>
  <c r="P2294" i="3"/>
  <c r="O2295" i="3"/>
  <c r="P2295" i="3"/>
  <c r="O2296" i="3"/>
  <c r="P2296" i="3"/>
  <c r="O2297" i="3"/>
  <c r="P2297" i="3"/>
  <c r="O2298" i="3"/>
  <c r="P2298" i="3"/>
  <c r="O2299" i="3"/>
  <c r="P2299" i="3"/>
  <c r="O2300" i="3"/>
  <c r="P2300" i="3"/>
  <c r="O2301" i="3"/>
  <c r="P2301" i="3"/>
  <c r="O2302" i="3"/>
  <c r="P2302" i="3"/>
  <c r="O2303" i="3"/>
  <c r="P2303" i="3"/>
  <c r="O2304" i="3"/>
  <c r="P2304" i="3"/>
  <c r="O2305" i="3"/>
  <c r="P2305" i="3"/>
  <c r="O2306" i="3"/>
  <c r="P2306" i="3"/>
  <c r="O2307" i="3"/>
  <c r="P2307" i="3"/>
  <c r="O2308" i="3"/>
  <c r="P2308" i="3"/>
  <c r="O2309" i="3"/>
  <c r="P2309" i="3"/>
  <c r="O2310" i="3"/>
  <c r="P2310" i="3"/>
  <c r="O2311" i="3"/>
  <c r="P2311" i="3"/>
  <c r="O2312" i="3"/>
  <c r="P2312" i="3"/>
  <c r="O2313" i="3"/>
  <c r="P2313" i="3"/>
  <c r="O2314" i="3"/>
  <c r="P2314" i="3"/>
  <c r="O2315" i="3"/>
  <c r="P2315" i="3"/>
  <c r="O2316" i="3"/>
  <c r="P2316" i="3"/>
  <c r="O2317" i="3"/>
  <c r="P2317" i="3"/>
  <c r="O2318" i="3"/>
  <c r="P2318" i="3"/>
  <c r="O2319" i="3"/>
  <c r="P2319" i="3"/>
  <c r="O2320" i="3"/>
  <c r="P2320" i="3"/>
  <c r="O2321" i="3"/>
  <c r="P2321" i="3"/>
  <c r="O2322" i="3"/>
  <c r="P2322" i="3"/>
  <c r="O2323" i="3"/>
  <c r="P2323" i="3"/>
  <c r="O2324" i="3"/>
  <c r="P2324" i="3"/>
  <c r="O2325" i="3"/>
  <c r="P2325" i="3"/>
  <c r="O2326" i="3"/>
  <c r="P2326" i="3"/>
  <c r="O2327" i="3"/>
  <c r="P2327" i="3"/>
  <c r="O2328" i="3"/>
  <c r="P2328" i="3"/>
  <c r="O2329" i="3"/>
  <c r="P2329" i="3"/>
  <c r="O2330" i="3"/>
  <c r="P2330" i="3"/>
  <c r="O2331" i="3"/>
  <c r="P2331" i="3"/>
  <c r="O2332" i="3"/>
  <c r="P2332" i="3"/>
  <c r="O2333" i="3"/>
  <c r="P2333" i="3"/>
  <c r="O2334" i="3"/>
  <c r="P2334" i="3"/>
  <c r="O2335" i="3"/>
  <c r="P2335" i="3"/>
  <c r="O2336" i="3"/>
  <c r="P2336" i="3"/>
  <c r="O2337" i="3"/>
  <c r="P2337" i="3"/>
  <c r="O2338" i="3"/>
  <c r="P2338" i="3"/>
  <c r="O2339" i="3"/>
  <c r="P2339" i="3"/>
  <c r="O2340" i="3"/>
  <c r="P2340" i="3"/>
  <c r="O2341" i="3"/>
  <c r="P2341" i="3"/>
  <c r="O2342" i="3"/>
  <c r="P2342" i="3"/>
  <c r="O2343" i="3"/>
  <c r="P2343" i="3"/>
  <c r="O2344" i="3"/>
  <c r="P2344" i="3"/>
  <c r="O2345" i="3"/>
  <c r="P2345" i="3"/>
  <c r="O2346" i="3"/>
  <c r="P2346" i="3"/>
  <c r="O2347" i="3"/>
  <c r="P2347" i="3"/>
  <c r="O2348" i="3"/>
  <c r="P2348" i="3"/>
  <c r="O2349" i="3"/>
  <c r="P2349" i="3"/>
  <c r="O2350" i="3"/>
  <c r="P2350" i="3"/>
  <c r="O2351" i="3"/>
  <c r="P2351" i="3"/>
  <c r="O2352" i="3"/>
  <c r="P2352" i="3"/>
  <c r="O2353" i="3"/>
  <c r="P2353" i="3"/>
  <c r="O2354" i="3"/>
  <c r="P2354" i="3"/>
  <c r="O2355" i="3"/>
  <c r="P2355" i="3"/>
  <c r="O2356" i="3"/>
  <c r="P2356" i="3"/>
  <c r="O2357" i="3"/>
  <c r="P2357" i="3"/>
  <c r="O2358" i="3"/>
  <c r="P2358" i="3"/>
  <c r="O2359" i="3"/>
  <c r="P2359" i="3"/>
  <c r="O2360" i="3"/>
  <c r="P2360" i="3"/>
  <c r="O2361" i="3"/>
  <c r="P2361" i="3"/>
  <c r="O2362" i="3"/>
  <c r="P2362" i="3"/>
  <c r="O2363" i="3"/>
  <c r="P2363" i="3"/>
  <c r="O2364" i="3"/>
  <c r="P2364" i="3"/>
  <c r="O2365" i="3"/>
  <c r="P2365" i="3"/>
  <c r="O2366" i="3"/>
  <c r="P2366" i="3"/>
  <c r="O2367" i="3"/>
  <c r="P2367" i="3"/>
  <c r="O2368" i="3"/>
  <c r="P2368" i="3"/>
  <c r="O2369" i="3"/>
  <c r="P2369" i="3"/>
  <c r="O2370" i="3"/>
  <c r="P2370" i="3"/>
  <c r="O2371" i="3"/>
  <c r="P2371" i="3"/>
  <c r="O2372" i="3"/>
  <c r="P2372" i="3"/>
  <c r="O2373" i="3"/>
  <c r="P2373" i="3"/>
  <c r="O2374" i="3"/>
  <c r="P2374" i="3"/>
  <c r="O2375" i="3"/>
  <c r="P2375" i="3"/>
  <c r="O2376" i="3"/>
  <c r="P2376" i="3"/>
  <c r="O2377" i="3"/>
  <c r="P2377" i="3"/>
  <c r="O2378" i="3"/>
  <c r="P2378" i="3"/>
  <c r="O2379" i="3"/>
  <c r="P2379" i="3"/>
  <c r="O2380" i="3"/>
  <c r="P2380" i="3"/>
  <c r="O2381" i="3"/>
  <c r="P2381" i="3"/>
  <c r="O2382" i="3"/>
  <c r="P2382" i="3"/>
  <c r="O2383" i="3"/>
  <c r="P2383" i="3"/>
  <c r="O2384" i="3"/>
  <c r="P2384" i="3"/>
  <c r="O2385" i="3"/>
  <c r="P2385" i="3"/>
  <c r="O2386" i="3"/>
  <c r="P2386" i="3"/>
  <c r="O2387" i="3"/>
  <c r="P2387" i="3"/>
  <c r="O2388" i="3"/>
  <c r="P2388" i="3"/>
  <c r="O2389" i="3"/>
  <c r="P2389" i="3"/>
  <c r="O2390" i="3"/>
  <c r="P2390" i="3"/>
  <c r="O2391" i="3"/>
  <c r="P2391" i="3"/>
  <c r="O2392" i="3"/>
  <c r="P2392" i="3"/>
  <c r="O2393" i="3"/>
  <c r="P2393" i="3"/>
  <c r="O2394" i="3"/>
  <c r="P2394" i="3"/>
  <c r="O2395" i="3"/>
  <c r="P2395" i="3"/>
  <c r="O2396" i="3"/>
  <c r="P2396" i="3"/>
  <c r="O2397" i="3"/>
  <c r="P2397" i="3"/>
  <c r="O2398" i="3"/>
  <c r="P2398" i="3"/>
  <c r="O2399" i="3"/>
  <c r="P2399" i="3"/>
  <c r="O2400" i="3"/>
  <c r="P2400" i="3"/>
  <c r="O2401" i="3"/>
  <c r="P2401" i="3"/>
  <c r="O2402" i="3"/>
  <c r="P2402" i="3"/>
  <c r="O2403" i="3"/>
  <c r="P2403" i="3"/>
  <c r="O2404" i="3"/>
  <c r="P2404" i="3"/>
  <c r="O2405" i="3"/>
  <c r="P2405" i="3"/>
  <c r="O2406" i="3"/>
  <c r="P2406" i="3"/>
  <c r="O2407" i="3"/>
  <c r="P2407" i="3"/>
  <c r="O2408" i="3"/>
  <c r="P2408" i="3"/>
  <c r="O2409" i="3"/>
  <c r="P2409" i="3"/>
  <c r="O2410" i="3"/>
  <c r="P2410" i="3"/>
  <c r="O2411" i="3"/>
  <c r="P2411" i="3"/>
  <c r="O2412" i="3"/>
  <c r="P2412" i="3"/>
  <c r="O2413" i="3"/>
  <c r="P2413" i="3"/>
  <c r="O2414" i="3"/>
  <c r="P2414" i="3"/>
  <c r="O2415" i="3"/>
  <c r="P2415" i="3"/>
  <c r="O2416" i="3"/>
  <c r="P2416" i="3"/>
  <c r="O2417" i="3"/>
  <c r="P2417" i="3"/>
  <c r="O2418" i="3"/>
  <c r="P2418" i="3"/>
  <c r="O2419" i="3"/>
  <c r="P2419" i="3"/>
  <c r="O2420" i="3"/>
  <c r="P2420" i="3"/>
  <c r="O2421" i="3"/>
  <c r="P2421" i="3"/>
  <c r="O2422" i="3"/>
  <c r="P2422" i="3"/>
  <c r="O2423" i="3"/>
  <c r="P2423" i="3"/>
  <c r="O2424" i="3"/>
  <c r="P2424" i="3"/>
  <c r="O2425" i="3"/>
  <c r="P2425" i="3"/>
  <c r="O2426" i="3"/>
  <c r="P2426" i="3"/>
  <c r="O2427" i="3"/>
  <c r="P2427" i="3"/>
  <c r="O2428" i="3"/>
  <c r="P2428" i="3"/>
  <c r="O2429" i="3"/>
  <c r="P2429" i="3"/>
  <c r="O2430" i="3"/>
  <c r="P2430" i="3"/>
  <c r="O2431" i="3"/>
  <c r="P2431" i="3"/>
  <c r="O2432" i="3"/>
  <c r="P2432" i="3"/>
  <c r="O2433" i="3"/>
  <c r="P2433" i="3"/>
  <c r="O2434" i="3"/>
  <c r="P2434" i="3"/>
  <c r="O2435" i="3"/>
  <c r="P2435" i="3"/>
  <c r="O2436" i="3"/>
  <c r="P2436" i="3"/>
  <c r="O2437" i="3"/>
  <c r="P2437" i="3"/>
  <c r="O2438" i="3"/>
  <c r="P2438" i="3"/>
  <c r="O2439" i="3"/>
  <c r="P2439" i="3"/>
  <c r="O2440" i="3"/>
  <c r="P2440" i="3"/>
  <c r="O2441" i="3"/>
  <c r="P2441" i="3"/>
  <c r="O2442" i="3"/>
  <c r="P2442" i="3"/>
  <c r="O2443" i="3"/>
  <c r="P2443" i="3"/>
  <c r="O2444" i="3"/>
  <c r="P2444" i="3"/>
  <c r="O2445" i="3"/>
  <c r="P2445" i="3"/>
  <c r="O2446" i="3"/>
  <c r="P2446" i="3"/>
  <c r="O2447" i="3"/>
  <c r="P2447" i="3"/>
  <c r="O2448" i="3"/>
  <c r="P2448" i="3"/>
  <c r="O2449" i="3"/>
  <c r="P2449" i="3"/>
  <c r="O2450" i="3"/>
  <c r="P2450" i="3"/>
  <c r="O2451" i="3"/>
  <c r="P2451" i="3"/>
  <c r="O2452" i="3"/>
  <c r="P2452" i="3"/>
  <c r="O2453" i="3"/>
  <c r="P2453" i="3"/>
  <c r="O2454" i="3"/>
  <c r="P2454" i="3"/>
  <c r="O2455" i="3"/>
  <c r="P2455" i="3"/>
  <c r="O2456" i="3"/>
  <c r="P2456" i="3"/>
  <c r="O2457" i="3"/>
  <c r="P2457" i="3"/>
  <c r="O2458" i="3"/>
  <c r="P2458" i="3"/>
  <c r="O2459" i="3"/>
  <c r="P2459" i="3"/>
  <c r="O2460" i="3"/>
  <c r="P2460" i="3"/>
  <c r="O2461" i="3"/>
  <c r="P2461" i="3"/>
  <c r="O2462" i="3"/>
  <c r="P2462" i="3"/>
  <c r="O2463" i="3"/>
  <c r="P2463" i="3"/>
  <c r="O2464" i="3"/>
  <c r="P2464" i="3"/>
  <c r="O2465" i="3"/>
  <c r="P2465" i="3"/>
  <c r="O2466" i="3"/>
  <c r="P2466" i="3"/>
  <c r="O2467" i="3"/>
  <c r="P2467" i="3"/>
  <c r="O2468" i="3"/>
  <c r="P2468" i="3"/>
  <c r="O2469" i="3"/>
  <c r="P2469" i="3"/>
  <c r="O2470" i="3"/>
  <c r="P2470" i="3"/>
  <c r="O2471" i="3"/>
  <c r="P2471" i="3"/>
  <c r="O2472" i="3"/>
  <c r="P2472" i="3"/>
  <c r="O2473" i="3"/>
  <c r="P2473" i="3"/>
  <c r="O2474" i="3"/>
  <c r="P2474" i="3"/>
  <c r="O2475" i="3"/>
  <c r="P2475" i="3"/>
  <c r="O2476" i="3"/>
  <c r="P2476" i="3"/>
  <c r="O2477" i="3"/>
  <c r="P2477" i="3"/>
  <c r="O2478" i="3"/>
  <c r="P2478" i="3"/>
  <c r="O2479" i="3"/>
  <c r="P2479" i="3"/>
  <c r="O2480" i="3"/>
  <c r="P2480" i="3"/>
  <c r="O2481" i="3"/>
  <c r="P2481" i="3"/>
  <c r="O2482" i="3"/>
  <c r="P2482" i="3"/>
  <c r="O2483" i="3"/>
  <c r="P2483" i="3"/>
  <c r="O2484" i="3"/>
  <c r="P2484" i="3"/>
  <c r="O2485" i="3"/>
  <c r="P2485" i="3"/>
  <c r="O2486" i="3"/>
  <c r="P2486" i="3"/>
  <c r="O2487" i="3"/>
  <c r="P2487" i="3"/>
  <c r="O2488" i="3"/>
  <c r="P2488" i="3"/>
  <c r="O2489" i="3"/>
  <c r="P2489" i="3"/>
  <c r="O2490" i="3"/>
  <c r="P2490" i="3"/>
  <c r="O2491" i="3"/>
  <c r="P2491" i="3"/>
  <c r="O2492" i="3"/>
  <c r="P2492" i="3"/>
  <c r="O2493" i="3"/>
  <c r="P2493" i="3"/>
  <c r="O2494" i="3"/>
  <c r="P2494" i="3"/>
  <c r="O2495" i="3"/>
  <c r="P2495" i="3"/>
  <c r="O2496" i="3"/>
  <c r="P2496" i="3"/>
  <c r="O2497" i="3"/>
  <c r="P2497" i="3"/>
  <c r="O2498" i="3"/>
  <c r="P2498" i="3"/>
  <c r="O2499" i="3"/>
  <c r="P2499" i="3"/>
  <c r="O2500" i="3"/>
  <c r="P2500" i="3"/>
  <c r="O2501" i="3"/>
  <c r="P2501" i="3"/>
  <c r="O2502" i="3"/>
  <c r="P2502" i="3"/>
  <c r="O2503" i="3"/>
  <c r="P2503" i="3"/>
  <c r="O2504" i="3"/>
  <c r="P2504" i="3"/>
  <c r="O2505" i="3"/>
  <c r="P2505" i="3"/>
  <c r="O2506" i="3"/>
  <c r="P2506" i="3"/>
  <c r="O2507" i="3"/>
  <c r="P2507" i="3"/>
  <c r="O2508" i="3"/>
  <c r="P2508" i="3"/>
  <c r="O2509" i="3"/>
  <c r="P2509" i="3"/>
  <c r="O2510" i="3"/>
  <c r="P2510" i="3"/>
  <c r="O2511" i="3"/>
  <c r="P2511" i="3"/>
  <c r="O2512" i="3"/>
  <c r="P2512" i="3"/>
  <c r="O2513" i="3"/>
  <c r="P2513" i="3"/>
  <c r="O2514" i="3"/>
  <c r="P2514" i="3"/>
  <c r="O2515" i="3"/>
  <c r="P2515" i="3"/>
  <c r="O2516" i="3"/>
  <c r="P2516" i="3"/>
  <c r="O2517" i="3"/>
  <c r="P2517" i="3"/>
  <c r="O2518" i="3"/>
  <c r="P2518" i="3"/>
  <c r="O2519" i="3"/>
  <c r="P2519" i="3"/>
  <c r="O2520" i="3"/>
  <c r="P2520" i="3"/>
  <c r="O2521" i="3"/>
  <c r="P2521" i="3"/>
  <c r="O2522" i="3"/>
  <c r="P2522" i="3"/>
  <c r="O2523" i="3"/>
  <c r="P2523" i="3"/>
  <c r="O2524" i="3"/>
  <c r="P2524" i="3"/>
  <c r="O2525" i="3"/>
  <c r="P2525" i="3"/>
  <c r="O2526" i="3"/>
  <c r="P2526" i="3"/>
  <c r="O2527" i="3"/>
  <c r="P2527" i="3"/>
  <c r="O2528" i="3"/>
  <c r="P2528" i="3"/>
  <c r="O2529" i="3"/>
  <c r="P2529" i="3"/>
  <c r="O2530" i="3"/>
  <c r="P2530" i="3"/>
  <c r="O2531" i="3"/>
  <c r="P2531" i="3"/>
  <c r="O2532" i="3"/>
  <c r="P2532" i="3"/>
  <c r="O2533" i="3"/>
  <c r="P2533" i="3"/>
  <c r="O2534" i="3"/>
  <c r="P2534" i="3"/>
  <c r="O2535" i="3"/>
  <c r="P2535" i="3"/>
  <c r="O2536" i="3"/>
  <c r="P2536" i="3"/>
  <c r="O2537" i="3"/>
  <c r="P2537" i="3"/>
  <c r="O2538" i="3"/>
  <c r="P2538" i="3"/>
  <c r="O2539" i="3"/>
  <c r="P2539" i="3"/>
  <c r="O2540" i="3"/>
  <c r="P2540" i="3"/>
  <c r="O2541" i="3"/>
  <c r="P2541" i="3"/>
  <c r="O2542" i="3"/>
  <c r="P2542" i="3"/>
  <c r="O2543" i="3"/>
  <c r="P2543" i="3"/>
  <c r="O2544" i="3"/>
  <c r="P2544" i="3"/>
  <c r="O2545" i="3"/>
  <c r="P2545" i="3"/>
  <c r="O2546" i="3"/>
  <c r="P2546" i="3"/>
  <c r="O2547" i="3"/>
  <c r="P2547" i="3"/>
  <c r="O2548" i="3"/>
  <c r="P2548" i="3"/>
  <c r="O2549" i="3"/>
  <c r="P2549" i="3"/>
  <c r="O2550" i="3"/>
  <c r="P2550" i="3"/>
  <c r="O2551" i="3"/>
  <c r="P2551" i="3"/>
  <c r="O2552" i="3"/>
  <c r="P2552" i="3"/>
  <c r="O2553" i="3"/>
  <c r="P2553" i="3"/>
  <c r="O2554" i="3"/>
  <c r="P2554" i="3"/>
  <c r="O2555" i="3"/>
  <c r="P2555" i="3"/>
  <c r="O2556" i="3"/>
  <c r="P2556" i="3"/>
  <c r="O2557" i="3"/>
  <c r="P2557" i="3"/>
  <c r="O2558" i="3"/>
  <c r="P2558" i="3"/>
  <c r="O2559" i="3"/>
  <c r="P2559" i="3"/>
  <c r="O2560" i="3"/>
  <c r="P2560" i="3"/>
  <c r="O2561" i="3"/>
  <c r="P2561" i="3"/>
  <c r="O2562" i="3"/>
  <c r="P2562" i="3"/>
  <c r="O2563" i="3"/>
  <c r="P2563" i="3"/>
  <c r="O2564" i="3"/>
  <c r="P2564" i="3"/>
  <c r="O2565" i="3"/>
  <c r="P2565" i="3"/>
  <c r="O2566" i="3"/>
  <c r="P2566" i="3"/>
  <c r="O2567" i="3"/>
  <c r="P2567" i="3"/>
  <c r="O2568" i="3"/>
  <c r="P2568" i="3"/>
  <c r="O2569" i="3"/>
  <c r="P2569" i="3"/>
  <c r="O2570" i="3"/>
  <c r="P2570" i="3"/>
  <c r="O2571" i="3"/>
  <c r="P2571" i="3"/>
  <c r="O2572" i="3"/>
  <c r="P2572" i="3"/>
  <c r="O2573" i="3"/>
  <c r="P2573" i="3"/>
  <c r="O2574" i="3"/>
  <c r="P2574" i="3"/>
  <c r="O2575" i="3"/>
  <c r="P2575" i="3"/>
  <c r="O2576" i="3"/>
  <c r="P2576" i="3"/>
  <c r="O2577" i="3"/>
  <c r="P2577" i="3"/>
  <c r="O2578" i="3"/>
  <c r="P2578" i="3"/>
  <c r="O2579" i="3"/>
  <c r="P2579" i="3"/>
  <c r="O2580" i="3"/>
  <c r="P2580" i="3"/>
  <c r="O2581" i="3"/>
  <c r="P2581" i="3"/>
  <c r="O2582" i="3"/>
  <c r="P2582" i="3"/>
  <c r="O2583" i="3"/>
  <c r="P2583" i="3"/>
  <c r="O2584" i="3"/>
  <c r="P2584" i="3"/>
  <c r="O2585" i="3"/>
  <c r="P2585" i="3"/>
  <c r="O2586" i="3"/>
  <c r="P2586" i="3"/>
  <c r="O2587" i="3"/>
  <c r="P2587" i="3"/>
  <c r="O2588" i="3"/>
  <c r="P2588" i="3"/>
  <c r="O2589" i="3"/>
  <c r="P2589" i="3"/>
  <c r="O2590" i="3"/>
  <c r="P2590" i="3"/>
  <c r="O2591" i="3"/>
  <c r="P2591" i="3"/>
  <c r="O2592" i="3"/>
  <c r="P2592" i="3"/>
  <c r="O2593" i="3"/>
  <c r="P2593" i="3"/>
  <c r="O2594" i="3"/>
  <c r="P2594" i="3"/>
  <c r="O2595" i="3"/>
  <c r="P2595" i="3"/>
  <c r="O2596" i="3"/>
  <c r="P2596" i="3"/>
  <c r="O2597" i="3"/>
  <c r="P2597" i="3"/>
  <c r="O2598" i="3"/>
  <c r="P2598" i="3"/>
  <c r="O2599" i="3"/>
  <c r="P2599" i="3"/>
  <c r="O2600" i="3"/>
  <c r="P2600" i="3"/>
  <c r="O2601" i="3"/>
  <c r="P2601" i="3"/>
  <c r="O2602" i="3"/>
  <c r="P2602" i="3"/>
  <c r="O2603" i="3"/>
  <c r="P2603" i="3"/>
  <c r="O2604" i="3"/>
  <c r="P2604" i="3"/>
  <c r="O2605" i="3"/>
  <c r="P2605" i="3"/>
  <c r="O2606" i="3"/>
  <c r="P2606" i="3"/>
  <c r="O2607" i="3"/>
  <c r="P2607" i="3"/>
  <c r="O2608" i="3"/>
  <c r="P2608" i="3"/>
  <c r="O2609" i="3"/>
  <c r="P2609" i="3"/>
  <c r="O2610" i="3"/>
  <c r="P2610" i="3"/>
  <c r="O2611" i="3"/>
  <c r="P2611" i="3"/>
  <c r="O2612" i="3"/>
  <c r="P2612" i="3"/>
  <c r="O2613" i="3"/>
  <c r="P2613" i="3"/>
  <c r="O2614" i="3"/>
  <c r="P2614" i="3"/>
  <c r="O2615" i="3"/>
  <c r="P2615" i="3"/>
  <c r="O2616" i="3"/>
  <c r="P2616" i="3"/>
  <c r="O2617" i="3"/>
  <c r="P2617" i="3"/>
  <c r="O2618" i="3"/>
  <c r="P2618" i="3"/>
  <c r="O2619" i="3"/>
  <c r="P2619" i="3"/>
  <c r="O2620" i="3"/>
  <c r="P2620" i="3"/>
  <c r="O2621" i="3"/>
  <c r="P2621" i="3"/>
  <c r="O2622" i="3"/>
  <c r="P2622" i="3"/>
  <c r="O2623" i="3"/>
  <c r="P2623" i="3"/>
  <c r="O2624" i="3"/>
  <c r="P2624" i="3"/>
  <c r="O2625" i="3"/>
  <c r="P2625" i="3"/>
  <c r="O2626" i="3"/>
  <c r="P2626" i="3"/>
  <c r="O2627" i="3"/>
  <c r="P2627" i="3"/>
  <c r="O2628" i="3"/>
  <c r="P2628" i="3"/>
  <c r="O2629" i="3"/>
  <c r="P2629" i="3"/>
  <c r="O2630" i="3"/>
  <c r="P2630" i="3"/>
  <c r="O2631" i="3"/>
  <c r="P2631" i="3"/>
  <c r="O2632" i="3"/>
  <c r="P2632" i="3"/>
  <c r="O2633" i="3"/>
  <c r="P2633" i="3"/>
  <c r="O2634" i="3"/>
  <c r="P2634" i="3"/>
  <c r="O2635" i="3"/>
  <c r="P2635" i="3"/>
  <c r="O2636" i="3"/>
  <c r="P2636" i="3"/>
  <c r="O2637" i="3"/>
  <c r="P2637" i="3"/>
  <c r="O2638" i="3"/>
  <c r="P2638" i="3"/>
  <c r="O2639" i="3"/>
  <c r="P2639" i="3"/>
  <c r="O2640" i="3"/>
  <c r="P2640" i="3"/>
  <c r="O2641" i="3"/>
  <c r="P2641" i="3"/>
  <c r="O2642" i="3"/>
  <c r="P2642" i="3"/>
  <c r="O2643" i="3"/>
  <c r="P2643" i="3"/>
  <c r="O2644" i="3"/>
  <c r="P2644" i="3"/>
  <c r="O2645" i="3"/>
  <c r="P2645" i="3"/>
  <c r="O2646" i="3"/>
  <c r="P2646" i="3"/>
  <c r="O2647" i="3"/>
  <c r="P2647" i="3"/>
  <c r="O2648" i="3"/>
  <c r="P2648" i="3"/>
  <c r="O2649" i="3"/>
  <c r="P2649" i="3"/>
  <c r="O2650" i="3"/>
  <c r="P2650" i="3"/>
  <c r="O2651" i="3"/>
  <c r="P2651" i="3"/>
  <c r="O2652" i="3"/>
  <c r="P2652" i="3"/>
  <c r="O2653" i="3"/>
  <c r="P2653" i="3"/>
  <c r="O2654" i="3"/>
  <c r="P2654" i="3"/>
  <c r="O2655" i="3"/>
  <c r="P2655" i="3"/>
  <c r="O2656" i="3"/>
  <c r="P2656" i="3"/>
  <c r="O2657" i="3"/>
  <c r="P2657" i="3"/>
  <c r="O2658" i="3"/>
  <c r="P2658" i="3"/>
  <c r="O2659" i="3"/>
  <c r="P2659" i="3"/>
  <c r="O2660" i="3"/>
  <c r="P2660" i="3"/>
  <c r="O2661" i="3"/>
  <c r="P2661" i="3"/>
  <c r="O2662" i="3"/>
  <c r="P2662" i="3"/>
  <c r="O2663" i="3"/>
  <c r="P2663" i="3"/>
  <c r="O2664" i="3"/>
  <c r="P2664" i="3"/>
  <c r="O2665" i="3"/>
  <c r="P2665" i="3"/>
  <c r="O2666" i="3"/>
  <c r="P2666" i="3"/>
  <c r="O2667" i="3"/>
  <c r="P2667" i="3"/>
  <c r="O2668" i="3"/>
  <c r="P2668" i="3"/>
  <c r="O2669" i="3"/>
  <c r="P2669" i="3"/>
  <c r="O2670" i="3"/>
  <c r="P2670" i="3"/>
  <c r="O2671" i="3"/>
  <c r="P2671" i="3"/>
  <c r="O2672" i="3"/>
  <c r="P2672" i="3"/>
  <c r="O2673" i="3"/>
  <c r="P2673" i="3"/>
  <c r="O2674" i="3"/>
  <c r="P2674" i="3"/>
  <c r="O2675" i="3"/>
  <c r="P2675" i="3"/>
  <c r="O2676" i="3"/>
  <c r="P2676" i="3"/>
  <c r="O2677" i="3"/>
  <c r="P2677" i="3"/>
  <c r="O2678" i="3"/>
  <c r="P2678" i="3"/>
  <c r="O2679" i="3"/>
  <c r="P2679" i="3"/>
  <c r="O2680" i="3"/>
  <c r="P2680" i="3"/>
  <c r="O2681" i="3"/>
  <c r="P2681" i="3"/>
  <c r="O2682" i="3"/>
  <c r="P2682" i="3"/>
  <c r="O2683" i="3"/>
  <c r="P2683" i="3"/>
  <c r="O2684" i="3"/>
  <c r="P2684" i="3"/>
  <c r="O2685" i="3"/>
  <c r="P2685" i="3"/>
  <c r="O2686" i="3"/>
  <c r="P2686" i="3"/>
  <c r="O2687" i="3"/>
  <c r="P2687" i="3"/>
  <c r="O2688" i="3"/>
  <c r="P2688" i="3"/>
  <c r="O2689" i="3"/>
  <c r="P2689" i="3"/>
  <c r="O2690" i="3"/>
  <c r="P2690" i="3"/>
  <c r="O2691" i="3"/>
  <c r="P2691" i="3"/>
  <c r="O2692" i="3"/>
  <c r="P2692" i="3"/>
  <c r="O2693" i="3"/>
  <c r="P2693" i="3"/>
  <c r="O2694" i="3"/>
  <c r="P2694" i="3"/>
  <c r="O2695" i="3"/>
  <c r="P2695" i="3"/>
  <c r="O2696" i="3"/>
  <c r="P2696" i="3"/>
  <c r="O2697" i="3"/>
  <c r="P2697" i="3"/>
  <c r="O2698" i="3"/>
  <c r="P2698" i="3"/>
  <c r="O2699" i="3"/>
  <c r="P2699" i="3"/>
  <c r="O2700" i="3"/>
  <c r="P2700" i="3"/>
  <c r="O2701" i="3"/>
  <c r="P2701" i="3"/>
  <c r="O2702" i="3"/>
  <c r="P2702" i="3"/>
  <c r="O2703" i="3"/>
  <c r="P2703" i="3"/>
  <c r="O2704" i="3"/>
  <c r="P2704" i="3"/>
  <c r="O2705" i="3"/>
  <c r="P2705" i="3"/>
  <c r="O2706" i="3"/>
  <c r="P2706" i="3"/>
  <c r="O2707" i="3"/>
  <c r="P2707" i="3"/>
  <c r="O2708" i="3"/>
  <c r="P2708" i="3"/>
  <c r="O2709" i="3"/>
  <c r="P2709" i="3"/>
  <c r="O2710" i="3"/>
  <c r="P2710" i="3"/>
  <c r="O2711" i="3"/>
  <c r="P2711" i="3"/>
  <c r="O2712" i="3"/>
  <c r="P2712" i="3"/>
  <c r="O2713" i="3"/>
  <c r="P2713" i="3"/>
  <c r="O2714" i="3"/>
  <c r="P2714" i="3"/>
  <c r="O2715" i="3"/>
  <c r="P2715" i="3"/>
  <c r="O2716" i="3"/>
  <c r="P2716" i="3"/>
  <c r="O2717" i="3"/>
  <c r="P2717" i="3"/>
  <c r="O2718" i="3"/>
  <c r="P2718" i="3"/>
  <c r="O2719" i="3"/>
  <c r="P2719" i="3"/>
  <c r="O2720" i="3"/>
  <c r="P2720" i="3"/>
  <c r="O2721" i="3"/>
  <c r="P2721" i="3"/>
  <c r="O2722" i="3"/>
  <c r="P2722" i="3"/>
  <c r="O2723" i="3"/>
  <c r="P2723" i="3"/>
  <c r="O2724" i="3"/>
  <c r="P2724" i="3"/>
  <c r="O2725" i="3"/>
  <c r="P2725" i="3"/>
  <c r="O2726" i="3"/>
  <c r="P2726" i="3"/>
  <c r="O2727" i="3"/>
  <c r="P2727" i="3"/>
  <c r="O2728" i="3"/>
  <c r="P2728" i="3"/>
  <c r="O2729" i="3"/>
  <c r="P2729" i="3"/>
  <c r="O2730" i="3"/>
  <c r="P2730" i="3"/>
  <c r="O2731" i="3"/>
  <c r="P2731" i="3"/>
  <c r="O2732" i="3"/>
  <c r="P2732" i="3"/>
  <c r="O2733" i="3"/>
  <c r="P2733" i="3"/>
  <c r="O2734" i="3"/>
  <c r="P2734" i="3"/>
  <c r="O2735" i="3"/>
  <c r="P2735" i="3"/>
  <c r="O2736" i="3"/>
  <c r="P2736" i="3"/>
  <c r="O2737" i="3"/>
  <c r="P2737" i="3"/>
  <c r="O2738" i="3"/>
  <c r="P2738" i="3"/>
  <c r="O2739" i="3"/>
  <c r="P2739" i="3"/>
  <c r="O2740" i="3"/>
  <c r="P2740" i="3"/>
  <c r="O2741" i="3"/>
  <c r="P2741" i="3"/>
  <c r="O2742" i="3"/>
  <c r="P2742" i="3"/>
  <c r="O2743" i="3"/>
  <c r="P2743" i="3"/>
  <c r="O2744" i="3"/>
  <c r="P2744" i="3"/>
  <c r="O2745" i="3"/>
  <c r="P2745" i="3"/>
  <c r="O2746" i="3"/>
  <c r="P2746" i="3"/>
  <c r="O2747" i="3"/>
  <c r="P2747" i="3"/>
  <c r="O2748" i="3"/>
  <c r="P2748" i="3"/>
  <c r="O2749" i="3"/>
  <c r="P2749" i="3"/>
  <c r="O2750" i="3"/>
  <c r="P2750" i="3"/>
  <c r="O2751" i="3"/>
  <c r="P2751" i="3"/>
  <c r="O2752" i="3"/>
  <c r="P2752" i="3"/>
  <c r="O2753" i="3"/>
  <c r="P2753" i="3"/>
  <c r="O2754" i="3"/>
  <c r="P2754" i="3"/>
  <c r="O2755" i="3"/>
  <c r="P2755" i="3"/>
  <c r="O2756" i="3"/>
  <c r="P2756" i="3"/>
  <c r="O2757" i="3"/>
  <c r="P2757" i="3"/>
  <c r="O2758" i="3"/>
  <c r="P2758" i="3"/>
  <c r="O2759" i="3"/>
  <c r="P2759" i="3"/>
  <c r="O2760" i="3"/>
  <c r="P2760" i="3"/>
  <c r="O2761" i="3"/>
  <c r="P2761" i="3"/>
  <c r="O2762" i="3"/>
  <c r="P2762" i="3"/>
  <c r="O2763" i="3"/>
  <c r="P2763" i="3"/>
  <c r="O2764" i="3"/>
  <c r="P2764" i="3"/>
  <c r="O2765" i="3"/>
  <c r="P2765" i="3"/>
  <c r="O2766" i="3"/>
  <c r="P2766" i="3"/>
  <c r="O2767" i="3"/>
  <c r="P2767" i="3"/>
  <c r="O2768" i="3"/>
  <c r="P2768" i="3"/>
  <c r="O2769" i="3"/>
  <c r="P2769" i="3"/>
  <c r="O2770" i="3"/>
  <c r="P2770" i="3"/>
  <c r="O2771" i="3"/>
  <c r="P2771" i="3"/>
  <c r="O2772" i="3"/>
  <c r="P2772" i="3"/>
  <c r="O2773" i="3"/>
  <c r="P2773" i="3"/>
  <c r="O2774" i="3"/>
  <c r="P2774" i="3"/>
  <c r="O2775" i="3"/>
  <c r="P2775" i="3"/>
  <c r="O2776" i="3"/>
  <c r="P2776" i="3"/>
  <c r="O2777" i="3"/>
  <c r="P2777" i="3"/>
  <c r="O2778" i="3"/>
  <c r="P2778" i="3"/>
  <c r="O2779" i="3"/>
  <c r="P2779" i="3"/>
  <c r="O2780" i="3"/>
  <c r="P2780" i="3"/>
  <c r="O2781" i="3"/>
  <c r="P2781" i="3"/>
  <c r="O2782" i="3"/>
  <c r="P2782" i="3"/>
  <c r="O2783" i="3"/>
  <c r="P2783" i="3"/>
  <c r="O2784" i="3"/>
  <c r="P2784" i="3"/>
  <c r="O2785" i="3"/>
  <c r="P2785" i="3"/>
  <c r="O2786" i="3"/>
  <c r="P2786" i="3"/>
  <c r="O2787" i="3"/>
  <c r="P2787" i="3"/>
  <c r="O2788" i="3"/>
  <c r="P2788" i="3"/>
  <c r="O2789" i="3"/>
  <c r="P2789" i="3"/>
  <c r="O2790" i="3"/>
  <c r="P2790" i="3"/>
  <c r="O2791" i="3"/>
  <c r="P2791" i="3"/>
  <c r="O2792" i="3"/>
  <c r="P2792" i="3"/>
  <c r="O2793" i="3"/>
  <c r="P2793" i="3"/>
  <c r="O2794" i="3"/>
  <c r="P2794" i="3"/>
  <c r="O2795" i="3"/>
  <c r="P2795" i="3"/>
  <c r="O2796" i="3"/>
  <c r="P2796" i="3"/>
  <c r="O2797" i="3"/>
  <c r="P2797" i="3"/>
  <c r="O2798" i="3"/>
  <c r="P2798" i="3"/>
  <c r="O2799" i="3"/>
  <c r="P2799" i="3"/>
  <c r="O2800" i="3"/>
  <c r="P2800" i="3"/>
  <c r="O2801" i="3"/>
  <c r="P2801" i="3"/>
  <c r="O2802" i="3"/>
  <c r="P2802" i="3"/>
  <c r="O2803" i="3"/>
  <c r="P2803" i="3"/>
  <c r="O2804" i="3"/>
  <c r="P2804" i="3"/>
  <c r="O2805" i="3"/>
  <c r="P2805" i="3"/>
  <c r="O2806" i="3"/>
  <c r="P2806" i="3"/>
  <c r="O2807" i="3"/>
  <c r="P2807" i="3"/>
  <c r="O2808" i="3"/>
  <c r="P2808" i="3"/>
  <c r="O2809" i="3"/>
  <c r="P2809" i="3"/>
  <c r="O2810" i="3"/>
  <c r="P2810" i="3"/>
  <c r="O2811" i="3"/>
  <c r="P2811" i="3"/>
  <c r="O2812" i="3"/>
  <c r="P2812" i="3"/>
  <c r="O2813" i="3"/>
  <c r="P2813" i="3"/>
  <c r="O2814" i="3"/>
  <c r="P2814" i="3"/>
  <c r="O2815" i="3"/>
  <c r="P2815" i="3"/>
  <c r="O2816" i="3"/>
  <c r="P2816" i="3"/>
  <c r="O2817" i="3"/>
  <c r="P2817" i="3"/>
  <c r="O2818" i="3"/>
  <c r="P2818" i="3"/>
  <c r="O2819" i="3"/>
  <c r="P2819" i="3"/>
  <c r="O2820" i="3"/>
  <c r="P2820" i="3"/>
  <c r="O2821" i="3"/>
  <c r="P2821" i="3"/>
  <c r="O2822" i="3"/>
  <c r="P2822" i="3"/>
  <c r="O2823" i="3"/>
  <c r="P2823" i="3"/>
  <c r="O2824" i="3"/>
  <c r="P2824" i="3"/>
  <c r="O2825" i="3"/>
  <c r="P2825" i="3"/>
  <c r="O2826" i="3"/>
  <c r="P2826" i="3"/>
  <c r="O2827" i="3"/>
  <c r="P2827" i="3"/>
  <c r="O2828" i="3"/>
  <c r="P2828" i="3"/>
  <c r="O2829" i="3"/>
  <c r="P2829" i="3"/>
  <c r="O2830" i="3"/>
  <c r="P2830" i="3"/>
  <c r="O2831" i="3"/>
  <c r="P2831" i="3"/>
  <c r="O2832" i="3"/>
  <c r="P2832" i="3"/>
  <c r="O2833" i="3"/>
  <c r="P2833" i="3"/>
  <c r="O2834" i="3"/>
  <c r="P2834" i="3"/>
  <c r="O2835" i="3"/>
  <c r="P2835" i="3"/>
  <c r="O2836" i="3"/>
  <c r="P2836" i="3"/>
  <c r="O2837" i="3"/>
  <c r="P2837" i="3"/>
  <c r="O2838" i="3"/>
  <c r="P2838" i="3"/>
  <c r="O2839" i="3"/>
  <c r="P2839" i="3"/>
  <c r="O2840" i="3"/>
  <c r="P2840" i="3"/>
  <c r="O2841" i="3"/>
  <c r="P2841" i="3"/>
  <c r="O2842" i="3"/>
  <c r="P2842" i="3"/>
  <c r="O2843" i="3"/>
  <c r="P2843" i="3"/>
  <c r="O2844" i="3"/>
  <c r="P2844" i="3"/>
  <c r="O2845" i="3"/>
  <c r="P2845" i="3"/>
  <c r="O2846" i="3"/>
  <c r="P2846" i="3"/>
  <c r="O2847" i="3"/>
  <c r="P2847" i="3"/>
  <c r="O2848" i="3"/>
  <c r="P2848" i="3"/>
  <c r="O2849" i="3"/>
  <c r="P2849" i="3"/>
  <c r="O2850" i="3"/>
  <c r="P2850" i="3"/>
  <c r="O2851" i="3"/>
  <c r="P2851" i="3"/>
  <c r="O2852" i="3"/>
  <c r="P2852" i="3"/>
  <c r="O2853" i="3"/>
  <c r="P2853" i="3"/>
  <c r="O2854" i="3"/>
  <c r="P2854" i="3"/>
  <c r="O2855" i="3"/>
  <c r="P2855" i="3"/>
  <c r="O2856" i="3"/>
  <c r="P2856" i="3"/>
  <c r="O2857" i="3"/>
  <c r="P2857" i="3"/>
  <c r="O2858" i="3"/>
  <c r="P2858" i="3"/>
  <c r="O2859" i="3"/>
  <c r="P2859" i="3"/>
  <c r="O2860" i="3"/>
  <c r="P2860" i="3"/>
  <c r="O2861" i="3"/>
  <c r="P2861" i="3"/>
  <c r="O2862" i="3"/>
  <c r="P2862" i="3"/>
  <c r="O2863" i="3"/>
  <c r="P2863" i="3"/>
  <c r="O2864" i="3"/>
  <c r="P2864" i="3"/>
  <c r="O2865" i="3"/>
  <c r="P2865" i="3"/>
  <c r="O2866" i="3"/>
  <c r="P2866" i="3"/>
  <c r="O2867" i="3"/>
  <c r="P2867" i="3"/>
  <c r="O2868" i="3"/>
  <c r="P2868" i="3"/>
  <c r="O2869" i="3"/>
  <c r="P2869" i="3"/>
  <c r="O2870" i="3"/>
  <c r="P2870" i="3"/>
  <c r="O2871" i="3"/>
  <c r="P2871" i="3"/>
  <c r="O2872" i="3"/>
  <c r="P2872" i="3"/>
  <c r="O2873" i="3"/>
  <c r="P2873" i="3"/>
  <c r="O2874" i="3"/>
  <c r="P2874" i="3"/>
  <c r="O2875" i="3"/>
  <c r="P2875" i="3"/>
  <c r="O2876" i="3"/>
  <c r="P2876" i="3"/>
  <c r="O2877" i="3"/>
  <c r="P2877" i="3"/>
  <c r="O2878" i="3"/>
  <c r="P2878" i="3"/>
  <c r="O2879" i="3"/>
  <c r="P2879" i="3"/>
  <c r="O2880" i="3"/>
  <c r="P2880" i="3"/>
  <c r="O2881" i="3"/>
  <c r="P2881" i="3"/>
  <c r="O2882" i="3"/>
  <c r="P2882" i="3"/>
  <c r="O2883" i="3"/>
  <c r="P2883" i="3"/>
  <c r="O2884" i="3"/>
  <c r="P2884" i="3"/>
  <c r="O2885" i="3"/>
  <c r="P2885" i="3"/>
  <c r="O2886" i="3"/>
  <c r="P2886" i="3"/>
  <c r="O2887" i="3"/>
  <c r="P2887" i="3"/>
  <c r="O2888" i="3"/>
  <c r="P2888" i="3"/>
  <c r="O2889" i="3"/>
  <c r="P2889" i="3"/>
  <c r="O2890" i="3"/>
  <c r="P2890" i="3"/>
  <c r="O2891" i="3"/>
  <c r="P2891" i="3"/>
  <c r="O2892" i="3"/>
  <c r="P2892" i="3"/>
  <c r="O2893" i="3"/>
  <c r="P2893" i="3"/>
  <c r="O2894" i="3"/>
  <c r="P2894" i="3"/>
  <c r="O2895" i="3"/>
  <c r="P2895" i="3"/>
  <c r="O2896" i="3"/>
  <c r="P2896" i="3"/>
  <c r="O2897" i="3"/>
  <c r="P2897" i="3"/>
  <c r="O2898" i="3"/>
  <c r="P2898" i="3"/>
  <c r="O2899" i="3"/>
  <c r="P2899" i="3"/>
  <c r="O2900" i="3"/>
  <c r="P2900" i="3"/>
  <c r="O2901" i="3"/>
  <c r="P2901" i="3"/>
  <c r="O2902" i="3"/>
  <c r="P2902" i="3"/>
  <c r="O2903" i="3"/>
  <c r="P2903" i="3"/>
  <c r="O2904" i="3"/>
  <c r="P2904" i="3"/>
  <c r="O2905" i="3"/>
  <c r="P2905" i="3"/>
  <c r="O2906" i="3"/>
  <c r="P2906" i="3"/>
  <c r="O2907" i="3"/>
  <c r="P2907" i="3"/>
  <c r="O2908" i="3"/>
  <c r="P2908" i="3"/>
  <c r="O2909" i="3"/>
  <c r="P2909" i="3"/>
  <c r="O2910" i="3"/>
  <c r="P2910" i="3"/>
  <c r="O2911" i="3"/>
  <c r="P2911" i="3"/>
  <c r="O2912" i="3"/>
  <c r="P2912" i="3"/>
  <c r="O2913" i="3"/>
  <c r="P2913" i="3"/>
  <c r="O2914" i="3"/>
  <c r="P2914" i="3"/>
  <c r="O2915" i="3"/>
  <c r="P2915" i="3"/>
  <c r="O2916" i="3"/>
  <c r="P2916" i="3"/>
  <c r="O2917" i="3"/>
  <c r="P2917" i="3"/>
  <c r="O2918" i="3"/>
  <c r="P2918" i="3"/>
  <c r="O2919" i="3"/>
  <c r="P2919" i="3"/>
  <c r="O2920" i="3"/>
  <c r="P2920" i="3"/>
  <c r="O2921" i="3"/>
  <c r="P2921" i="3"/>
  <c r="O2922" i="3"/>
  <c r="P2922" i="3"/>
  <c r="O2923" i="3"/>
  <c r="P2923" i="3"/>
  <c r="O2924" i="3"/>
  <c r="P2924" i="3"/>
  <c r="O2925" i="3"/>
  <c r="P2925" i="3"/>
  <c r="O2926" i="3"/>
  <c r="P2926" i="3"/>
  <c r="O2927" i="3"/>
  <c r="P2927" i="3"/>
  <c r="O2928" i="3"/>
  <c r="P2928" i="3"/>
  <c r="O2929" i="3"/>
  <c r="P2929" i="3"/>
  <c r="O2930" i="3"/>
  <c r="P2930" i="3"/>
  <c r="O2931" i="3"/>
  <c r="P2931" i="3"/>
  <c r="O2932" i="3"/>
  <c r="P2932" i="3"/>
  <c r="O2933" i="3"/>
  <c r="P2933" i="3"/>
  <c r="O2934" i="3"/>
  <c r="P2934" i="3"/>
  <c r="O2935" i="3"/>
  <c r="P2935" i="3"/>
  <c r="O2936" i="3"/>
  <c r="P2936" i="3"/>
  <c r="O2937" i="3"/>
  <c r="P2937" i="3"/>
  <c r="O2938" i="3"/>
  <c r="P2938" i="3"/>
  <c r="O2939" i="3"/>
  <c r="P2939" i="3"/>
  <c r="O2940" i="3"/>
  <c r="P2940" i="3"/>
  <c r="O2941" i="3"/>
  <c r="P2941" i="3"/>
  <c r="O2942" i="3"/>
  <c r="P2942" i="3"/>
  <c r="O2943" i="3"/>
  <c r="P2943" i="3"/>
  <c r="O2944" i="3"/>
  <c r="P2944" i="3"/>
  <c r="O2945" i="3"/>
  <c r="P2945" i="3"/>
  <c r="O2946" i="3"/>
  <c r="P2946" i="3"/>
  <c r="O2947" i="3"/>
  <c r="P2947" i="3"/>
  <c r="O2948" i="3"/>
  <c r="P2948" i="3"/>
  <c r="O2949" i="3"/>
  <c r="P2949" i="3"/>
  <c r="O2950" i="3"/>
  <c r="P2950" i="3"/>
  <c r="O2951" i="3"/>
  <c r="P2951" i="3"/>
  <c r="O2952" i="3"/>
  <c r="P2952" i="3"/>
  <c r="O2953" i="3"/>
  <c r="P2953" i="3"/>
  <c r="O2954" i="3"/>
  <c r="P2954" i="3"/>
  <c r="O2955" i="3"/>
  <c r="P2955" i="3"/>
  <c r="O2956" i="3"/>
  <c r="P2956" i="3"/>
  <c r="O2957" i="3"/>
  <c r="P2957" i="3"/>
  <c r="O2958" i="3"/>
  <c r="P2958" i="3"/>
  <c r="O2959" i="3"/>
  <c r="P2959" i="3"/>
  <c r="O2960" i="3"/>
  <c r="P2960" i="3"/>
  <c r="O2961" i="3"/>
  <c r="P2961" i="3"/>
  <c r="O2962" i="3"/>
  <c r="P2962" i="3"/>
  <c r="O2963" i="3"/>
  <c r="P2963" i="3"/>
  <c r="O2964" i="3"/>
  <c r="P2964" i="3"/>
  <c r="O2965" i="3"/>
  <c r="P2965" i="3"/>
  <c r="O2966" i="3"/>
  <c r="P2966" i="3"/>
  <c r="O2967" i="3"/>
  <c r="P2967" i="3"/>
  <c r="O2968" i="3"/>
  <c r="P2968" i="3"/>
  <c r="O2969" i="3"/>
  <c r="P2969" i="3"/>
  <c r="O2970" i="3"/>
  <c r="P2970" i="3"/>
  <c r="O2971" i="3"/>
  <c r="P2971" i="3"/>
  <c r="O2972" i="3"/>
  <c r="P2972" i="3"/>
  <c r="O2973" i="3"/>
  <c r="P2973" i="3"/>
  <c r="O2974" i="3"/>
  <c r="P2974" i="3"/>
  <c r="O2975" i="3"/>
  <c r="P2975" i="3"/>
  <c r="O2976" i="3"/>
  <c r="P2976" i="3"/>
  <c r="O2977" i="3"/>
  <c r="P2977" i="3"/>
  <c r="O2978" i="3"/>
  <c r="P2978" i="3"/>
  <c r="O2979" i="3"/>
  <c r="P2979" i="3"/>
  <c r="O2980" i="3"/>
  <c r="P2980" i="3"/>
  <c r="O2981" i="3"/>
  <c r="P2981" i="3"/>
  <c r="O2982" i="3"/>
  <c r="P2982" i="3"/>
  <c r="O2983" i="3"/>
  <c r="P2983" i="3"/>
  <c r="O2984" i="3"/>
  <c r="P2984" i="3"/>
  <c r="O2985" i="3"/>
  <c r="P2985" i="3"/>
  <c r="O2986" i="3"/>
  <c r="P2986" i="3"/>
  <c r="O2987" i="3"/>
  <c r="P2987" i="3"/>
  <c r="O2988" i="3"/>
  <c r="P2988" i="3"/>
  <c r="O2989" i="3"/>
  <c r="P2989" i="3"/>
  <c r="O2990" i="3"/>
  <c r="P2990" i="3"/>
  <c r="O2991" i="3"/>
  <c r="P2991" i="3"/>
  <c r="O2992" i="3"/>
  <c r="P2992" i="3"/>
  <c r="O2993" i="3"/>
  <c r="P2993" i="3"/>
  <c r="O2994" i="3"/>
  <c r="P2994" i="3"/>
  <c r="O2995" i="3"/>
  <c r="P2995" i="3"/>
  <c r="O2996" i="3"/>
  <c r="P2996" i="3"/>
  <c r="O2997" i="3"/>
  <c r="P2997" i="3"/>
  <c r="O2998" i="3"/>
  <c r="P2998" i="3"/>
  <c r="O2999" i="3"/>
  <c r="P2999" i="3"/>
  <c r="O3000" i="3"/>
  <c r="P3000" i="3"/>
  <c r="O3001" i="3"/>
  <c r="P3001" i="3"/>
  <c r="O3002" i="3"/>
  <c r="P3002" i="3"/>
  <c r="O3003" i="3"/>
  <c r="P3003" i="3"/>
  <c r="O3004" i="3"/>
  <c r="P3004" i="3"/>
  <c r="O3005" i="3"/>
  <c r="P3005" i="3"/>
  <c r="O3006" i="3"/>
  <c r="P3006" i="3"/>
  <c r="O3007" i="3"/>
  <c r="P3007" i="3"/>
  <c r="O3008" i="3"/>
  <c r="P3008" i="3"/>
  <c r="O3009" i="3"/>
  <c r="P3009" i="3"/>
  <c r="O3010" i="3"/>
  <c r="P3010" i="3"/>
  <c r="O3011" i="3"/>
  <c r="P3011" i="3"/>
  <c r="O3012" i="3"/>
  <c r="P3012" i="3"/>
  <c r="O3013" i="3"/>
  <c r="P3013" i="3"/>
  <c r="O3014" i="3"/>
  <c r="P3014" i="3"/>
  <c r="O3015" i="3"/>
  <c r="P3015" i="3"/>
  <c r="O3016" i="3"/>
  <c r="P3016" i="3"/>
  <c r="O3017" i="3"/>
  <c r="P3017" i="3"/>
  <c r="O3018" i="3"/>
  <c r="P3018" i="3"/>
  <c r="O3019" i="3"/>
  <c r="P3019" i="3"/>
  <c r="O3020" i="3"/>
  <c r="P3020" i="3"/>
  <c r="O3021" i="3"/>
  <c r="P3021" i="3"/>
  <c r="O3022" i="3"/>
  <c r="P3022" i="3"/>
  <c r="O3023" i="3"/>
  <c r="P3023" i="3"/>
  <c r="O3024" i="3"/>
  <c r="P3024" i="3"/>
  <c r="O3025" i="3"/>
  <c r="P3025" i="3"/>
  <c r="O3026" i="3"/>
  <c r="P3026" i="3"/>
  <c r="O3027" i="3"/>
  <c r="P3027" i="3"/>
  <c r="O3028" i="3"/>
  <c r="P3028" i="3"/>
  <c r="O3029" i="3"/>
  <c r="P3029" i="3"/>
  <c r="O3030" i="3"/>
  <c r="P3030" i="3"/>
  <c r="O3031" i="3"/>
  <c r="P3031" i="3"/>
  <c r="O3032" i="3"/>
  <c r="P3032" i="3"/>
  <c r="O3033" i="3"/>
  <c r="P3033" i="3"/>
  <c r="O3034" i="3"/>
  <c r="P3034" i="3"/>
  <c r="O3035" i="3"/>
  <c r="P3035" i="3"/>
  <c r="O3036" i="3"/>
  <c r="P3036" i="3"/>
  <c r="O3037" i="3"/>
  <c r="P3037" i="3"/>
  <c r="O3038" i="3"/>
  <c r="P3038" i="3"/>
  <c r="O3039" i="3"/>
  <c r="P3039" i="3"/>
  <c r="O3040" i="3"/>
  <c r="P3040" i="3"/>
  <c r="O3041" i="3"/>
  <c r="P3041" i="3"/>
  <c r="O3042" i="3"/>
  <c r="P3042" i="3"/>
  <c r="O3043" i="3"/>
  <c r="P3043" i="3"/>
  <c r="O3044" i="3"/>
  <c r="P3044" i="3"/>
  <c r="O3045" i="3"/>
  <c r="P3045" i="3"/>
  <c r="O3046" i="3"/>
  <c r="P3046" i="3"/>
  <c r="O3047" i="3"/>
  <c r="P3047" i="3"/>
  <c r="O3048" i="3"/>
  <c r="P3048" i="3"/>
  <c r="O3049" i="3"/>
  <c r="P3049" i="3"/>
  <c r="O3050" i="3"/>
  <c r="P3050" i="3"/>
  <c r="O3051" i="3"/>
  <c r="P3051" i="3"/>
  <c r="O3052" i="3"/>
  <c r="P3052" i="3"/>
  <c r="O3053" i="3"/>
  <c r="P3053" i="3"/>
  <c r="O3054" i="3"/>
  <c r="P3054" i="3"/>
  <c r="O3055" i="3"/>
  <c r="P3055" i="3"/>
  <c r="O3056" i="3"/>
  <c r="P3056" i="3"/>
  <c r="O3057" i="3"/>
  <c r="P3057" i="3"/>
  <c r="O3058" i="3"/>
  <c r="P3058" i="3"/>
  <c r="O3059" i="3"/>
  <c r="P3059" i="3"/>
  <c r="O3060" i="3"/>
  <c r="P3060" i="3"/>
  <c r="O3061" i="3"/>
  <c r="P3061" i="3"/>
  <c r="O3062" i="3"/>
  <c r="P3062" i="3"/>
  <c r="O3063" i="3"/>
  <c r="P3063" i="3"/>
  <c r="O3064" i="3"/>
  <c r="P3064" i="3"/>
  <c r="O3065" i="3"/>
  <c r="P3065" i="3"/>
  <c r="O3066" i="3"/>
  <c r="P3066" i="3"/>
  <c r="O3067" i="3"/>
  <c r="P3067" i="3"/>
  <c r="O3068" i="3"/>
  <c r="P3068" i="3"/>
  <c r="O3069" i="3"/>
  <c r="P3069" i="3"/>
  <c r="O3070" i="3"/>
  <c r="P3070" i="3"/>
  <c r="O3071" i="3"/>
  <c r="P3071" i="3"/>
  <c r="O3072" i="3"/>
  <c r="P3072" i="3"/>
  <c r="O3073" i="3"/>
  <c r="P3073" i="3"/>
  <c r="O3074" i="3"/>
  <c r="P3074" i="3"/>
  <c r="O3075" i="3"/>
  <c r="P3075" i="3"/>
  <c r="O3076" i="3"/>
  <c r="P3076" i="3"/>
  <c r="O3077" i="3"/>
  <c r="P3077" i="3"/>
  <c r="O3078" i="3"/>
  <c r="P3078" i="3"/>
  <c r="O3079" i="3"/>
  <c r="P3079" i="3"/>
  <c r="O3080" i="3"/>
  <c r="P3080" i="3"/>
  <c r="O3081" i="3"/>
  <c r="P3081" i="3"/>
  <c r="O3082" i="3"/>
  <c r="P3082" i="3"/>
  <c r="O3083" i="3"/>
  <c r="P3083" i="3"/>
  <c r="O3084" i="3"/>
  <c r="P3084" i="3"/>
  <c r="O3085" i="3"/>
  <c r="P3085" i="3"/>
  <c r="O3086" i="3"/>
  <c r="P3086" i="3"/>
  <c r="O3087" i="3"/>
  <c r="P3087" i="3"/>
  <c r="O3088" i="3"/>
  <c r="P3088" i="3"/>
  <c r="O3089" i="3"/>
  <c r="P3089" i="3"/>
  <c r="O3090" i="3"/>
  <c r="P3090" i="3"/>
  <c r="O3091" i="3"/>
  <c r="P3091" i="3"/>
  <c r="O3092" i="3"/>
  <c r="P3092" i="3"/>
  <c r="O3093" i="3"/>
  <c r="P3093" i="3"/>
  <c r="O3094" i="3"/>
  <c r="P3094" i="3"/>
  <c r="O3095" i="3"/>
  <c r="P3095" i="3"/>
  <c r="O3096" i="3"/>
  <c r="P3096" i="3"/>
  <c r="O3097" i="3"/>
  <c r="P3097" i="3"/>
  <c r="O3098" i="3"/>
  <c r="P3098" i="3"/>
  <c r="O3099" i="3"/>
  <c r="P3099" i="3"/>
  <c r="O3100" i="3"/>
  <c r="P3100" i="3"/>
  <c r="O3101" i="3"/>
  <c r="P3101" i="3"/>
  <c r="O3102" i="3"/>
  <c r="P3102" i="3"/>
  <c r="O3103" i="3"/>
  <c r="P3103" i="3"/>
  <c r="O3104" i="3"/>
  <c r="P3104" i="3"/>
  <c r="O3105" i="3"/>
  <c r="P3105" i="3"/>
  <c r="O3106" i="3"/>
  <c r="P3106" i="3"/>
  <c r="O3107" i="3"/>
  <c r="P3107" i="3"/>
  <c r="O3108" i="3"/>
  <c r="P3108" i="3"/>
  <c r="O3109" i="3"/>
  <c r="P3109" i="3"/>
  <c r="O3110" i="3"/>
  <c r="P3110" i="3"/>
  <c r="O3111" i="3"/>
  <c r="P3111" i="3"/>
  <c r="O3112" i="3"/>
  <c r="P3112" i="3"/>
  <c r="O3113" i="3"/>
  <c r="P3113" i="3"/>
  <c r="O3114" i="3"/>
  <c r="P3114" i="3"/>
  <c r="O3115" i="3"/>
  <c r="P3115" i="3"/>
  <c r="O3116" i="3"/>
  <c r="P3116" i="3"/>
  <c r="O3117" i="3"/>
  <c r="P3117" i="3"/>
  <c r="O3118" i="3"/>
  <c r="P3118" i="3"/>
  <c r="O3119" i="3"/>
  <c r="P3119" i="3"/>
  <c r="O3120" i="3"/>
  <c r="P3120" i="3"/>
  <c r="O3121" i="3"/>
  <c r="P3121" i="3"/>
  <c r="O3122" i="3"/>
  <c r="P3122" i="3"/>
  <c r="O3123" i="3"/>
  <c r="P3123" i="3"/>
  <c r="O3124" i="3"/>
  <c r="P3124" i="3"/>
  <c r="O3125" i="3"/>
  <c r="P3125" i="3"/>
  <c r="O3126" i="3"/>
  <c r="P3126" i="3"/>
  <c r="O3127" i="3"/>
  <c r="P3127" i="3"/>
  <c r="O3128" i="3"/>
  <c r="P3128" i="3"/>
  <c r="O3129" i="3"/>
  <c r="P3129" i="3"/>
  <c r="O3130" i="3"/>
  <c r="P3130" i="3"/>
  <c r="O3131" i="3"/>
  <c r="P3131" i="3"/>
  <c r="O3132" i="3"/>
  <c r="P3132" i="3"/>
  <c r="O3133" i="3"/>
  <c r="P3133" i="3"/>
  <c r="O3134" i="3"/>
  <c r="P3134" i="3"/>
  <c r="O3135" i="3"/>
  <c r="P3135" i="3"/>
  <c r="O3136" i="3"/>
  <c r="P3136" i="3"/>
  <c r="O3137" i="3"/>
  <c r="P3137" i="3"/>
  <c r="O3138" i="3"/>
  <c r="P3138" i="3"/>
  <c r="O3139" i="3"/>
  <c r="P3139" i="3"/>
  <c r="O3140" i="3"/>
  <c r="P3140" i="3"/>
  <c r="O3141" i="3"/>
  <c r="P3141" i="3"/>
  <c r="O3142" i="3"/>
  <c r="P3142" i="3"/>
  <c r="O3143" i="3"/>
  <c r="P3143" i="3"/>
  <c r="O3144" i="3"/>
  <c r="P3144" i="3"/>
  <c r="O3145" i="3"/>
  <c r="P3145" i="3"/>
  <c r="O3146" i="3"/>
  <c r="P3146" i="3"/>
  <c r="O3147" i="3"/>
  <c r="P3147" i="3"/>
  <c r="O3148" i="3"/>
  <c r="P3148" i="3"/>
  <c r="O3149" i="3"/>
  <c r="P3149" i="3"/>
  <c r="O3150" i="3"/>
  <c r="P3150" i="3"/>
  <c r="O3151" i="3"/>
  <c r="P3151" i="3"/>
  <c r="O3152" i="3"/>
  <c r="P3152" i="3"/>
  <c r="O3153" i="3"/>
  <c r="P3153" i="3"/>
  <c r="O3154" i="3"/>
  <c r="P3154" i="3"/>
  <c r="O3155" i="3"/>
  <c r="P3155" i="3"/>
  <c r="O3156" i="3"/>
  <c r="P3156" i="3"/>
  <c r="O3157" i="3"/>
  <c r="P3157" i="3"/>
  <c r="O3158" i="3"/>
  <c r="P3158" i="3"/>
  <c r="O3159" i="3"/>
  <c r="P3159" i="3"/>
  <c r="O3160" i="3"/>
  <c r="P3160" i="3"/>
  <c r="O3161" i="3"/>
  <c r="P3161" i="3"/>
  <c r="O3162" i="3"/>
  <c r="P3162" i="3"/>
  <c r="O3163" i="3"/>
  <c r="P3163" i="3"/>
  <c r="O3164" i="3"/>
  <c r="P3164" i="3"/>
  <c r="O3165" i="3"/>
  <c r="P3165" i="3"/>
  <c r="O3166" i="3"/>
  <c r="P3166" i="3"/>
  <c r="O3167" i="3"/>
  <c r="P3167" i="3"/>
  <c r="O3168" i="3"/>
  <c r="P3168" i="3"/>
  <c r="O3169" i="3"/>
  <c r="P3169" i="3"/>
  <c r="O3170" i="3"/>
  <c r="P3170" i="3"/>
  <c r="O3171" i="3"/>
  <c r="P3171" i="3"/>
  <c r="O3172" i="3"/>
  <c r="P3172" i="3"/>
  <c r="O3173" i="3"/>
  <c r="P3173" i="3"/>
  <c r="O3174" i="3"/>
  <c r="P3174" i="3"/>
  <c r="O3175" i="3"/>
  <c r="P3175" i="3"/>
  <c r="O3176" i="3"/>
  <c r="P3176" i="3"/>
  <c r="O3177" i="3"/>
  <c r="P3177" i="3"/>
  <c r="O3178" i="3"/>
  <c r="P3178" i="3"/>
  <c r="O3179" i="3"/>
  <c r="P3179" i="3"/>
  <c r="O3180" i="3"/>
  <c r="P3180" i="3"/>
  <c r="O3181" i="3"/>
  <c r="P3181" i="3"/>
  <c r="O3182" i="3"/>
  <c r="P3182" i="3"/>
  <c r="O3183" i="3"/>
  <c r="P3183" i="3"/>
  <c r="O3184" i="3"/>
  <c r="P3184" i="3"/>
  <c r="O3185" i="3"/>
  <c r="P3185" i="3"/>
  <c r="O3186" i="3"/>
  <c r="P3186" i="3"/>
  <c r="O3187" i="3"/>
  <c r="P3187" i="3"/>
  <c r="O3188" i="3"/>
  <c r="P3188" i="3"/>
  <c r="O3189" i="3"/>
  <c r="P3189" i="3"/>
  <c r="O3190" i="3"/>
  <c r="P3190" i="3"/>
  <c r="O3191" i="3"/>
  <c r="P3191" i="3"/>
  <c r="O3192" i="3"/>
  <c r="P3192" i="3"/>
  <c r="O3193" i="3"/>
  <c r="P3193" i="3"/>
  <c r="O3194" i="3"/>
  <c r="P3194" i="3"/>
  <c r="O3195" i="3"/>
  <c r="P3195" i="3"/>
  <c r="O3196" i="3"/>
  <c r="P3196" i="3"/>
  <c r="O3197" i="3"/>
  <c r="P3197" i="3"/>
  <c r="O3198" i="3"/>
  <c r="P3198" i="3"/>
  <c r="O3199" i="3"/>
  <c r="P3199" i="3"/>
  <c r="O3200" i="3"/>
  <c r="P3200" i="3"/>
  <c r="O3201" i="3"/>
  <c r="P3201" i="3"/>
  <c r="O3202" i="3"/>
  <c r="P3202" i="3"/>
  <c r="O3203" i="3"/>
  <c r="P3203" i="3"/>
  <c r="O3204" i="3"/>
  <c r="P3204" i="3"/>
  <c r="O3205" i="3"/>
  <c r="P3205" i="3"/>
  <c r="O3206" i="3"/>
  <c r="P3206" i="3"/>
  <c r="O3207" i="3"/>
  <c r="P3207" i="3"/>
  <c r="O3208" i="3"/>
  <c r="P3208" i="3"/>
  <c r="O3209" i="3"/>
  <c r="P3209" i="3"/>
  <c r="O3210" i="3"/>
  <c r="P3210" i="3"/>
  <c r="O3211" i="3"/>
  <c r="P3211" i="3"/>
  <c r="O3212" i="3"/>
  <c r="P3212" i="3"/>
  <c r="O3213" i="3"/>
  <c r="P3213" i="3"/>
  <c r="O3214" i="3"/>
  <c r="P3214" i="3"/>
  <c r="O3215" i="3"/>
  <c r="P3215" i="3"/>
  <c r="O3216" i="3"/>
  <c r="P3216" i="3"/>
  <c r="O3217" i="3"/>
  <c r="P3217" i="3"/>
  <c r="O3218" i="3"/>
  <c r="P3218" i="3"/>
  <c r="O3219" i="3"/>
  <c r="P3219" i="3"/>
  <c r="O3220" i="3"/>
  <c r="P3220" i="3"/>
  <c r="O3221" i="3"/>
  <c r="P3221" i="3"/>
  <c r="O3222" i="3"/>
  <c r="P3222" i="3"/>
  <c r="O3223" i="3"/>
  <c r="P3223" i="3"/>
  <c r="O3224" i="3"/>
  <c r="P3224" i="3"/>
  <c r="O3225" i="3"/>
  <c r="P3225" i="3"/>
  <c r="O3226" i="3"/>
  <c r="P3226" i="3"/>
  <c r="O3227" i="3"/>
  <c r="P3227" i="3"/>
  <c r="O3228" i="3"/>
  <c r="P3228" i="3"/>
  <c r="O3229" i="3"/>
  <c r="P3229" i="3"/>
  <c r="O3230" i="3"/>
  <c r="P3230" i="3"/>
  <c r="O3231" i="3"/>
  <c r="P3231" i="3"/>
  <c r="O3232" i="3"/>
  <c r="P3232" i="3"/>
  <c r="O3233" i="3"/>
  <c r="P3233" i="3"/>
  <c r="O3234" i="3"/>
  <c r="P3234" i="3"/>
  <c r="O3235" i="3"/>
  <c r="P3235" i="3"/>
  <c r="O3236" i="3"/>
  <c r="P3236" i="3"/>
  <c r="O3237" i="3"/>
  <c r="P3237" i="3"/>
  <c r="O3238" i="3"/>
  <c r="P3238" i="3"/>
  <c r="O3239" i="3"/>
  <c r="P3239" i="3"/>
  <c r="O3240" i="3"/>
  <c r="P3240" i="3"/>
  <c r="O3241" i="3"/>
  <c r="P3241" i="3"/>
  <c r="O3242" i="3"/>
  <c r="P3242" i="3"/>
  <c r="O3243" i="3"/>
  <c r="P3243" i="3"/>
  <c r="O3244" i="3"/>
  <c r="P3244" i="3"/>
  <c r="O3245" i="3"/>
  <c r="P3245" i="3"/>
  <c r="O3246" i="3"/>
  <c r="P3246" i="3"/>
  <c r="O3247" i="3"/>
  <c r="P3247" i="3"/>
  <c r="O3248" i="3"/>
  <c r="P3248" i="3"/>
  <c r="O3249" i="3"/>
  <c r="P3249" i="3"/>
  <c r="O3250" i="3"/>
  <c r="P3250" i="3"/>
  <c r="O3251" i="3"/>
  <c r="P3251" i="3"/>
  <c r="O3252" i="3"/>
  <c r="P3252" i="3"/>
  <c r="O3253" i="3"/>
  <c r="P3253" i="3"/>
  <c r="O3254" i="3"/>
  <c r="P3254" i="3"/>
  <c r="O3255" i="3"/>
  <c r="P3255" i="3"/>
  <c r="O3256" i="3"/>
  <c r="P3256" i="3"/>
  <c r="O3257" i="3"/>
  <c r="P3257" i="3"/>
  <c r="O3258" i="3"/>
  <c r="P3258" i="3"/>
  <c r="O3259" i="3"/>
  <c r="P3259" i="3"/>
  <c r="O3260" i="3"/>
  <c r="P3260" i="3"/>
  <c r="O3261" i="3"/>
  <c r="P3261" i="3"/>
  <c r="O3262" i="3"/>
  <c r="P3262" i="3"/>
  <c r="O3263" i="3"/>
  <c r="P3263" i="3"/>
  <c r="O3264" i="3"/>
  <c r="P3264" i="3"/>
  <c r="O3265" i="3"/>
  <c r="P3265" i="3"/>
  <c r="O3266" i="3"/>
  <c r="P3266" i="3"/>
  <c r="O3267" i="3"/>
  <c r="P3267" i="3"/>
  <c r="O3268" i="3"/>
  <c r="P3268" i="3"/>
  <c r="O3269" i="3"/>
  <c r="P3269" i="3"/>
  <c r="O3270" i="3"/>
  <c r="P3270" i="3"/>
  <c r="O3271" i="3"/>
  <c r="P3271" i="3"/>
  <c r="O3272" i="3"/>
  <c r="P3272" i="3"/>
  <c r="O3273" i="3"/>
  <c r="P3273" i="3"/>
  <c r="O3274" i="3"/>
  <c r="P3274" i="3"/>
  <c r="O3275" i="3"/>
  <c r="P3275" i="3"/>
  <c r="O3276" i="3"/>
  <c r="P3276" i="3"/>
  <c r="O3277" i="3"/>
  <c r="P3277" i="3"/>
  <c r="O3278" i="3"/>
  <c r="P3278" i="3"/>
  <c r="O3279" i="3"/>
  <c r="P3279" i="3"/>
  <c r="O3280" i="3"/>
  <c r="P3280" i="3"/>
  <c r="O3281" i="3"/>
  <c r="P3281" i="3"/>
  <c r="O3282" i="3"/>
  <c r="P3282" i="3"/>
  <c r="O3283" i="3"/>
  <c r="P3283" i="3"/>
  <c r="O3284" i="3"/>
  <c r="P3284" i="3"/>
  <c r="O3285" i="3"/>
  <c r="P3285" i="3"/>
  <c r="O3286" i="3"/>
  <c r="P3286" i="3"/>
  <c r="O3287" i="3"/>
  <c r="P3287" i="3"/>
  <c r="O3288" i="3"/>
  <c r="P3288" i="3"/>
  <c r="O3289" i="3"/>
  <c r="P3289" i="3"/>
  <c r="O3290" i="3"/>
  <c r="P3290" i="3"/>
  <c r="O3291" i="3"/>
  <c r="P3291" i="3"/>
  <c r="O3292" i="3"/>
  <c r="P3292" i="3"/>
  <c r="O3293" i="3"/>
  <c r="P3293" i="3"/>
  <c r="O3294" i="3"/>
  <c r="P3294" i="3"/>
  <c r="O3295" i="3"/>
  <c r="P3295" i="3"/>
  <c r="O3296" i="3"/>
  <c r="P3296" i="3"/>
  <c r="O3297" i="3"/>
  <c r="P3297" i="3"/>
  <c r="O3298" i="3"/>
  <c r="P3298" i="3"/>
  <c r="O3299" i="3"/>
  <c r="P3299" i="3"/>
  <c r="O3300" i="3"/>
  <c r="P3300" i="3"/>
  <c r="O3301" i="3"/>
  <c r="P3301" i="3"/>
  <c r="O3302" i="3"/>
  <c r="P3302" i="3"/>
  <c r="O3303" i="3"/>
  <c r="P3303" i="3"/>
  <c r="O3304" i="3"/>
  <c r="P3304" i="3"/>
  <c r="O3305" i="3"/>
  <c r="P3305" i="3"/>
  <c r="O3306" i="3"/>
  <c r="P3306" i="3"/>
  <c r="O3307" i="3"/>
  <c r="P3307" i="3"/>
  <c r="O3308" i="3"/>
  <c r="P3308" i="3"/>
  <c r="O3309" i="3"/>
  <c r="P3309" i="3"/>
  <c r="O3310" i="3"/>
  <c r="P3310" i="3"/>
  <c r="O3311" i="3"/>
  <c r="P3311" i="3"/>
  <c r="O3312" i="3"/>
  <c r="P3312" i="3"/>
  <c r="O3313" i="3"/>
  <c r="P3313" i="3"/>
  <c r="O3314" i="3"/>
  <c r="P3314" i="3"/>
  <c r="O3315" i="3"/>
  <c r="P3315" i="3"/>
  <c r="O3316" i="3"/>
  <c r="P3316" i="3"/>
  <c r="O3317" i="3"/>
  <c r="P3317" i="3"/>
  <c r="O3318" i="3"/>
  <c r="P3318" i="3"/>
  <c r="O3319" i="3"/>
  <c r="P3319" i="3"/>
  <c r="O3320" i="3"/>
  <c r="P3320" i="3"/>
  <c r="O3321" i="3"/>
  <c r="P3321" i="3"/>
  <c r="O3322" i="3"/>
  <c r="P3322" i="3"/>
  <c r="O3323" i="3"/>
  <c r="P3323" i="3"/>
  <c r="O3324" i="3"/>
  <c r="P3324" i="3"/>
  <c r="O3325" i="3"/>
  <c r="P3325" i="3"/>
  <c r="O3326" i="3"/>
  <c r="P3326" i="3"/>
  <c r="O3327" i="3"/>
  <c r="P3327" i="3"/>
  <c r="O3328" i="3"/>
  <c r="P3328" i="3"/>
  <c r="O3329" i="3"/>
  <c r="P3329" i="3"/>
  <c r="O3330" i="3"/>
  <c r="P3330" i="3"/>
  <c r="O3331" i="3"/>
  <c r="P3331" i="3"/>
  <c r="O3332" i="3"/>
  <c r="P3332" i="3"/>
  <c r="O3333" i="3"/>
  <c r="P3333" i="3"/>
  <c r="O3334" i="3"/>
  <c r="P3334" i="3"/>
  <c r="O3335" i="3"/>
  <c r="P3335" i="3"/>
  <c r="O3336" i="3"/>
  <c r="P3336" i="3"/>
  <c r="O3337" i="3"/>
  <c r="P3337" i="3"/>
  <c r="O3338" i="3"/>
  <c r="P3338" i="3"/>
  <c r="O3339" i="3"/>
  <c r="P3339" i="3"/>
  <c r="O3340" i="3"/>
  <c r="P3340" i="3"/>
  <c r="O3341" i="3"/>
  <c r="P3341" i="3"/>
  <c r="O3342" i="3"/>
  <c r="P3342" i="3"/>
  <c r="O3343" i="3"/>
  <c r="P3343" i="3"/>
  <c r="O3344" i="3"/>
  <c r="P3344" i="3"/>
  <c r="O3345" i="3"/>
  <c r="P3345" i="3"/>
  <c r="O3346" i="3"/>
  <c r="P3346" i="3"/>
  <c r="O3347" i="3"/>
  <c r="P3347" i="3"/>
  <c r="O3348" i="3"/>
  <c r="P3348" i="3"/>
  <c r="O3349" i="3"/>
  <c r="P3349" i="3"/>
  <c r="O3350" i="3"/>
  <c r="P3350" i="3"/>
  <c r="O3351" i="3"/>
  <c r="P3351" i="3"/>
  <c r="O3352" i="3"/>
  <c r="P3352" i="3"/>
  <c r="O3353" i="3"/>
  <c r="P3353" i="3"/>
  <c r="O3354" i="3"/>
  <c r="P3354" i="3"/>
  <c r="O3355" i="3"/>
  <c r="P3355" i="3"/>
  <c r="O3356" i="3"/>
  <c r="P3356" i="3"/>
  <c r="O3357" i="3"/>
  <c r="P3357" i="3"/>
  <c r="O3358" i="3"/>
  <c r="P3358" i="3"/>
  <c r="O3359" i="3"/>
  <c r="P3359" i="3"/>
  <c r="O3360" i="3"/>
  <c r="P3360" i="3"/>
  <c r="O3361" i="3"/>
  <c r="P3361" i="3"/>
  <c r="O3362" i="3"/>
  <c r="P3362" i="3"/>
  <c r="O3363" i="3"/>
  <c r="P3363" i="3"/>
  <c r="O3364" i="3"/>
  <c r="P3364" i="3"/>
  <c r="O3365" i="3"/>
  <c r="P3365" i="3"/>
  <c r="O3366" i="3"/>
  <c r="P3366" i="3"/>
  <c r="O3367" i="3"/>
  <c r="P3367" i="3"/>
  <c r="O3368" i="3"/>
  <c r="P3368" i="3"/>
  <c r="O3369" i="3"/>
  <c r="P3369" i="3"/>
  <c r="O3370" i="3"/>
  <c r="P3370" i="3"/>
  <c r="O3371" i="3"/>
  <c r="P3371" i="3"/>
  <c r="O3372" i="3"/>
  <c r="P3372" i="3"/>
  <c r="O3373" i="3"/>
  <c r="P3373" i="3"/>
  <c r="O3374" i="3"/>
  <c r="P3374" i="3"/>
  <c r="O3375" i="3"/>
  <c r="P3375" i="3"/>
  <c r="O3376" i="3"/>
  <c r="P3376" i="3"/>
  <c r="O3377" i="3"/>
  <c r="P3377" i="3"/>
  <c r="O3378" i="3"/>
  <c r="P3378" i="3"/>
  <c r="O3379" i="3"/>
  <c r="P3379" i="3"/>
  <c r="O3380" i="3"/>
  <c r="P3380" i="3"/>
  <c r="O3381" i="3"/>
  <c r="P3381" i="3"/>
  <c r="O3382" i="3"/>
  <c r="P3382" i="3"/>
  <c r="O3383" i="3"/>
  <c r="P3383" i="3"/>
  <c r="O3384" i="3"/>
  <c r="P3384" i="3"/>
  <c r="O3385" i="3"/>
  <c r="P3385" i="3"/>
  <c r="O3386" i="3"/>
  <c r="P3386" i="3"/>
  <c r="O3387" i="3"/>
  <c r="P3387" i="3"/>
  <c r="O3388" i="3"/>
  <c r="P3388" i="3"/>
  <c r="O3389" i="3"/>
  <c r="P3389" i="3"/>
  <c r="O3390" i="3"/>
  <c r="P3390" i="3"/>
  <c r="O3391" i="3"/>
  <c r="P3391" i="3"/>
  <c r="O3392" i="3"/>
  <c r="P3392" i="3"/>
  <c r="O3393" i="3"/>
  <c r="P3393" i="3"/>
  <c r="O3394" i="3"/>
  <c r="P3394" i="3"/>
  <c r="O3395" i="3"/>
  <c r="P3395" i="3"/>
  <c r="O3396" i="3"/>
  <c r="P3396" i="3"/>
  <c r="O3397" i="3"/>
  <c r="P3397" i="3"/>
  <c r="O3398" i="3"/>
  <c r="P3398" i="3"/>
  <c r="O3399" i="3"/>
  <c r="P3399" i="3"/>
  <c r="O3400" i="3"/>
  <c r="P3400" i="3"/>
  <c r="O3401" i="3"/>
  <c r="P3401" i="3"/>
  <c r="O3402" i="3"/>
  <c r="P3402" i="3"/>
  <c r="O3403" i="3"/>
  <c r="P3403" i="3"/>
  <c r="O3404" i="3"/>
  <c r="P3404" i="3"/>
  <c r="O3405" i="3"/>
  <c r="P3405" i="3"/>
  <c r="O3406" i="3"/>
  <c r="P3406" i="3"/>
  <c r="O3407" i="3"/>
  <c r="P3407" i="3"/>
  <c r="O3408" i="3"/>
  <c r="P3408" i="3"/>
  <c r="O3409" i="3"/>
  <c r="P3409" i="3"/>
  <c r="O3410" i="3"/>
  <c r="P3410" i="3"/>
  <c r="O3411" i="3"/>
  <c r="P3411" i="3"/>
  <c r="O3412" i="3"/>
  <c r="P3412" i="3"/>
  <c r="O3413" i="3"/>
  <c r="P3413" i="3"/>
  <c r="O3414" i="3"/>
  <c r="P3414" i="3"/>
  <c r="O3415" i="3"/>
  <c r="P3415" i="3"/>
  <c r="O3416" i="3"/>
  <c r="P3416" i="3"/>
  <c r="O3417" i="3"/>
  <c r="P3417" i="3"/>
  <c r="O3418" i="3"/>
  <c r="P3418" i="3"/>
  <c r="O3419" i="3"/>
  <c r="P3419" i="3"/>
  <c r="O3420" i="3"/>
  <c r="P3420" i="3"/>
  <c r="O3421" i="3"/>
  <c r="P3421" i="3"/>
  <c r="O3422" i="3"/>
  <c r="P3422" i="3"/>
  <c r="O3423" i="3"/>
  <c r="P3423" i="3"/>
  <c r="O3424" i="3"/>
  <c r="P3424" i="3"/>
  <c r="O3425" i="3"/>
  <c r="P3425" i="3"/>
  <c r="O3426" i="3"/>
  <c r="P3426" i="3"/>
  <c r="O3427" i="3"/>
  <c r="P3427" i="3"/>
  <c r="O3428" i="3"/>
  <c r="P3428" i="3"/>
  <c r="O3429" i="3"/>
  <c r="P3429" i="3"/>
  <c r="O3430" i="3"/>
  <c r="P3430" i="3"/>
  <c r="O3431" i="3"/>
  <c r="P3431" i="3"/>
  <c r="O3432" i="3"/>
  <c r="P3432" i="3"/>
  <c r="O3433" i="3"/>
  <c r="P3433" i="3"/>
  <c r="O3434" i="3"/>
  <c r="P3434" i="3"/>
  <c r="O3435" i="3"/>
  <c r="P3435" i="3"/>
  <c r="O3436" i="3"/>
  <c r="P3436" i="3"/>
  <c r="O3437" i="3"/>
  <c r="P3437" i="3"/>
  <c r="O3438" i="3"/>
  <c r="P3438" i="3"/>
  <c r="O3439" i="3"/>
  <c r="P3439" i="3"/>
  <c r="O3440" i="3"/>
  <c r="P3440" i="3"/>
  <c r="O3441" i="3"/>
  <c r="P3441" i="3"/>
  <c r="O3442" i="3"/>
  <c r="P3442" i="3"/>
  <c r="O3443" i="3"/>
  <c r="P3443" i="3"/>
  <c r="O3444" i="3"/>
  <c r="P3444" i="3"/>
  <c r="O3445" i="3"/>
  <c r="P3445" i="3"/>
  <c r="O3446" i="3"/>
  <c r="P3446" i="3"/>
  <c r="O3447" i="3"/>
  <c r="P3447" i="3"/>
  <c r="O3448" i="3"/>
  <c r="P3448" i="3"/>
  <c r="O3449" i="3"/>
  <c r="P3449" i="3"/>
  <c r="O3450" i="3"/>
  <c r="P3450" i="3"/>
  <c r="O3451" i="3"/>
  <c r="P3451" i="3"/>
  <c r="O3452" i="3"/>
  <c r="P3452" i="3"/>
  <c r="O3453" i="3"/>
  <c r="P3453" i="3"/>
  <c r="O3454" i="3"/>
  <c r="P3454" i="3"/>
  <c r="O3455" i="3"/>
  <c r="P3455" i="3"/>
  <c r="O3456" i="3"/>
  <c r="P3456" i="3"/>
  <c r="O3457" i="3"/>
  <c r="P3457" i="3"/>
  <c r="O3458" i="3"/>
  <c r="P3458" i="3"/>
  <c r="O3459" i="3"/>
  <c r="P3459" i="3"/>
  <c r="O3460" i="3"/>
  <c r="P3460" i="3"/>
  <c r="O3461" i="3"/>
  <c r="P3461" i="3"/>
  <c r="O3462" i="3"/>
  <c r="P3462" i="3"/>
  <c r="O3463" i="3"/>
  <c r="P3463" i="3"/>
  <c r="O3464" i="3"/>
  <c r="P3464" i="3"/>
  <c r="O3465" i="3"/>
  <c r="P3465" i="3"/>
  <c r="O3466" i="3"/>
  <c r="P3466" i="3"/>
  <c r="O3467" i="3"/>
  <c r="P3467" i="3"/>
  <c r="O3468" i="3"/>
  <c r="P3468" i="3"/>
  <c r="O3469" i="3"/>
  <c r="P3469" i="3"/>
  <c r="O3470" i="3"/>
  <c r="P3470" i="3"/>
  <c r="O3471" i="3"/>
  <c r="P3471" i="3"/>
  <c r="O3472" i="3"/>
  <c r="P3472" i="3"/>
  <c r="O3473" i="3"/>
  <c r="P3473" i="3"/>
  <c r="O3474" i="3"/>
  <c r="P3474" i="3"/>
  <c r="O3475" i="3"/>
  <c r="P3475" i="3"/>
  <c r="O3476" i="3"/>
  <c r="P3476" i="3"/>
  <c r="O3477" i="3"/>
  <c r="P3477" i="3"/>
  <c r="O3478" i="3"/>
  <c r="P3478" i="3"/>
  <c r="O3479" i="3"/>
  <c r="P3479" i="3"/>
  <c r="O3480" i="3"/>
  <c r="P3480" i="3"/>
  <c r="O3481" i="3"/>
  <c r="P3481" i="3"/>
  <c r="O3482" i="3"/>
  <c r="P3482" i="3"/>
  <c r="O3483" i="3"/>
  <c r="P3483" i="3"/>
  <c r="O3484" i="3"/>
  <c r="P3484" i="3"/>
  <c r="O3485" i="3"/>
  <c r="P3485" i="3"/>
  <c r="O3486" i="3"/>
  <c r="P3486" i="3"/>
  <c r="O3487" i="3"/>
  <c r="P3487" i="3"/>
  <c r="O3488" i="3"/>
  <c r="P3488" i="3"/>
  <c r="O3489" i="3"/>
  <c r="P3489" i="3"/>
  <c r="O3490" i="3"/>
  <c r="P3490" i="3"/>
  <c r="O3491" i="3"/>
  <c r="P3491" i="3"/>
  <c r="O3492" i="3"/>
  <c r="P3492" i="3"/>
  <c r="O3493" i="3"/>
  <c r="P3493" i="3"/>
  <c r="O3494" i="3"/>
  <c r="P3494" i="3"/>
  <c r="O3495" i="3"/>
  <c r="P3495" i="3"/>
  <c r="O3496" i="3"/>
  <c r="P3496" i="3"/>
  <c r="O3497" i="3"/>
  <c r="P3497" i="3"/>
  <c r="O3498" i="3"/>
  <c r="P3498" i="3"/>
  <c r="O3499" i="3"/>
  <c r="P3499" i="3"/>
  <c r="O3500" i="3"/>
  <c r="P3500" i="3"/>
  <c r="O3501" i="3"/>
  <c r="P3501" i="3"/>
  <c r="O3502" i="3"/>
  <c r="P3502" i="3"/>
  <c r="O3503" i="3"/>
  <c r="P3503" i="3"/>
  <c r="O3504" i="3"/>
  <c r="P3504" i="3"/>
  <c r="O3505" i="3"/>
  <c r="P3505" i="3"/>
  <c r="O3506" i="3"/>
  <c r="P3506" i="3"/>
  <c r="O3507" i="3"/>
  <c r="P3507" i="3"/>
  <c r="O3508" i="3"/>
  <c r="P3508" i="3"/>
  <c r="O3509" i="3"/>
  <c r="P3509" i="3"/>
  <c r="O3510" i="3"/>
  <c r="P3510" i="3"/>
  <c r="O3511" i="3"/>
  <c r="P3511" i="3"/>
  <c r="O3512" i="3"/>
  <c r="P3512" i="3"/>
  <c r="O3513" i="3"/>
  <c r="P3513" i="3"/>
  <c r="O3514" i="3"/>
  <c r="P3514" i="3"/>
  <c r="O3515" i="3"/>
  <c r="P3515" i="3"/>
  <c r="O3516" i="3"/>
  <c r="P3516" i="3"/>
  <c r="O3517" i="3"/>
  <c r="P3517" i="3"/>
  <c r="O3518" i="3"/>
  <c r="P3518" i="3"/>
  <c r="O3519" i="3"/>
  <c r="P3519" i="3"/>
  <c r="O3520" i="3"/>
  <c r="P3520" i="3"/>
  <c r="O3521" i="3"/>
  <c r="P3521" i="3"/>
  <c r="O3522" i="3"/>
  <c r="P3522" i="3"/>
  <c r="O3523" i="3"/>
  <c r="P3523" i="3"/>
  <c r="O3524" i="3"/>
  <c r="P3524" i="3"/>
  <c r="O3525" i="3"/>
  <c r="P3525" i="3"/>
  <c r="O3526" i="3"/>
  <c r="P3526" i="3"/>
  <c r="O3527" i="3"/>
  <c r="P3527" i="3"/>
  <c r="O3528" i="3"/>
  <c r="P3528" i="3"/>
  <c r="O3529" i="3"/>
  <c r="P3529" i="3"/>
  <c r="O3530" i="3"/>
  <c r="P3530" i="3"/>
  <c r="O3531" i="3"/>
  <c r="P3531" i="3"/>
  <c r="O3532" i="3"/>
  <c r="P3532" i="3"/>
  <c r="O3533" i="3"/>
  <c r="P3533" i="3"/>
  <c r="O3534" i="3"/>
  <c r="P3534" i="3"/>
  <c r="O3535" i="3"/>
  <c r="P3535" i="3"/>
  <c r="O3536" i="3"/>
  <c r="P3536" i="3"/>
  <c r="O3537" i="3"/>
  <c r="P3537" i="3"/>
  <c r="O3538" i="3"/>
  <c r="P3538" i="3"/>
  <c r="O3539" i="3"/>
  <c r="P3539" i="3"/>
  <c r="O3540" i="3"/>
  <c r="P3540" i="3"/>
  <c r="O3541" i="3"/>
  <c r="P3541" i="3"/>
  <c r="O3542" i="3"/>
  <c r="P3542" i="3"/>
  <c r="O3543" i="3"/>
  <c r="P3543" i="3"/>
  <c r="O3544" i="3"/>
  <c r="P3544" i="3"/>
  <c r="O3545" i="3"/>
  <c r="P3545" i="3"/>
  <c r="O3546" i="3"/>
  <c r="P3546" i="3"/>
  <c r="O3547" i="3"/>
  <c r="P3547" i="3"/>
  <c r="O3548" i="3"/>
  <c r="P3548" i="3"/>
  <c r="O3549" i="3"/>
  <c r="P3549" i="3"/>
  <c r="O3550" i="3"/>
  <c r="P3550" i="3"/>
  <c r="O3551" i="3"/>
  <c r="P3551" i="3"/>
  <c r="O3552" i="3"/>
  <c r="P3552" i="3"/>
  <c r="O3553" i="3"/>
  <c r="P3553" i="3"/>
  <c r="O3554" i="3"/>
  <c r="P3554" i="3"/>
  <c r="O3555" i="3"/>
  <c r="P3555" i="3"/>
  <c r="O3556" i="3"/>
  <c r="P3556" i="3"/>
  <c r="O3557" i="3"/>
  <c r="P3557" i="3"/>
  <c r="O3558" i="3"/>
  <c r="P3558" i="3"/>
  <c r="O3559" i="3"/>
  <c r="P3559" i="3"/>
  <c r="O3560" i="3"/>
  <c r="P3560" i="3"/>
  <c r="O3561" i="3"/>
  <c r="P3561" i="3"/>
  <c r="O3562" i="3"/>
  <c r="P3562" i="3"/>
  <c r="O3563" i="3"/>
  <c r="P3563" i="3"/>
  <c r="O3564" i="3"/>
  <c r="P3564" i="3"/>
  <c r="O3565" i="3"/>
  <c r="P3565" i="3"/>
  <c r="O3566" i="3"/>
  <c r="P3566" i="3"/>
  <c r="O3567" i="3"/>
  <c r="P3567" i="3"/>
  <c r="O3568" i="3"/>
  <c r="P3568" i="3"/>
  <c r="O3569" i="3"/>
  <c r="P3569" i="3"/>
  <c r="O3570" i="3"/>
  <c r="P3570" i="3"/>
  <c r="O3571" i="3"/>
  <c r="P3571" i="3"/>
  <c r="O3572" i="3"/>
  <c r="P3572" i="3"/>
  <c r="O3573" i="3"/>
  <c r="P3573" i="3"/>
  <c r="O3574" i="3"/>
  <c r="P3574" i="3"/>
  <c r="O3575" i="3"/>
  <c r="P3575" i="3"/>
  <c r="O3576" i="3"/>
  <c r="P3576" i="3"/>
  <c r="O3577" i="3"/>
  <c r="P3577" i="3"/>
  <c r="O3578" i="3"/>
  <c r="P3578" i="3"/>
  <c r="O3579" i="3"/>
  <c r="P3579" i="3"/>
  <c r="O3580" i="3"/>
  <c r="P3580" i="3"/>
  <c r="O3581" i="3"/>
  <c r="P3581" i="3"/>
  <c r="O3582" i="3"/>
  <c r="P3582" i="3"/>
  <c r="O3583" i="3"/>
  <c r="P3583" i="3"/>
  <c r="O3584" i="3"/>
  <c r="P3584" i="3"/>
  <c r="O3585" i="3"/>
  <c r="P3585" i="3"/>
  <c r="O3586" i="3"/>
  <c r="P3586" i="3"/>
  <c r="O3587" i="3"/>
  <c r="P3587" i="3"/>
  <c r="O3588" i="3"/>
  <c r="P3588" i="3"/>
  <c r="O3589" i="3"/>
  <c r="P3589" i="3"/>
  <c r="O3590" i="3"/>
  <c r="P3590" i="3"/>
  <c r="O3591" i="3"/>
  <c r="P3591" i="3"/>
  <c r="O3592" i="3"/>
  <c r="P3592" i="3"/>
  <c r="O3593" i="3"/>
  <c r="P3593" i="3"/>
  <c r="O3594" i="3"/>
  <c r="P3594" i="3"/>
  <c r="O3595" i="3"/>
  <c r="P3595" i="3"/>
  <c r="O3596" i="3"/>
  <c r="P3596" i="3"/>
  <c r="O3597" i="3"/>
  <c r="P3597" i="3"/>
  <c r="O3598" i="3"/>
  <c r="P3598" i="3"/>
  <c r="O3599" i="3"/>
  <c r="P3599" i="3"/>
  <c r="O3600" i="3"/>
  <c r="P3600" i="3"/>
  <c r="O3601" i="3"/>
  <c r="P3601" i="3"/>
  <c r="O3602" i="3"/>
  <c r="P3602" i="3"/>
  <c r="O3603" i="3"/>
  <c r="P3603" i="3"/>
  <c r="O3604" i="3"/>
  <c r="P3604" i="3"/>
  <c r="O3605" i="3"/>
  <c r="P3605" i="3"/>
  <c r="O3606" i="3"/>
  <c r="P3606" i="3"/>
  <c r="O3607" i="3"/>
  <c r="P3607" i="3"/>
  <c r="O3608" i="3"/>
  <c r="P3608" i="3"/>
  <c r="O3609" i="3"/>
  <c r="P3609" i="3"/>
  <c r="O3610" i="3"/>
  <c r="P3610" i="3"/>
  <c r="O3611" i="3"/>
  <c r="P3611" i="3"/>
  <c r="O3612" i="3"/>
  <c r="P3612" i="3"/>
  <c r="O3613" i="3"/>
  <c r="P3613" i="3"/>
  <c r="O3614" i="3"/>
  <c r="P3614" i="3"/>
  <c r="O3615" i="3"/>
  <c r="P3615" i="3"/>
  <c r="O3616" i="3"/>
  <c r="P3616" i="3"/>
  <c r="O3617" i="3"/>
  <c r="P3617" i="3"/>
  <c r="O3618" i="3"/>
  <c r="P3618" i="3"/>
  <c r="O3619" i="3"/>
  <c r="P3619" i="3"/>
  <c r="O3620" i="3"/>
  <c r="P3620" i="3"/>
  <c r="O3621" i="3"/>
  <c r="P3621" i="3"/>
  <c r="O3622" i="3"/>
  <c r="P3622" i="3"/>
  <c r="O3623" i="3"/>
  <c r="P3623" i="3"/>
  <c r="O3624" i="3"/>
  <c r="P3624" i="3"/>
  <c r="O3625" i="3"/>
  <c r="P3625" i="3"/>
  <c r="O3626" i="3"/>
  <c r="P3626" i="3"/>
  <c r="O3627" i="3"/>
  <c r="P3627" i="3"/>
  <c r="O3628" i="3"/>
  <c r="P3628" i="3"/>
  <c r="O3629" i="3"/>
  <c r="P3629" i="3"/>
  <c r="O3630" i="3"/>
  <c r="P3630" i="3"/>
  <c r="O3631" i="3"/>
  <c r="P3631" i="3"/>
  <c r="O3632" i="3"/>
  <c r="P3632" i="3"/>
  <c r="O3633" i="3"/>
  <c r="P3633" i="3"/>
  <c r="O3634" i="3"/>
  <c r="P3634" i="3"/>
  <c r="O3635" i="3"/>
  <c r="P3635" i="3"/>
  <c r="O3636" i="3"/>
  <c r="P3636" i="3"/>
  <c r="O3637" i="3"/>
  <c r="P3637" i="3"/>
  <c r="O3638" i="3"/>
  <c r="P3638" i="3"/>
  <c r="O3639" i="3"/>
  <c r="P3639" i="3"/>
  <c r="O3640" i="3"/>
  <c r="P3640" i="3"/>
  <c r="O3641" i="3"/>
  <c r="P3641" i="3"/>
  <c r="O3642" i="3"/>
  <c r="P3642" i="3"/>
  <c r="O3643" i="3"/>
  <c r="P3643" i="3"/>
  <c r="O3644" i="3"/>
  <c r="P3644" i="3"/>
  <c r="O3645" i="3"/>
  <c r="P3645" i="3"/>
  <c r="O3646" i="3"/>
  <c r="P3646" i="3"/>
  <c r="O3647" i="3"/>
  <c r="P3647" i="3"/>
  <c r="O3648" i="3"/>
  <c r="P3648" i="3"/>
  <c r="O3649" i="3"/>
  <c r="P3649" i="3"/>
  <c r="O3650" i="3"/>
  <c r="P3650" i="3"/>
  <c r="O3651" i="3"/>
  <c r="P3651" i="3"/>
  <c r="O3652" i="3"/>
  <c r="P3652" i="3"/>
  <c r="O3653" i="3"/>
  <c r="P3653" i="3"/>
  <c r="O3654" i="3"/>
  <c r="P3654" i="3"/>
  <c r="O3655" i="3"/>
  <c r="P3655" i="3"/>
  <c r="O3656" i="3"/>
  <c r="P3656" i="3"/>
  <c r="O3657" i="3"/>
  <c r="P3657" i="3"/>
  <c r="O3658" i="3"/>
  <c r="P3658" i="3"/>
  <c r="O3659" i="3"/>
  <c r="P3659" i="3"/>
  <c r="O3660" i="3"/>
  <c r="P3660" i="3"/>
  <c r="O3661" i="3"/>
  <c r="P3661" i="3"/>
  <c r="O3662" i="3"/>
  <c r="P3662" i="3"/>
  <c r="O3663" i="3"/>
  <c r="P3663" i="3"/>
  <c r="O3664" i="3"/>
  <c r="P3664" i="3"/>
  <c r="O3665" i="3"/>
  <c r="P3665" i="3"/>
  <c r="O3666" i="3"/>
  <c r="P3666" i="3"/>
  <c r="O3667" i="3"/>
  <c r="P3667" i="3"/>
  <c r="O3668" i="3"/>
  <c r="P3668" i="3"/>
  <c r="O3669" i="3"/>
  <c r="P3669" i="3"/>
  <c r="O3670" i="3"/>
  <c r="P3670" i="3"/>
  <c r="O3671" i="3"/>
  <c r="P3671" i="3"/>
  <c r="O3672" i="3"/>
  <c r="P3672" i="3"/>
  <c r="O3673" i="3"/>
  <c r="P3673" i="3"/>
  <c r="O3674" i="3"/>
  <c r="P3674" i="3"/>
  <c r="O3675" i="3"/>
  <c r="P3675" i="3"/>
  <c r="O3676" i="3"/>
  <c r="P3676" i="3"/>
  <c r="O3677" i="3"/>
  <c r="P3677" i="3"/>
  <c r="O3678" i="3"/>
  <c r="P3678" i="3"/>
  <c r="O3679" i="3"/>
  <c r="P3679" i="3"/>
  <c r="O3680" i="3"/>
  <c r="P3680" i="3"/>
  <c r="O3681" i="3"/>
  <c r="P3681" i="3"/>
  <c r="O3682" i="3"/>
  <c r="P3682" i="3"/>
  <c r="O3683" i="3"/>
  <c r="P3683" i="3"/>
  <c r="O3684" i="3"/>
  <c r="P3684" i="3"/>
  <c r="O3685" i="3"/>
  <c r="P3685" i="3"/>
  <c r="O3686" i="3"/>
  <c r="P3686" i="3"/>
  <c r="O3687" i="3"/>
  <c r="P3687" i="3"/>
  <c r="O3688" i="3"/>
  <c r="P3688" i="3"/>
  <c r="O3689" i="3"/>
  <c r="P3689" i="3"/>
  <c r="O3690" i="3"/>
  <c r="P3690" i="3"/>
  <c r="O3691" i="3"/>
  <c r="P3691" i="3"/>
  <c r="O3692" i="3"/>
  <c r="P3692" i="3"/>
  <c r="O3693" i="3"/>
  <c r="P3693" i="3"/>
  <c r="O3694" i="3"/>
  <c r="P3694" i="3"/>
  <c r="O3695" i="3"/>
  <c r="P3695" i="3"/>
  <c r="O3696" i="3"/>
  <c r="P3696" i="3"/>
  <c r="O3697" i="3"/>
  <c r="P3697" i="3"/>
  <c r="O3698" i="3"/>
  <c r="P3698" i="3"/>
  <c r="O3699" i="3"/>
  <c r="P3699" i="3"/>
  <c r="O3700" i="3"/>
  <c r="P3700" i="3"/>
  <c r="O3701" i="3"/>
  <c r="P3701" i="3"/>
  <c r="O3702" i="3"/>
  <c r="P3702" i="3"/>
  <c r="O3703" i="3"/>
  <c r="P3703" i="3"/>
  <c r="O3704" i="3"/>
  <c r="P3704" i="3"/>
  <c r="O3705" i="3"/>
  <c r="P3705" i="3"/>
  <c r="O3706" i="3"/>
  <c r="P3706" i="3"/>
  <c r="O3707" i="3"/>
  <c r="P3707" i="3"/>
  <c r="O3708" i="3"/>
  <c r="P3708" i="3"/>
  <c r="O3709" i="3"/>
  <c r="P3709" i="3"/>
  <c r="O3710" i="3"/>
  <c r="P3710" i="3"/>
  <c r="O3711" i="3"/>
  <c r="P3711" i="3"/>
  <c r="O3712" i="3"/>
  <c r="P3712" i="3"/>
  <c r="O3713" i="3"/>
  <c r="P3713" i="3"/>
  <c r="O3714" i="3"/>
  <c r="P3714" i="3"/>
  <c r="O3715" i="3"/>
  <c r="P3715" i="3"/>
  <c r="O3716" i="3"/>
  <c r="P3716" i="3"/>
  <c r="O3717" i="3"/>
  <c r="P3717" i="3"/>
  <c r="O3718" i="3"/>
  <c r="P3718" i="3"/>
  <c r="O3719" i="3"/>
  <c r="P3719" i="3"/>
  <c r="O3720" i="3"/>
  <c r="P3720" i="3"/>
  <c r="O3721" i="3"/>
  <c r="P3721" i="3"/>
  <c r="O3722" i="3"/>
  <c r="P3722" i="3"/>
  <c r="O3723" i="3"/>
  <c r="P3723" i="3"/>
  <c r="O3724" i="3"/>
  <c r="P3724" i="3"/>
  <c r="O3725" i="3"/>
  <c r="P3725" i="3"/>
  <c r="O3726" i="3"/>
  <c r="P3726" i="3"/>
  <c r="O3727" i="3"/>
  <c r="P3727" i="3"/>
  <c r="O3728" i="3"/>
  <c r="P3728" i="3"/>
  <c r="O3729" i="3"/>
  <c r="P3729" i="3"/>
  <c r="O3730" i="3"/>
  <c r="P3730" i="3"/>
  <c r="O3731" i="3"/>
  <c r="P3731" i="3"/>
  <c r="O3732" i="3"/>
  <c r="P3732" i="3"/>
  <c r="O3733" i="3"/>
  <c r="P3733" i="3"/>
  <c r="O3734" i="3"/>
  <c r="P3734" i="3"/>
  <c r="O3735" i="3"/>
  <c r="P3735" i="3"/>
  <c r="O3736" i="3"/>
  <c r="P3736" i="3"/>
  <c r="O3737" i="3"/>
  <c r="P3737" i="3"/>
  <c r="O3738" i="3"/>
  <c r="P3738" i="3"/>
  <c r="O3739" i="3"/>
  <c r="P3739" i="3"/>
  <c r="O3740" i="3"/>
  <c r="P3740" i="3"/>
  <c r="O3741" i="3"/>
  <c r="P3741" i="3"/>
  <c r="O3742" i="3"/>
  <c r="P3742" i="3"/>
  <c r="O3743" i="3"/>
  <c r="P3743" i="3"/>
  <c r="O3744" i="3"/>
  <c r="P3744" i="3"/>
  <c r="O3745" i="3"/>
  <c r="P3745" i="3"/>
  <c r="O3746" i="3"/>
  <c r="P3746" i="3"/>
  <c r="O3747" i="3"/>
  <c r="P3747" i="3"/>
  <c r="O3748" i="3"/>
  <c r="P3748" i="3"/>
  <c r="O3749" i="3"/>
  <c r="P3749" i="3"/>
  <c r="O3750" i="3"/>
  <c r="P3750" i="3"/>
  <c r="O3751" i="3"/>
  <c r="P3751" i="3"/>
  <c r="O3752" i="3"/>
  <c r="P3752" i="3"/>
  <c r="O3753" i="3"/>
  <c r="P3753" i="3"/>
  <c r="O3754" i="3"/>
  <c r="P3754" i="3"/>
  <c r="O3755" i="3"/>
  <c r="P3755" i="3"/>
  <c r="O3756" i="3"/>
  <c r="P3756" i="3"/>
  <c r="O3757" i="3"/>
  <c r="P3757" i="3"/>
  <c r="O3758" i="3"/>
  <c r="P3758" i="3"/>
  <c r="O3759" i="3"/>
  <c r="P3759" i="3"/>
  <c r="O3760" i="3"/>
  <c r="P3760" i="3"/>
  <c r="O3761" i="3"/>
  <c r="P3761" i="3"/>
  <c r="O3762" i="3"/>
  <c r="P3762" i="3"/>
  <c r="O3763" i="3"/>
  <c r="P3763" i="3"/>
  <c r="O3764" i="3"/>
  <c r="P3764" i="3"/>
  <c r="O3765" i="3"/>
  <c r="P3765" i="3"/>
  <c r="O3766" i="3"/>
  <c r="P3766" i="3"/>
  <c r="O3767" i="3"/>
  <c r="P3767" i="3"/>
  <c r="O3768" i="3"/>
  <c r="P3768" i="3"/>
  <c r="O3769" i="3"/>
  <c r="P3769" i="3"/>
  <c r="O3770" i="3"/>
  <c r="P3770" i="3"/>
  <c r="O3771" i="3"/>
  <c r="P3771" i="3"/>
  <c r="O3772" i="3"/>
  <c r="P3772" i="3"/>
  <c r="O3773" i="3"/>
  <c r="P3773" i="3"/>
  <c r="O3774" i="3"/>
  <c r="P3774" i="3"/>
  <c r="O3775" i="3"/>
  <c r="P3775" i="3"/>
  <c r="O3776" i="3"/>
  <c r="P3776" i="3"/>
  <c r="O3777" i="3"/>
  <c r="P3777" i="3"/>
  <c r="O3778" i="3"/>
  <c r="P3778" i="3"/>
  <c r="O3779" i="3"/>
  <c r="P3779" i="3"/>
  <c r="O3780" i="3"/>
  <c r="P3780" i="3"/>
  <c r="O3781" i="3"/>
  <c r="P3781" i="3"/>
  <c r="O3782" i="3"/>
  <c r="P3782" i="3"/>
  <c r="O3783" i="3"/>
  <c r="P3783" i="3"/>
  <c r="O3784" i="3"/>
  <c r="P3784" i="3"/>
  <c r="O3785" i="3"/>
  <c r="P3785" i="3"/>
  <c r="O3786" i="3"/>
  <c r="P3786" i="3"/>
  <c r="O3787" i="3"/>
  <c r="P3787" i="3"/>
  <c r="O3788" i="3"/>
  <c r="P3788" i="3"/>
  <c r="O3789" i="3"/>
  <c r="P3789" i="3"/>
  <c r="O3790" i="3"/>
  <c r="P3790" i="3"/>
  <c r="O3791" i="3"/>
  <c r="P3791" i="3"/>
  <c r="O3792" i="3"/>
  <c r="P3792" i="3"/>
  <c r="O3793" i="3"/>
  <c r="P3793" i="3"/>
  <c r="O3794" i="3"/>
  <c r="P3794" i="3"/>
  <c r="O3795" i="3"/>
  <c r="P3795" i="3"/>
  <c r="O3796" i="3"/>
  <c r="P3796" i="3"/>
  <c r="O3797" i="3"/>
  <c r="P3797" i="3"/>
  <c r="O3798" i="3"/>
  <c r="P3798" i="3"/>
  <c r="O3799" i="3"/>
  <c r="P3799" i="3"/>
  <c r="O3800" i="3"/>
  <c r="P3800" i="3"/>
  <c r="O3801" i="3"/>
  <c r="P3801" i="3"/>
  <c r="O3802" i="3"/>
  <c r="P3802" i="3"/>
  <c r="O3803" i="3"/>
  <c r="P3803" i="3"/>
  <c r="O3804" i="3"/>
  <c r="P3804" i="3"/>
  <c r="O3805" i="3"/>
  <c r="P3805" i="3"/>
  <c r="O3806" i="3"/>
  <c r="P3806" i="3"/>
  <c r="O3807" i="3"/>
  <c r="P3807" i="3"/>
  <c r="O3808" i="3"/>
  <c r="P3808" i="3"/>
  <c r="O3809" i="3"/>
  <c r="P3809" i="3"/>
  <c r="O3810" i="3"/>
  <c r="P3810" i="3"/>
  <c r="O3811" i="3"/>
  <c r="P3811" i="3"/>
  <c r="O3812" i="3"/>
  <c r="P3812" i="3"/>
  <c r="O3813" i="3"/>
  <c r="P3813" i="3"/>
  <c r="O3814" i="3"/>
  <c r="P3814" i="3"/>
  <c r="O3815" i="3"/>
  <c r="P3815" i="3"/>
  <c r="O3816" i="3"/>
  <c r="P3816" i="3"/>
  <c r="O3817" i="3"/>
  <c r="P3817" i="3"/>
  <c r="O3818" i="3"/>
  <c r="P3818" i="3"/>
  <c r="O3819" i="3"/>
  <c r="P3819" i="3"/>
  <c r="O3820" i="3"/>
  <c r="P3820" i="3"/>
  <c r="O3821" i="3"/>
  <c r="P3821" i="3"/>
  <c r="O3822" i="3"/>
  <c r="P3822" i="3"/>
  <c r="O3823" i="3"/>
  <c r="P3823" i="3"/>
  <c r="O3824" i="3"/>
  <c r="P3824" i="3"/>
  <c r="O3825" i="3"/>
  <c r="P3825" i="3"/>
  <c r="O3826" i="3"/>
  <c r="P3826" i="3"/>
  <c r="O3827" i="3"/>
  <c r="P3827" i="3"/>
  <c r="O3828" i="3"/>
  <c r="P3828" i="3"/>
  <c r="O3829" i="3"/>
  <c r="P3829" i="3"/>
  <c r="O3830" i="3"/>
  <c r="P3830" i="3"/>
  <c r="O3831" i="3"/>
  <c r="P3831" i="3"/>
  <c r="O3832" i="3"/>
  <c r="P3832" i="3"/>
  <c r="O3833" i="3"/>
  <c r="P3833" i="3"/>
  <c r="O3834" i="3"/>
  <c r="P3834" i="3"/>
  <c r="O3835" i="3"/>
  <c r="P3835" i="3"/>
  <c r="O3836" i="3"/>
  <c r="P3836" i="3"/>
  <c r="O3837" i="3"/>
  <c r="P3837" i="3"/>
  <c r="O3838" i="3"/>
  <c r="P3838" i="3"/>
  <c r="O3839" i="3"/>
  <c r="P3839" i="3"/>
  <c r="O3840" i="3"/>
  <c r="P3840" i="3"/>
  <c r="O3841" i="3"/>
  <c r="P3841" i="3"/>
  <c r="O3842" i="3"/>
  <c r="P3842" i="3"/>
  <c r="O3843" i="3"/>
  <c r="P3843" i="3"/>
  <c r="O3844" i="3"/>
  <c r="P3844" i="3"/>
  <c r="O3845" i="3"/>
  <c r="P3845" i="3"/>
  <c r="O3846" i="3"/>
  <c r="P3846" i="3"/>
  <c r="O3847" i="3"/>
  <c r="P3847" i="3"/>
  <c r="O3848" i="3"/>
  <c r="P3848" i="3"/>
  <c r="O3849" i="3"/>
  <c r="P3849" i="3"/>
  <c r="O3850" i="3"/>
  <c r="P3850" i="3"/>
  <c r="O3851" i="3"/>
  <c r="P3851" i="3"/>
  <c r="O3852" i="3"/>
  <c r="P3852" i="3"/>
  <c r="O3853" i="3"/>
  <c r="P3853" i="3"/>
  <c r="O3854" i="3"/>
  <c r="P3854" i="3"/>
  <c r="O3855" i="3"/>
  <c r="P3855" i="3"/>
  <c r="O3856" i="3"/>
  <c r="P3856" i="3"/>
  <c r="O3857" i="3"/>
  <c r="P3857" i="3"/>
  <c r="O3858" i="3"/>
  <c r="P3858" i="3"/>
  <c r="O3859" i="3"/>
  <c r="P3859" i="3"/>
  <c r="O3860" i="3"/>
  <c r="P3860" i="3"/>
  <c r="O3861" i="3"/>
  <c r="P3861" i="3"/>
  <c r="O3862" i="3"/>
  <c r="P3862" i="3"/>
  <c r="O3863" i="3"/>
  <c r="P3863" i="3"/>
  <c r="O3864" i="3"/>
  <c r="P3864" i="3"/>
  <c r="O3865" i="3"/>
  <c r="P3865" i="3"/>
  <c r="O3866" i="3"/>
  <c r="P3866" i="3"/>
  <c r="O3867" i="3"/>
  <c r="P3867" i="3"/>
  <c r="O3868" i="3"/>
  <c r="P3868" i="3"/>
  <c r="O3869" i="3"/>
  <c r="P3869" i="3"/>
  <c r="O3870" i="3"/>
  <c r="P3870" i="3"/>
  <c r="O3871" i="3"/>
  <c r="P3871" i="3"/>
  <c r="O3872" i="3"/>
  <c r="P3872" i="3"/>
  <c r="O3873" i="3"/>
  <c r="P3873" i="3"/>
  <c r="O3874" i="3"/>
  <c r="P3874" i="3"/>
  <c r="O3875" i="3"/>
  <c r="P3875" i="3"/>
  <c r="O3876" i="3"/>
  <c r="P3876" i="3"/>
  <c r="O3877" i="3"/>
  <c r="P3877" i="3"/>
  <c r="O3878" i="3"/>
  <c r="P3878" i="3"/>
  <c r="O3879" i="3"/>
  <c r="P3879" i="3"/>
  <c r="O3880" i="3"/>
  <c r="P3880" i="3"/>
  <c r="O3881" i="3"/>
  <c r="P3881" i="3"/>
  <c r="O3882" i="3"/>
  <c r="P3882" i="3"/>
  <c r="O3883" i="3"/>
  <c r="P3883" i="3"/>
  <c r="O3884" i="3"/>
  <c r="P3884" i="3"/>
  <c r="O3885" i="3"/>
  <c r="P3885" i="3"/>
  <c r="O3886" i="3"/>
  <c r="P3886" i="3"/>
  <c r="O3887" i="3"/>
  <c r="P3887" i="3"/>
  <c r="O3888" i="3"/>
  <c r="P3888" i="3"/>
  <c r="O3889" i="3"/>
  <c r="P3889" i="3"/>
  <c r="O3890" i="3"/>
  <c r="P3890" i="3"/>
  <c r="O3891" i="3"/>
  <c r="P3891" i="3"/>
  <c r="O3892" i="3"/>
  <c r="P3892" i="3"/>
  <c r="O3893" i="3"/>
  <c r="P3893" i="3"/>
  <c r="O3894" i="3"/>
  <c r="P3894" i="3"/>
  <c r="O3895" i="3"/>
  <c r="P3895" i="3"/>
  <c r="O3896" i="3"/>
  <c r="P3896" i="3"/>
  <c r="O3897" i="3"/>
  <c r="P3897" i="3"/>
  <c r="O3898" i="3"/>
  <c r="P3898" i="3"/>
  <c r="O3899" i="3"/>
  <c r="P3899" i="3"/>
  <c r="O3900" i="3"/>
  <c r="P3900" i="3"/>
  <c r="O3901" i="3"/>
  <c r="P3901" i="3"/>
  <c r="O3902" i="3"/>
  <c r="P3902" i="3"/>
  <c r="O3903" i="3"/>
  <c r="P3903" i="3"/>
  <c r="O3904" i="3"/>
  <c r="P3904" i="3"/>
  <c r="O3905" i="3"/>
  <c r="P3905" i="3"/>
  <c r="O3906" i="3"/>
  <c r="P3906" i="3"/>
  <c r="O3907" i="3"/>
  <c r="P3907" i="3"/>
  <c r="O3908" i="3"/>
  <c r="P3908" i="3"/>
  <c r="O3909" i="3"/>
  <c r="P3909" i="3"/>
  <c r="O3910" i="3"/>
  <c r="P3910" i="3"/>
  <c r="O3911" i="3"/>
  <c r="P3911" i="3"/>
  <c r="O3912" i="3"/>
  <c r="P3912" i="3"/>
  <c r="O3913" i="3"/>
  <c r="P3913" i="3"/>
  <c r="O3914" i="3"/>
  <c r="P3914" i="3"/>
  <c r="O3915" i="3"/>
  <c r="P3915" i="3"/>
  <c r="O3916" i="3"/>
  <c r="P3916" i="3"/>
  <c r="O3917" i="3"/>
  <c r="P3917" i="3"/>
  <c r="O3918" i="3"/>
  <c r="P3918" i="3"/>
  <c r="O3919" i="3"/>
  <c r="P3919" i="3"/>
  <c r="O3920" i="3"/>
  <c r="P3920" i="3"/>
  <c r="O3921" i="3"/>
  <c r="P3921" i="3"/>
  <c r="O3922" i="3"/>
  <c r="P3922" i="3"/>
  <c r="O3923" i="3"/>
  <c r="P3923" i="3"/>
  <c r="O3924" i="3"/>
  <c r="P3924" i="3"/>
  <c r="O3925" i="3"/>
  <c r="P3925" i="3"/>
  <c r="O3926" i="3"/>
  <c r="P3926" i="3"/>
  <c r="O3927" i="3"/>
  <c r="P3927" i="3"/>
  <c r="O3928" i="3"/>
  <c r="P3928" i="3"/>
  <c r="O3929" i="3"/>
  <c r="P3929" i="3"/>
  <c r="O3930" i="3"/>
  <c r="P3930" i="3"/>
  <c r="O3931" i="3"/>
  <c r="P3931" i="3"/>
  <c r="O3932" i="3"/>
  <c r="P3932" i="3"/>
  <c r="O3933" i="3"/>
  <c r="P3933" i="3"/>
  <c r="O3934" i="3"/>
  <c r="P3934" i="3"/>
  <c r="O3935" i="3"/>
  <c r="P3935" i="3"/>
  <c r="O3936" i="3"/>
  <c r="P3936" i="3"/>
  <c r="O3937" i="3"/>
  <c r="P3937" i="3"/>
  <c r="O3938" i="3"/>
  <c r="P3938" i="3"/>
  <c r="O3939" i="3"/>
  <c r="P3939" i="3"/>
  <c r="O3940" i="3"/>
  <c r="P3940" i="3"/>
  <c r="O3941" i="3"/>
  <c r="P3941" i="3"/>
  <c r="O3942" i="3"/>
  <c r="P3942" i="3"/>
  <c r="O3943" i="3"/>
  <c r="P3943" i="3"/>
  <c r="O3944" i="3"/>
  <c r="P3944" i="3"/>
  <c r="O3945" i="3"/>
  <c r="P3945" i="3"/>
  <c r="O3946" i="3"/>
  <c r="P3946" i="3"/>
  <c r="O3947" i="3"/>
  <c r="P3947" i="3"/>
  <c r="O3948" i="3"/>
  <c r="P3948" i="3"/>
  <c r="O3949" i="3"/>
  <c r="P3949" i="3"/>
  <c r="O3950" i="3"/>
  <c r="P3950" i="3"/>
  <c r="O3951" i="3"/>
  <c r="P3951" i="3"/>
  <c r="O3952" i="3"/>
  <c r="P3952" i="3"/>
  <c r="O3953" i="3"/>
  <c r="P3953" i="3"/>
  <c r="O3954" i="3"/>
  <c r="P3954" i="3"/>
  <c r="O3955" i="3"/>
  <c r="P3955" i="3"/>
  <c r="O3956" i="3"/>
  <c r="P3956" i="3"/>
  <c r="O3957" i="3"/>
  <c r="P3957" i="3"/>
  <c r="O3958" i="3"/>
  <c r="P3958" i="3"/>
  <c r="O3959" i="3"/>
  <c r="P3959" i="3"/>
  <c r="O3960" i="3"/>
  <c r="P3960" i="3"/>
  <c r="O3961" i="3"/>
  <c r="P3961" i="3"/>
  <c r="O3962" i="3"/>
  <c r="P3962" i="3"/>
  <c r="O3963" i="3"/>
  <c r="P3963" i="3"/>
  <c r="O3964" i="3"/>
  <c r="P3964" i="3"/>
  <c r="O3965" i="3"/>
  <c r="P3965" i="3"/>
  <c r="O3966" i="3"/>
  <c r="P3966" i="3"/>
  <c r="O3967" i="3"/>
  <c r="P3967" i="3"/>
  <c r="O3968" i="3"/>
  <c r="P3968" i="3"/>
  <c r="O3969" i="3"/>
  <c r="P3969" i="3"/>
  <c r="O3970" i="3"/>
  <c r="P3970" i="3"/>
  <c r="O3971" i="3"/>
  <c r="P3971" i="3"/>
  <c r="O3972" i="3"/>
  <c r="P3972" i="3"/>
  <c r="O3973" i="3"/>
  <c r="P3973" i="3"/>
  <c r="O3974" i="3"/>
  <c r="P3974" i="3"/>
  <c r="O3975" i="3"/>
  <c r="P3975" i="3"/>
  <c r="O3976" i="3"/>
  <c r="P3976" i="3"/>
  <c r="O3977" i="3"/>
  <c r="P3977" i="3"/>
  <c r="O3978" i="3"/>
  <c r="P3978" i="3"/>
  <c r="O3979" i="3"/>
  <c r="P3979" i="3"/>
  <c r="O3980" i="3"/>
  <c r="P3980" i="3"/>
  <c r="O3981" i="3"/>
  <c r="P3981" i="3"/>
  <c r="O3982" i="3"/>
  <c r="P3982" i="3"/>
  <c r="O3983" i="3"/>
  <c r="P3983" i="3"/>
  <c r="O3984" i="3"/>
  <c r="P3984" i="3"/>
  <c r="O3985" i="3"/>
  <c r="P3985" i="3"/>
  <c r="O3986" i="3"/>
  <c r="P3986" i="3"/>
  <c r="O3987" i="3"/>
  <c r="P3987" i="3"/>
  <c r="O3988" i="3"/>
  <c r="P3988" i="3"/>
  <c r="O3989" i="3"/>
  <c r="P3989" i="3"/>
  <c r="O3990" i="3"/>
  <c r="P3990" i="3"/>
  <c r="O3991" i="3"/>
  <c r="P3991" i="3"/>
  <c r="O3992" i="3"/>
  <c r="P3992" i="3"/>
  <c r="O3993" i="3"/>
  <c r="P3993" i="3"/>
  <c r="O3994" i="3"/>
  <c r="P3994" i="3"/>
  <c r="O3995" i="3"/>
  <c r="P3995" i="3"/>
  <c r="O3996" i="3"/>
  <c r="P3996" i="3"/>
  <c r="O3997" i="3"/>
  <c r="P3997" i="3"/>
  <c r="O3998" i="3"/>
  <c r="P3998" i="3"/>
  <c r="O3999" i="3"/>
  <c r="P3999" i="3"/>
  <c r="O4000" i="3"/>
  <c r="P4000" i="3"/>
  <c r="O4001" i="3"/>
  <c r="P4001" i="3"/>
  <c r="O4002" i="3"/>
  <c r="P4002" i="3"/>
  <c r="O4003" i="3"/>
  <c r="P4003" i="3"/>
  <c r="O4004" i="3"/>
  <c r="P4004" i="3"/>
  <c r="O4005" i="3"/>
  <c r="P4005" i="3"/>
  <c r="O4006" i="3"/>
  <c r="P4006" i="3"/>
  <c r="O4007" i="3"/>
  <c r="P4007" i="3"/>
  <c r="O4008" i="3"/>
  <c r="P4008" i="3"/>
  <c r="O4009" i="3"/>
  <c r="P4009" i="3"/>
  <c r="O4010" i="3"/>
  <c r="P4010" i="3"/>
  <c r="O4011" i="3"/>
  <c r="P4011" i="3"/>
  <c r="O4012" i="3"/>
  <c r="P4012" i="3"/>
  <c r="O4013" i="3"/>
  <c r="P4013" i="3"/>
  <c r="O4014" i="3"/>
  <c r="P4014" i="3"/>
  <c r="O4015" i="3"/>
  <c r="P4015" i="3"/>
  <c r="O4016" i="3"/>
  <c r="P4016" i="3"/>
  <c r="O4017" i="3"/>
  <c r="P4017" i="3"/>
  <c r="O4018" i="3"/>
  <c r="P4018" i="3"/>
  <c r="O4019" i="3"/>
  <c r="P4019" i="3"/>
  <c r="O4020" i="3"/>
  <c r="P4020" i="3"/>
  <c r="O4021" i="3"/>
  <c r="P4021" i="3"/>
  <c r="O4022" i="3"/>
  <c r="P4022" i="3"/>
  <c r="O4023" i="3"/>
  <c r="P4023" i="3"/>
  <c r="O4024" i="3"/>
  <c r="P4024" i="3"/>
  <c r="O4025" i="3"/>
  <c r="P4025" i="3"/>
  <c r="O4026" i="3"/>
  <c r="P4026" i="3"/>
  <c r="O4027" i="3"/>
  <c r="P4027" i="3"/>
  <c r="O4028" i="3"/>
  <c r="P4028" i="3"/>
  <c r="O4029" i="3"/>
  <c r="P4029" i="3"/>
  <c r="O4030" i="3"/>
  <c r="P4030" i="3"/>
  <c r="O4031" i="3"/>
  <c r="P4031" i="3"/>
  <c r="O4032" i="3"/>
  <c r="P4032" i="3"/>
  <c r="O4033" i="3"/>
  <c r="P4033" i="3"/>
  <c r="O4034" i="3"/>
  <c r="P4034" i="3"/>
  <c r="O4035" i="3"/>
  <c r="P4035" i="3"/>
  <c r="O4036" i="3"/>
  <c r="P4036" i="3"/>
  <c r="O4037" i="3"/>
  <c r="P4037" i="3"/>
  <c r="O4038" i="3"/>
  <c r="P4038" i="3"/>
  <c r="O4039" i="3"/>
  <c r="P4039" i="3"/>
  <c r="O4040" i="3"/>
  <c r="P4040" i="3"/>
  <c r="O4041" i="3"/>
  <c r="P4041" i="3"/>
  <c r="O4042" i="3"/>
  <c r="P4042" i="3"/>
  <c r="O4043" i="3"/>
  <c r="P4043" i="3"/>
  <c r="O4044" i="3"/>
  <c r="P4044" i="3"/>
  <c r="O4045" i="3"/>
  <c r="P4045" i="3"/>
  <c r="O4046" i="3"/>
  <c r="P4046" i="3"/>
  <c r="O4047" i="3"/>
  <c r="P4047" i="3"/>
  <c r="O4048" i="3"/>
  <c r="P4048" i="3"/>
  <c r="O4049" i="3"/>
  <c r="P4049" i="3"/>
  <c r="O4050" i="3"/>
  <c r="P4050" i="3"/>
  <c r="O4051" i="3"/>
  <c r="P4051" i="3"/>
  <c r="O4052" i="3"/>
  <c r="P4052" i="3"/>
  <c r="O4053" i="3"/>
  <c r="P4053" i="3"/>
  <c r="O4054" i="3"/>
  <c r="P4054" i="3"/>
  <c r="O4055" i="3"/>
  <c r="P4055" i="3"/>
  <c r="O4056" i="3"/>
  <c r="P4056" i="3"/>
  <c r="O4057" i="3"/>
  <c r="P4057" i="3"/>
  <c r="O4058" i="3"/>
  <c r="P4058" i="3"/>
  <c r="O4059" i="3"/>
  <c r="P4059" i="3"/>
  <c r="O4060" i="3"/>
  <c r="P4060" i="3"/>
  <c r="O4061" i="3"/>
  <c r="P4061" i="3"/>
  <c r="O4062" i="3"/>
  <c r="P4062" i="3"/>
  <c r="O4063" i="3"/>
  <c r="P4063" i="3"/>
  <c r="O4064" i="3"/>
  <c r="P4064" i="3"/>
  <c r="O4065" i="3"/>
  <c r="P4065" i="3"/>
  <c r="O4066" i="3"/>
  <c r="P4066" i="3"/>
  <c r="O4067" i="3"/>
  <c r="P4067" i="3"/>
  <c r="O4068" i="3"/>
  <c r="P4068" i="3"/>
  <c r="O4069" i="3"/>
  <c r="P4069" i="3"/>
  <c r="O4070" i="3"/>
  <c r="P4070" i="3"/>
  <c r="O4071" i="3"/>
  <c r="P4071" i="3"/>
  <c r="O4072" i="3"/>
  <c r="P4072" i="3"/>
  <c r="O4073" i="3"/>
  <c r="P4073" i="3"/>
  <c r="O4074" i="3"/>
  <c r="P4074" i="3"/>
  <c r="O4075" i="3"/>
  <c r="P4075" i="3"/>
  <c r="O4076" i="3"/>
  <c r="P4076" i="3"/>
  <c r="O4077" i="3"/>
  <c r="P4077" i="3"/>
  <c r="O4078" i="3"/>
  <c r="P4078" i="3"/>
  <c r="O4079" i="3"/>
  <c r="P4079" i="3"/>
  <c r="O4080" i="3"/>
  <c r="P4080" i="3"/>
  <c r="O4081" i="3"/>
  <c r="P4081" i="3"/>
  <c r="O4082" i="3"/>
  <c r="P4082" i="3"/>
  <c r="O4083" i="3"/>
  <c r="P4083" i="3"/>
  <c r="O4084" i="3"/>
  <c r="P4084" i="3"/>
  <c r="O4085" i="3"/>
  <c r="P4085" i="3"/>
  <c r="O4086" i="3"/>
  <c r="P4086" i="3"/>
  <c r="O4087" i="3"/>
  <c r="P4087" i="3"/>
  <c r="O4088" i="3"/>
  <c r="P4088" i="3"/>
  <c r="O4089" i="3"/>
  <c r="P4089" i="3"/>
  <c r="O4090" i="3"/>
  <c r="P4090" i="3"/>
  <c r="O4091" i="3"/>
  <c r="P4091" i="3"/>
  <c r="O4092" i="3"/>
  <c r="P4092" i="3"/>
  <c r="O4093" i="3"/>
  <c r="P4093" i="3"/>
  <c r="O4094" i="3"/>
  <c r="P4094" i="3"/>
  <c r="O4095" i="3"/>
  <c r="P4095" i="3"/>
  <c r="O4096" i="3"/>
  <c r="P4096" i="3"/>
  <c r="O4097" i="3"/>
  <c r="P4097" i="3"/>
  <c r="O4098" i="3"/>
  <c r="P4098" i="3"/>
  <c r="O4099" i="3"/>
  <c r="P4099" i="3"/>
  <c r="O4100" i="3"/>
  <c r="P4100" i="3"/>
  <c r="O4101" i="3"/>
  <c r="P4101" i="3"/>
  <c r="O4102" i="3"/>
  <c r="P4102" i="3"/>
  <c r="O4103" i="3"/>
  <c r="P4103" i="3"/>
  <c r="O4104" i="3"/>
  <c r="P4104" i="3"/>
  <c r="O4105" i="3"/>
  <c r="P4105" i="3"/>
  <c r="O4106" i="3"/>
  <c r="P4106" i="3"/>
  <c r="O4107" i="3"/>
  <c r="P4107" i="3"/>
  <c r="O4108" i="3"/>
  <c r="P4108" i="3"/>
  <c r="O4109" i="3"/>
  <c r="P4109" i="3"/>
  <c r="O4110" i="3"/>
  <c r="P4110" i="3"/>
  <c r="O4111" i="3"/>
  <c r="P4111" i="3"/>
  <c r="O4112" i="3"/>
  <c r="P4112" i="3"/>
  <c r="O4113" i="3"/>
  <c r="P4113" i="3"/>
  <c r="O4114" i="3"/>
  <c r="P4114" i="3"/>
  <c r="O4115" i="3"/>
  <c r="P4115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<sst xmlns="http://schemas.openxmlformats.org/spreadsheetml/2006/main" count="57864" uniqueCount="8410">
  <si>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</si>
  <si>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</si>
  <si>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</si>
  <si>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</si>
  <si>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</si>
  <si>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</si>
  <si>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</si>
  <si>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</si>
  <si>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</si>
  <si>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</si>
  <si>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</si>
  <si>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</si>
  <si>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</si>
  <si>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</si>
  <si>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</si>
  <si>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</si>
  <si>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</si>
  <si>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</si>
  <si>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</si>
  <si>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</si>
  <si>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</si>
  <si>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</si>
  <si>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</si>
  <si>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</si>
  <si>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</si>
  <si>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</si>
  <si>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</si>
  <si>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</si>
  <si>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</si>
  <si>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</si>
  <si>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</si>
  <si>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</si>
  <si>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</si>
  <si>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</si>
  <si>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</si>
  <si>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</si>
  <si>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</si>
  <si>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</si>
  <si>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</si>
  <si>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</si>
  <si>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</si>
  <si>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</si>
  <si>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</si>
  <si>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</si>
  <si>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</si>
  <si>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</si>
  <si>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</si>
  <si>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</si>
  <si>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</si>
  <si>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</si>
  <si>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</si>
  <si>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</si>
  <si>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</si>
  <si>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</si>
  <si>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</si>
  <si>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</si>
  <si>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</si>
  <si>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</si>
  <si>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</si>
  <si>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</si>
  <si>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</si>
  <si>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</si>
  <si>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</si>
  <si>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</si>
  <si>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</si>
  <si>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</si>
  <si>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</si>
  <si>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</si>
  <si>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</si>
  <si>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</si>
  <si>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</si>
  <si>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</si>
  <si>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</si>
  <si>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</si>
  <si>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</si>
  <si>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</si>
  <si>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</si>
  <si>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</si>
  <si>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</si>
  <si>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</si>
  <si>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</si>
  <si>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</si>
  <si>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</si>
  <si>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</si>
  <si>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</si>
  <si>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</si>
  <si>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</si>
  <si>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</si>
  <si>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</si>
  <si>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</si>
  <si>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</si>
  <si>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</si>
  <si>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</si>
  <si>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</si>
  <si>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</si>
  <si>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</si>
  <si>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</si>
  <si>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</si>
  <si>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</si>
  <si>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</si>
  <si>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</si>
  <si>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</si>
  <si>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</si>
  <si>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</si>
  <si>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</si>
  <si>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</si>
  <si>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</si>
  <si>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</si>
  <si>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</si>
  <si>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</si>
  <si>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</si>
  <si>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</si>
  <si>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</si>
  <si>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</si>
  <si>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</si>
  <si>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</si>
  <si>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</si>
  <si>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</si>
  <si>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</si>
  <si>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</si>
  <si>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</si>
  <si>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</si>
  <si>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</si>
  <si>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</si>
  <si>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</si>
  <si>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</si>
  <si>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</si>
  <si>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</si>
  <si>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</si>
  <si>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</si>
  <si>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</si>
  <si>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</si>
  <si>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</si>
  <si>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</si>
  <si>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</si>
  <si>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</si>
  <si>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</si>
  <si>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</si>
  <si>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</si>
  <si>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</si>
  <si>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</si>
  <si>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</si>
  <si>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</si>
  <si>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</si>
  <si>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</si>
  <si>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</si>
  <si>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</si>
  <si>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</si>
  <si>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</si>
  <si>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</si>
  <si>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</si>
  <si>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</si>
  <si>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</si>
  <si>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</si>
  <si>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</si>
  <si>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</si>
  <si>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</si>
  <si>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</si>
  <si>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</si>
  <si>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</si>
  <si>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</si>
  <si>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</si>
  <si>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</si>
  <si>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</si>
  <si>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</si>
  <si>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</si>
  <si>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</si>
  <si>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</si>
  <si>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</si>
  <si>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</si>
  <si>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</si>
  <si>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</si>
  <si>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</si>
  <si>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</si>
  <si>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</si>
  <si>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</si>
  <si>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</si>
  <si>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</si>
  <si>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</si>
  <si>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</si>
  <si>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</si>
  <si>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</si>
  <si>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</si>
  <si>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</si>
  <si>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</si>
  <si>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</si>
  <si>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</si>
  <si>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</si>
  <si>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</si>
  <si>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</si>
  <si>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</si>
  <si>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</si>
  <si>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</si>
  <si>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</si>
  <si>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</si>
  <si>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</si>
  <si>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</si>
  <si>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</si>
  <si>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</si>
  <si>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</si>
  <si>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</si>
  <si>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</si>
  <si>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</si>
  <si>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</si>
  <si>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</si>
  <si>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</si>
  <si>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</si>
  <si>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</si>
  <si>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</si>
  <si>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</si>
  <si>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</si>
  <si>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</si>
  <si>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</si>
  <si>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</si>
  <si>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</si>
  <si>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</si>
  <si>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</si>
  <si>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</si>
  <si>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</si>
  <si>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</si>
  <si>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</si>
  <si>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</si>
  <si>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</si>
  <si>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</si>
  <si>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</si>
  <si>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</si>
  <si>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</si>
  <si>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</si>
  <si>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</si>
  <si>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</si>
  <si>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</si>
  <si>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</si>
  <si>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</si>
  <si>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</si>
  <si>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</si>
  <si>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</si>
  <si>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</si>
  <si>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</si>
  <si>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</si>
  <si>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</si>
  <si>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</si>
  <si>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</si>
  <si>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</si>
  <si>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</si>
  <si>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</si>
  <si>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</si>
  <si>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</si>
  <si>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</si>
  <si>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</si>
  <si>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</si>
  <si>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</si>
  <si>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</si>
  <si>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</si>
  <si>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</si>
  <si>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</si>
  <si>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</si>
  <si>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</si>
  <si>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</si>
  <si>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</si>
  <si>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</si>
  <si>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</si>
  <si>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</si>
  <si>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</si>
  <si>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</si>
  <si>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</si>
  <si>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</si>
  <si>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</si>
  <si>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</si>
  <si>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</si>
  <si>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</si>
  <si>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</si>
  <si>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</si>
  <si>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</si>
  <si>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</si>
  <si>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</si>
  <si>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</si>
  <si>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</si>
  <si>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</si>
  <si>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</si>
  <si>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</si>
  <si>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</si>
  <si>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</si>
  <si>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</si>
  <si>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</si>
  <si>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</si>
  <si>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</si>
  <si>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</si>
  <si>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</si>
  <si>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</si>
  <si>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</si>
  <si>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</si>
  <si>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</si>
  <si>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</si>
  <si>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</si>
  <si>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</si>
  <si>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</si>
  <si>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</si>
  <si>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</si>
  <si>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</si>
  <si>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</si>
  <si>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</si>
  <si>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</si>
  <si>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</si>
  <si>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</si>
  <si>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</si>
  <si>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</si>
  <si>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</si>
  <si>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</si>
  <si>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</si>
  <si>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</si>
  <si>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</si>
  <si>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</si>
  <si>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</si>
  <si>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</si>
  <si>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</si>
  <si>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</si>
  <si>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</si>
  <si>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</si>
  <si>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</si>
  <si>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</si>
  <si>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</si>
  <si>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</si>
  <si>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</si>
  <si>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</si>
  <si>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</si>
  <si>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</si>
  <si>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</si>
  <si>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</si>
  <si>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</si>
  <si>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</si>
  <si>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</si>
  <si>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</si>
  <si>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</si>
  <si>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</si>
  <si>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</si>
  <si>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</si>
  <si>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</si>
  <si>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</si>
  <si>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</si>
  <si>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</si>
  <si>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</si>
  <si>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</si>
  <si>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</si>
  <si>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</si>
  <si>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</si>
  <si>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</si>
  <si>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</si>
  <si>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</si>
  <si>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</si>
  <si>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</si>
  <si>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</si>
  <si>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</si>
  <si>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</si>
  <si>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</si>
  <si>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</si>
  <si>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</si>
  <si>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</si>
  <si>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</si>
  <si>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</si>
  <si>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</si>
  <si>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</si>
  <si>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</si>
  <si>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</si>
  <si>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</si>
  <si>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</si>
  <si>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</si>
  <si>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</si>
  <si>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</si>
  <si>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</si>
  <si>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</si>
  <si>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</si>
  <si>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</si>
  <si>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</si>
  <si>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</si>
  <si>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</si>
  <si>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</si>
  <si>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</si>
  <si>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</si>
  <si>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</si>
  <si>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</si>
  <si>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</si>
  <si>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</si>
  <si>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</si>
  <si>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</si>
  <si>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</si>
  <si>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</si>
  <si>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</si>
  <si>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</si>
  <si>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</si>
  <si>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</si>
  <si>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</si>
  <si>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</si>
  <si>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</si>
  <si>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</si>
  <si>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</si>
  <si>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</si>
  <si>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</si>
  <si>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</si>
  <si>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</si>
  <si>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</si>
  <si>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</si>
  <si>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</si>
  <si>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</si>
  <si>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</si>
  <si>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</si>
  <si>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</si>
  <si>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</si>
  <si>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</si>
  <si>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</si>
  <si>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</si>
  <si>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</si>
  <si>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</si>
  <si>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</si>
  <si>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</si>
  <si>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</si>
  <si>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</si>
  <si>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</si>
  <si>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</si>
  <si>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</si>
  <si>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</si>
  <si>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</si>
  <si>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</si>
  <si>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</si>
  <si>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</si>
  <si>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</si>
  <si>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</si>
  <si>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</si>
  <si>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</si>
  <si>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</si>
  <si>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</si>
  <si>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</si>
  <si>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</si>
  <si>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</si>
  <si>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</si>
  <si>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</si>
  <si>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</si>
  <si>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</si>
  <si>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</si>
  <si>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</si>
  <si>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</si>
  <si>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</si>
  <si>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</si>
  <si>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</si>
  <si>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</si>
  <si>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</si>
  <si>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</si>
  <si>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</si>
  <si>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</si>
  <si>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</si>
  <si>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</si>
  <si>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</si>
  <si>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</si>
  <si>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</si>
  <si>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</si>
  <si>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</si>
  <si>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</si>
  <si>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</si>
  <si>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</si>
  <si>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</si>
  <si>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</si>
  <si>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</si>
  <si>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</si>
  <si>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</si>
  <si>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</si>
  <si>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</si>
  <si>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</si>
  <si>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</si>
  <si>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</si>
  <si>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</si>
  <si>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</si>
  <si>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</si>
  <si>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</si>
  <si>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</si>
  <si>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</si>
  <si>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</si>
  <si>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</si>
  <si>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</si>
  <si>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</si>
  <si>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</si>
  <si>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</si>
  <si>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</si>
  <si>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</si>
  <si>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</si>
  <si>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</si>
  <si>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</si>
  <si>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</si>
  <si>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</si>
  <si>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</si>
  <si>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</si>
  <si>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</si>
  <si>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</si>
  <si>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</si>
  <si>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</si>
  <si>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</si>
  <si>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</si>
  <si>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</si>
  <si>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</si>
  <si>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</si>
  <si>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</si>
  <si>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</si>
  <si>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</si>
  <si>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</si>
  <si>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</si>
  <si>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</si>
  <si>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</si>
  <si>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</si>
  <si>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</si>
  <si>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</si>
  <si>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</si>
  <si>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</si>
  <si>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</si>
  <si>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</si>
  <si>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</si>
  <si>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</si>
  <si>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</si>
  <si>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</si>
  <si>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</si>
  <si>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</si>
  <si>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</si>
  <si>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</si>
  <si>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</si>
  <si>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</si>
  <si>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</si>
  <si>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</si>
  <si>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</si>
  <si>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</si>
  <si>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</si>
  <si>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</si>
  <si>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</si>
  <si>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</si>
  <si>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</si>
  <si>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</si>
  <si>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</si>
  <si>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</si>
  <si>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</si>
  <si>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</si>
  <si>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</si>
  <si>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</si>
  <si>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</si>
  <si>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</si>
  <si>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</si>
  <si>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</si>
  <si>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</si>
  <si>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</si>
  <si>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</si>
  <si>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</si>
  <si>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</si>
  <si>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</si>
  <si>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</si>
  <si>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</si>
  <si>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</si>
  <si>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</si>
  <si>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</si>
  <si>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</si>
  <si>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</si>
  <si>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</si>
  <si>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</si>
  <si>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</si>
  <si>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</si>
  <si>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</si>
  <si>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</si>
  <si>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</si>
  <si>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</si>
  <si>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</si>
  <si>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</si>
  <si>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</si>
  <si>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</si>
  <si>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</si>
  <si>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</si>
  <si>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</si>
  <si>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</si>
  <si>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</si>
  <si>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</si>
  <si>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</si>
  <si>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</si>
  <si>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</si>
  <si>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</si>
  <si>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</si>
  <si>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</si>
  <si>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</si>
  <si>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</si>
  <si>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</si>
  <si>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</si>
  <si>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</si>
  <si>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</si>
  <si>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</si>
  <si>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</si>
  <si>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</si>
  <si>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</si>
  <si>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</si>
  <si>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</si>
  <si>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</si>
  <si>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</si>
  <si>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</si>
  <si>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</si>
  <si>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</si>
  <si>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</si>
  <si>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</si>
  <si>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</si>
  <si>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</si>
  <si>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</si>
  <si>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</si>
  <si>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</si>
  <si>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</si>
  <si>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</si>
  <si>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</si>
  <si>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</si>
  <si>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</si>
  <si>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</si>
  <si>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</si>
  <si>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</si>
  <si>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</si>
  <si>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</si>
  <si>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</si>
  <si>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</si>
  <si>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</si>
  <si>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</si>
  <si>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</si>
  <si>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</si>
  <si>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</si>
  <si>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</si>
  <si>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</si>
  <si>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</si>
  <si>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</si>
  <si>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</si>
  <si>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</si>
  <si>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</si>
  <si>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</si>
  <si>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</si>
  <si>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</si>
  <si>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</si>
  <si>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</si>
  <si>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</si>
  <si>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</si>
  <si>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</si>
  <si>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</si>
  <si>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</si>
  <si>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</si>
  <si>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</si>
  <si>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</si>
  <si>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</si>
  <si>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</si>
  <si>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</si>
  <si>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</si>
  <si>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</si>
  <si>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</si>
  <si>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</si>
  <si>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</si>
  <si>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</si>
  <si>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</si>
  <si>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</si>
  <si>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</si>
  <si>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</si>
  <si>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</si>
  <si>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</si>
  <si>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</si>
  <si>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</si>
  <si>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</si>
  <si>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</si>
  <si>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</si>
  <si>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</si>
  <si>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</si>
  <si>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</si>
  <si>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</si>
  <si>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</si>
  <si>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</si>
  <si>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</si>
  <si>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</si>
  <si>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</si>
  <si>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</si>
  <si>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</si>
  <si>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</si>
  <si>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</si>
  <si>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</si>
  <si>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</si>
  <si>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</si>
  <si>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</si>
  <si>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</si>
  <si>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</si>
  <si>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</si>
  <si>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</si>
  <si>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</si>
  <si>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</si>
  <si>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</si>
  <si>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</si>
  <si>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</si>
  <si>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</si>
  <si>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</si>
  <si>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</si>
  <si>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</si>
  <si>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</si>
  <si>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</si>
  <si>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</si>
  <si>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</si>
  <si>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</si>
  <si>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</si>
  <si>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</si>
  <si>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</si>
  <si>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</si>
  <si>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</si>
  <si>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</si>
  <si>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</si>
  <si>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</si>
  <si>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</si>
  <si>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</si>
  <si>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</si>
  <si>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</si>
  <si>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</si>
  <si>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</si>
  <si>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</si>
  <si>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</si>
  <si>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</si>
  <si>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</si>
  <si>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</si>
  <si>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</si>
  <si>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</si>
  <si>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</si>
  <si>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</si>
  <si>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</si>
  <si>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</si>
  <si>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</si>
  <si>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</si>
  <si>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</si>
  <si>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</si>
  <si>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</si>
  <si>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</si>
  <si>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</si>
  <si>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</si>
  <si>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</si>
  <si>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</si>
  <si>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</si>
  <si>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</si>
  <si>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</si>
  <si>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</si>
  <si>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</si>
  <si>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</si>
  <si>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</si>
  <si>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</si>
  <si>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</si>
  <si>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</si>
  <si>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</si>
  <si>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</si>
  <si>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</si>
  <si>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</si>
  <si>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</si>
  <si>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</si>
  <si>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</si>
  <si>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</si>
  <si>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</si>
  <si>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</si>
  <si>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</si>
  <si>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</si>
  <si>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</si>
  <si>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</si>
  <si>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</si>
  <si>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</si>
  <si>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</si>
  <si>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</si>
  <si>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</si>
  <si>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</si>
  <si>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</si>
  <si>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</si>
  <si>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</si>
  <si>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</si>
  <si>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</si>
  <si>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</si>
  <si>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</si>
  <si>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</si>
  <si>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</si>
  <si>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</si>
  <si>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</si>
  <si>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</si>
  <si>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</si>
  <si>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</si>
  <si>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</si>
  <si>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</si>
  <si>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</si>
  <si>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</si>
  <si>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</si>
  <si>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</si>
  <si>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</si>
  <si>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</si>
  <si>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</si>
  <si>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</si>
  <si>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</si>
  <si>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</si>
  <si>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</si>
  <si>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</si>
  <si>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</si>
  <si>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</si>
  <si>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</si>
  <si>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</si>
  <si>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</si>
  <si>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</si>
  <si>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</si>
  <si>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</si>
  <si>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</si>
  <si>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</si>
  <si>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</si>
  <si>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</si>
  <si>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</si>
  <si>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</si>
  <si>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</si>
  <si>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</si>
  <si>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</si>
  <si>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</si>
  <si>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</si>
  <si>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</si>
  <si>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</si>
  <si>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</si>
  <si>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</si>
  <si>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</si>
  <si>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</si>
  <si>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</si>
  <si>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</si>
  <si>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</si>
  <si>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</si>
  <si>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</si>
  <si>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</si>
  <si>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</si>
  <si>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</si>
  <si>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</si>
  <si>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</si>
  <si>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</si>
  <si>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</si>
  <si>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</si>
  <si>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</si>
  <si>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</si>
  <si>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</si>
  <si>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</si>
  <si>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</si>
  <si>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</si>
  <si>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</si>
  <si>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</si>
  <si>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</si>
  <si>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</si>
  <si>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</si>
  <si>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</si>
  <si>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</si>
  <si>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</si>
  <si>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</si>
  <si>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</si>
  <si>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</si>
  <si>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</si>
  <si>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</si>
  <si>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</si>
  <si>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</si>
  <si>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</si>
  <si>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</si>
  <si>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</si>
  <si>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</si>
  <si>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</si>
  <si>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</si>
  <si>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</si>
  <si>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</si>
  <si>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</si>
  <si>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</si>
  <si>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</si>
  <si>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</si>
  <si>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</si>
  <si>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</si>
  <si>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</si>
  <si>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</si>
  <si>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</si>
  <si>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</si>
  <si>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</si>
  <si>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</si>
  <si>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</si>
  <si>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</si>
  <si>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</si>
  <si>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</si>
  <si>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</si>
  <si>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</si>
  <si>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</si>
  <si>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</si>
  <si>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</si>
  <si>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</si>
  <si>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</si>
  <si>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</si>
  <si>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</si>
  <si>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</si>
  <si>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</si>
  <si>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</si>
  <si>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</si>
  <si>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</si>
  <si>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</si>
  <si>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</si>
  <si>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</si>
  <si>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</si>
  <si>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</si>
  <si>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</si>
  <si>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</si>
  <si>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</si>
  <si>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</si>
  <si>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</si>
  <si>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</si>
  <si>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</si>
  <si>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</si>
  <si>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</si>
  <si>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</si>
  <si>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</si>
  <si>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</si>
  <si>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</si>
  <si>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</si>
  <si>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</si>
  <si>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</si>
  <si>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</si>
  <si>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</si>
  <si>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</si>
  <si>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</si>
  <si>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</si>
  <si>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</si>
  <si>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</si>
  <si>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</si>
  <si>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</si>
  <si>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</si>
  <si>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</si>
  <si>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</si>
  <si>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</si>
  <si>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</si>
  <si>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</si>
  <si>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</si>
  <si>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</si>
  <si>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</si>
  <si>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</si>
  <si>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</si>
  <si>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</si>
  <si>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</si>
  <si>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</si>
  <si>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</si>
  <si>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</si>
  <si>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</si>
  <si>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</si>
  <si>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</si>
  <si>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</si>
  <si>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</si>
  <si>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</si>
  <si>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</si>
  <si>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</si>
  <si>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</si>
  <si>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</si>
  <si>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</si>
  <si>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</si>
  <si>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</si>
  <si>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</si>
  <si>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</si>
  <si>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</si>
  <si>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</si>
  <si>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</si>
  <si>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</si>
  <si>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</si>
  <si>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</si>
  <si>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</si>
  <si>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</si>
  <si>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</si>
  <si>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</si>
  <si>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</si>
  <si>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</si>
  <si>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</si>
  <si>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</si>
  <si>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</si>
  <si>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</si>
  <si>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</si>
  <si>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</si>
  <si>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</si>
  <si>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</si>
  <si>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</si>
  <si>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</si>
  <si>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</si>
  <si>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</si>
  <si>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</si>
  <si>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</si>
  <si>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</si>
  <si>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</si>
  <si>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</si>
  <si>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</si>
  <si>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</si>
  <si>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</si>
  <si>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</si>
  <si>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</si>
  <si>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</si>
  <si>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</si>
  <si>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</si>
  <si>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</si>
  <si>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</si>
  <si>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</si>
  <si>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</si>
  <si>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</si>
  <si>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</si>
  <si>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</si>
  <si>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</si>
  <si>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</si>
  <si>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</si>
  <si>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</si>
  <si>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</si>
  <si>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</si>
  <si>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</si>
  <si>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</si>
  <si>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</si>
  <si>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</si>
  <si>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</si>
  <si>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</si>
  <si>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</si>
  <si>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</si>
  <si>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</si>
  <si>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</si>
  <si>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</si>
  <si>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</si>
  <si>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</si>
  <si>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</si>
  <si>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</si>
  <si>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</si>
  <si>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</si>
  <si>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</si>
  <si>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</si>
  <si>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</si>
  <si>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</si>
  <si>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</si>
  <si>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</si>
  <si>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</si>
  <si>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</si>
  <si>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</si>
  <si>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</si>
  <si>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</si>
  <si>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</si>
  <si>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</si>
  <si>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</si>
  <si>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</si>
  <si>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</si>
  <si>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</si>
  <si>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</si>
  <si>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</si>
  <si>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</si>
  <si>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</si>
  <si>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</si>
  <si>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</si>
  <si>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</si>
  <si>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</si>
  <si>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</si>
  <si>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</si>
  <si>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</si>
  <si>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</si>
  <si>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</si>
  <si>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</si>
  <si>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</si>
  <si>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</si>
  <si>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</si>
  <si>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</si>
  <si>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</si>
  <si>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</si>
  <si>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</si>
  <si>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</si>
  <si>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</si>
  <si>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</si>
  <si>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</si>
  <si>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</si>
  <si>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</si>
  <si>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</si>
  <si>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</si>
  <si>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</si>
  <si>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</si>
  <si>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</si>
  <si>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</si>
  <si>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</si>
  <si>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</si>
  <si>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</si>
  <si>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</si>
  <si>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</si>
  <si>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</si>
  <si>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</si>
  <si>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</si>
  <si>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</si>
  <si>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</si>
  <si>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</si>
  <si>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</si>
  <si>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</si>
  <si>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</si>
  <si>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</si>
  <si>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</si>
  <si>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</si>
  <si>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</si>
  <si>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</si>
  <si>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</si>
  <si>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</si>
  <si>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</si>
  <si>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</si>
  <si>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</si>
  <si>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</si>
  <si>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</si>
  <si>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</si>
  <si>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</si>
  <si>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</si>
  <si>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</si>
  <si>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</si>
  <si>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</si>
  <si>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</si>
  <si>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</si>
  <si>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</si>
  <si>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</si>
  <si>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</si>
  <si>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</si>
  <si>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</si>
  <si>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</si>
  <si>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</si>
  <si>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</si>
  <si>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</si>
  <si>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</si>
  <si>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</si>
  <si>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</si>
  <si>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</si>
  <si>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</si>
  <si>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</si>
  <si>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</si>
  <si>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</si>
  <si>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</si>
  <si>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</si>
  <si>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</si>
  <si>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</si>
  <si>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</si>
  <si>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</si>
  <si>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</si>
  <si>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</si>
  <si>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</si>
  <si>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</si>
  <si>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</si>
  <si>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</si>
  <si>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</si>
  <si>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</si>
  <si>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</si>
  <si>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</si>
  <si>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</si>
  <si>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</si>
  <si>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</si>
  <si>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</si>
  <si>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</si>
  <si>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</si>
  <si>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</si>
  <si>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</si>
  <si>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</si>
  <si>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</si>
  <si>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</si>
  <si>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</si>
  <si>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</si>
  <si>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</si>
  <si>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</si>
  <si>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</si>
  <si>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</si>
  <si>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</si>
  <si>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</si>
  <si>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</si>
  <si>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</si>
  <si>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</si>
  <si>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</si>
  <si>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</si>
  <si>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</si>
  <si>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</si>
  <si>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</si>
  <si>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</si>
  <si>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</si>
  <si>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</si>
  <si>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</si>
  <si>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</si>
  <si>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</si>
  <si>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</si>
  <si>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</si>
  <si>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</si>
  <si>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</si>
  <si>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</si>
  <si>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</si>
  <si>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</si>
  <si>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</si>
  <si>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</si>
  <si>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</si>
  <si>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</si>
  <si>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</si>
  <si>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</si>
  <si>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</si>
  <si>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</si>
  <si>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</si>
  <si>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</si>
  <si>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</si>
  <si>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</si>
  <si>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</si>
  <si>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</si>
  <si>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</si>
  <si>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</si>
  <si>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</si>
  <si>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</si>
  <si>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</si>
  <si>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</si>
  <si>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</si>
  <si>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</si>
  <si>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</si>
  <si>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</si>
  <si>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</si>
  <si>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</si>
  <si>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</si>
  <si>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</si>
  <si>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</si>
  <si>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</si>
  <si>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</si>
  <si>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</si>
  <si>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</si>
  <si>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</si>
  <si>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</si>
  <si>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</si>
  <si>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</si>
  <si>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</si>
  <si>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</si>
  <si>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</si>
  <si>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</si>
  <si>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</si>
  <si>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</si>
  <si>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</si>
  <si>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</si>
  <si>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</si>
  <si>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</si>
  <si>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</si>
  <si>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</si>
  <si>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</si>
  <si>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</si>
  <si>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</si>
  <si>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</si>
  <si>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</si>
  <si>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</si>
  <si>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</si>
  <si>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</si>
  <si>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</si>
  <si>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</si>
  <si>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</si>
  <si>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</si>
  <si>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</si>
  <si>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</si>
  <si>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</si>
  <si>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</si>
  <si>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</si>
  <si>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</si>
  <si>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</si>
  <si>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</si>
  <si>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</si>
  <si>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</si>
  <si>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</si>
  <si>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</si>
  <si>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</si>
  <si>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</si>
  <si>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</si>
  <si>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</si>
  <si>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</si>
  <si>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</si>
  <si>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</si>
  <si>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</si>
  <si>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</si>
  <si>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</si>
  <si>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</si>
  <si>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</si>
  <si>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</si>
  <si>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</si>
  <si>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</si>
  <si>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</si>
  <si>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</si>
  <si>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</si>
  <si>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</si>
  <si>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</si>
  <si>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</si>
  <si>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</si>
  <si>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</si>
  <si>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</si>
  <si>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</si>
  <si>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</si>
  <si>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</si>
  <si>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</si>
  <si>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</si>
  <si>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</si>
  <si>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</si>
  <si>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</si>
  <si>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</si>
  <si>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</si>
  <si>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</si>
  <si>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</si>
  <si>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</si>
  <si>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</si>
  <si>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</si>
  <si>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</si>
  <si>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</si>
  <si>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</si>
  <si>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</si>
  <si>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</si>
  <si>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</si>
  <si>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</si>
  <si>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</si>
  <si>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</si>
  <si>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</si>
  <si>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</si>
  <si>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</si>
  <si>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</si>
  <si>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</si>
  <si>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</si>
  <si>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</si>
  <si>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</si>
  <si>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</si>
  <si>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</si>
  <si>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</si>
  <si>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</si>
  <si>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</si>
  <si>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</si>
  <si>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</si>
  <si>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</si>
  <si>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</si>
  <si>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</si>
  <si>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</si>
  <si>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</si>
  <si>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</si>
  <si>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</si>
  <si>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</si>
  <si>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</si>
  <si>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</si>
  <si>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</si>
  <si>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</si>
  <si>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</si>
  <si>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</si>
  <si>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</si>
  <si>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</si>
  <si>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</si>
  <si>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</si>
  <si>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</si>
  <si>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</si>
  <si>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</si>
  <si>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</si>
  <si>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</si>
  <si>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</si>
  <si>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</si>
  <si>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</si>
  <si>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</si>
  <si>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</si>
  <si>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</si>
  <si>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</si>
  <si>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</si>
  <si>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</si>
  <si>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</si>
  <si>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</si>
  <si>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</si>
  <si>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</si>
  <si>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</si>
  <si>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</si>
  <si>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</si>
  <si>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</si>
  <si>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</si>
  <si>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</si>
  <si>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</si>
  <si>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</si>
  <si>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</si>
  <si>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</si>
  <si>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</si>
  <si>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</si>
  <si>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</si>
  <si>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</si>
  <si>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</si>
  <si>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</si>
  <si>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</si>
  <si>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</si>
  <si>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</si>
  <si>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</si>
  <si>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</si>
  <si>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</si>
  <si>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</si>
  <si>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</si>
  <si>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</si>
  <si>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</si>
  <si>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</si>
  <si>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</si>
  <si>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</si>
  <si>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</si>
  <si>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</si>
  <si>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</si>
  <si>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</si>
  <si>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</si>
  <si>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</si>
  <si>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</si>
  <si>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</si>
  <si>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</si>
  <si>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</si>
  <si>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</si>
  <si>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</si>
  <si>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</si>
  <si>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</si>
  <si>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</si>
  <si>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</si>
  <si>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</si>
  <si>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</si>
  <si>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</si>
  <si>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</si>
  <si>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</si>
  <si>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</si>
  <si>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</si>
  <si>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</si>
  <si>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</si>
  <si>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</si>
  <si>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</si>
  <si>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</si>
  <si>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</si>
  <si>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</si>
  <si>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</si>
  <si>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</si>
  <si>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</si>
  <si>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</si>
  <si>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</si>
  <si>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</si>
  <si>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</si>
  <si>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</si>
  <si>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</si>
  <si>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</si>
  <si>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</si>
  <si>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</si>
  <si>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</si>
  <si>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</si>
  <si>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</si>
  <si>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</si>
  <si>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</si>
  <si>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</si>
  <si>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</si>
  <si>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</si>
  <si>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</si>
  <si>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</si>
  <si>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</si>
  <si>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</si>
  <si>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</si>
  <si>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</si>
  <si>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</si>
  <si>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</si>
  <si>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</si>
  <si>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</si>
  <si>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</si>
  <si>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</si>
  <si>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</si>
  <si>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</si>
  <si>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</si>
  <si>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</si>
  <si>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</si>
  <si>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</si>
  <si>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</si>
  <si>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</si>
  <si>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</si>
  <si>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</si>
  <si>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</si>
  <si>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</si>
  <si>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</si>
  <si>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</si>
  <si>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</si>
  <si>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</si>
  <si>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</si>
  <si>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</si>
  <si>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</si>
  <si>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</si>
  <si>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</si>
  <si>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</si>
  <si>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</si>
  <si>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</si>
  <si>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</si>
  <si>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</si>
  <si>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</si>
  <si>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</si>
  <si>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</si>
  <si>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</si>
  <si>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</si>
  <si>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</si>
  <si>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</si>
  <si>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</si>
  <si>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</si>
  <si>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</si>
  <si>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</si>
  <si>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</si>
  <si>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</si>
  <si>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</si>
  <si>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</si>
  <si>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</si>
  <si>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</si>
  <si>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</si>
  <si>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</si>
  <si>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</si>
  <si>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</si>
  <si>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</si>
  <si>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</si>
  <si>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</si>
  <si>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</si>
  <si>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</si>
  <si>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</si>
  <si>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</si>
  <si>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</si>
  <si>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</si>
  <si>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</si>
  <si>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</si>
  <si>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</si>
  <si>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</si>
  <si>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</si>
  <si>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</si>
  <si>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</si>
  <si>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</si>
  <si>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</si>
  <si>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</si>
  <si>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</si>
  <si>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</si>
  <si>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</si>
  <si>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</si>
  <si>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</si>
  <si>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</si>
  <si>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</si>
  <si>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</si>
  <si>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</si>
  <si>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</si>
  <si>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</si>
  <si>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</si>
  <si>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</si>
  <si>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</si>
  <si>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</si>
  <si>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</si>
  <si>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</si>
  <si>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</si>
  <si>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</si>
  <si>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</si>
  <si>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</si>
  <si>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</si>
  <si>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</si>
  <si>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</si>
  <si>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</si>
  <si>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</si>
  <si>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</si>
  <si>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</si>
  <si>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</si>
  <si>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</si>
  <si>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</si>
  <si>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</si>
  <si>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</si>
  <si>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</si>
  <si>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</si>
  <si>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</si>
  <si>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</si>
  <si>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</si>
  <si>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</si>
  <si>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</si>
  <si>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</si>
  <si>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</si>
  <si>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</si>
  <si>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</si>
  <si>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</si>
  <si>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</si>
  <si>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</si>
  <si>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</si>
  <si>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</si>
  <si>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</si>
  <si>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</si>
  <si>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</si>
  <si>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</si>
  <si>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</si>
  <si>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</si>
  <si>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</si>
  <si>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</si>
  <si>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</si>
  <si>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</si>
  <si>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</si>
  <si>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</si>
  <si>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</si>
  <si>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</si>
  <si>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</si>
  <si>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</si>
  <si>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</si>
  <si>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</si>
  <si>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</si>
  <si>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</si>
  <si>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</si>
  <si>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</si>
  <si>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</si>
  <si>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</si>
  <si>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</si>
  <si>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</si>
  <si>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</si>
  <si>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</si>
  <si>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</si>
  <si>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</si>
  <si>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</si>
  <si>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</si>
  <si>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</si>
  <si>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</si>
  <si>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</si>
  <si>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</si>
  <si>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</si>
  <si>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</si>
  <si>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</si>
  <si>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</si>
  <si>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</si>
  <si>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</si>
  <si>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</si>
  <si>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</si>
  <si>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</si>
  <si>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</si>
  <si>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</si>
  <si>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</si>
  <si>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</si>
  <si>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</si>
  <si>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</si>
  <si>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</si>
  <si>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</si>
  <si>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</si>
  <si>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</si>
  <si>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</si>
  <si>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</si>
  <si>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</si>
  <si>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</si>
  <si>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</si>
  <si>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</si>
  <si>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</si>
  <si>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</si>
  <si>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</si>
  <si>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</si>
  <si>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</si>
  <si>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</si>
  <si>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</si>
  <si>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</si>
  <si>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</si>
  <si>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</si>
  <si>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</si>
  <si>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</si>
  <si>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</si>
  <si>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</si>
  <si>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</si>
  <si>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</si>
  <si>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</si>
  <si>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</si>
  <si>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</si>
  <si>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</si>
  <si>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</si>
  <si>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</si>
  <si>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</si>
  <si>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</si>
  <si>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</si>
  <si>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</si>
  <si>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</si>
  <si>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</si>
  <si>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</si>
  <si>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</si>
  <si>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</si>
  <si>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</si>
  <si>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</si>
  <si>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</si>
  <si>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</si>
  <si>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</si>
  <si>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</si>
  <si>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</si>
  <si>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</si>
  <si>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</si>
  <si>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</si>
  <si>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</si>
  <si>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</si>
  <si>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</si>
  <si>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</si>
  <si>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</si>
  <si>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</si>
  <si>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</si>
  <si>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</si>
  <si>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</si>
  <si>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</si>
  <si>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</si>
  <si>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</si>
  <si>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</si>
  <si>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</si>
  <si>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</si>
  <si>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</si>
  <si>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</si>
  <si>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</si>
  <si>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</si>
  <si>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</si>
  <si>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</si>
  <si>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</si>
  <si>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</si>
  <si>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</si>
  <si>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</si>
  <si>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</si>
  <si>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</si>
  <si>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</si>
  <si>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</si>
  <si>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</si>
  <si>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</si>
  <si>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</si>
  <si>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</si>
  <si>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</si>
  <si>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</si>
  <si>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</si>
  <si>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</si>
  <si>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</si>
  <si>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</si>
  <si>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</si>
  <si>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</si>
  <si>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</si>
  <si>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</si>
  <si>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</si>
  <si>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</si>
  <si>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</si>
  <si>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</si>
  <si>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</si>
  <si>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</si>
  <si>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</si>
  <si>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</si>
  <si>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</si>
  <si>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</si>
  <si>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</si>
  <si>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</si>
  <si>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</si>
  <si>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</si>
  <si>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</si>
  <si>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</si>
  <si>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</si>
  <si>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</si>
  <si>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</si>
  <si>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</si>
  <si>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</si>
  <si>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</si>
  <si>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</si>
  <si>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</si>
  <si>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</si>
  <si>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</si>
  <si>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</si>
  <si>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</si>
  <si>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</si>
  <si>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</si>
  <si>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</si>
  <si>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</si>
  <si>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</si>
  <si>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</si>
  <si>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</si>
  <si>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</si>
  <si>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</si>
  <si>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</si>
  <si>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</si>
  <si>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</si>
  <si>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</si>
  <si>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</si>
  <si>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</si>
  <si>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</si>
  <si>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</si>
  <si>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</si>
  <si>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</si>
  <si>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</si>
  <si>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</si>
  <si>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</si>
  <si>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</si>
  <si>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</si>
  <si>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</si>
  <si>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</si>
  <si>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</si>
  <si>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</si>
  <si>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</si>
  <si>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</si>
  <si>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</si>
  <si>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</si>
  <si>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</si>
  <si>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</si>
  <si>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</si>
  <si>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</si>
  <si>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</si>
  <si>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</si>
  <si>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</si>
  <si>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</si>
  <si>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</si>
  <si>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</si>
  <si>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</si>
  <si>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</si>
  <si>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</si>
  <si>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</si>
  <si>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</si>
  <si>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</si>
  <si>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</si>
  <si>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</si>
  <si>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</si>
  <si>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</si>
  <si>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</si>
  <si>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</si>
  <si>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</si>
  <si>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</si>
  <si>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</si>
  <si>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</si>
  <si>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</si>
  <si>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</si>
  <si>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</si>
  <si>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</si>
  <si>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</si>
  <si>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</si>
  <si>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</si>
  <si>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</si>
  <si>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</si>
  <si>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</si>
  <si>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</si>
  <si>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</si>
  <si>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</si>
  <si>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</si>
  <si>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</si>
  <si>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</si>
  <si>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</si>
  <si>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</si>
  <si>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</si>
  <si>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</si>
  <si>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</si>
  <si>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</si>
  <si>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</si>
  <si>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</si>
  <si>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</si>
  <si>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</si>
  <si>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</si>
  <si>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</si>
  <si>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</si>
  <si>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</si>
  <si>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</si>
  <si>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</si>
  <si>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</si>
  <si>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</si>
  <si>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</si>
  <si>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</si>
  <si>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</si>
  <si>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</si>
  <si>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</si>
  <si>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</si>
  <si>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</si>
  <si>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</si>
  <si>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</si>
  <si>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</si>
  <si>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</si>
  <si>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</si>
  <si>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</si>
  <si>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</si>
  <si>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</si>
  <si>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</si>
  <si>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</si>
  <si>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</si>
  <si>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</si>
  <si>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</si>
  <si>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</si>
  <si>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</si>
  <si>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</si>
  <si>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</si>
  <si>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</si>
  <si>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</si>
  <si>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</si>
  <si>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</si>
  <si>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</si>
  <si>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</si>
  <si>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</si>
  <si>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</si>
  <si>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</si>
  <si>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</si>
  <si>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</si>
  <si>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</si>
  <si>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</si>
  <si>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</si>
  <si>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</si>
  <si>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</si>
  <si>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</si>
  <si>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</si>
  <si>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</si>
  <si>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</si>
  <si>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</si>
  <si>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</si>
  <si>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</si>
  <si>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</si>
  <si>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</si>
  <si>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</si>
  <si>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</si>
  <si>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</si>
  <si>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</si>
  <si>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</si>
  <si>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</si>
  <si>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</si>
  <si>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</si>
  <si>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</si>
  <si>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</si>
  <si>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</si>
  <si>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</si>
  <si>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</si>
  <si>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</si>
  <si>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</si>
  <si>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</si>
  <si>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</si>
  <si>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</si>
  <si>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</si>
  <si>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</si>
  <si>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</si>
  <si>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</si>
  <si>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</si>
  <si>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</si>
  <si>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</si>
  <si>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</si>
  <si>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</si>
  <si>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</si>
  <si>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</si>
  <si>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</si>
  <si>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</si>
  <si>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</si>
  <si>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</si>
  <si>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</si>
  <si>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</si>
  <si>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</si>
  <si>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</si>
  <si>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</si>
  <si>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</si>
  <si>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</si>
  <si>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</si>
  <si>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</si>
  <si>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</si>
  <si>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</si>
  <si>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</si>
  <si>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</si>
  <si>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</si>
  <si>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</si>
  <si>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</si>
  <si>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</si>
  <si>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</si>
  <si>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</si>
  <si>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</si>
  <si>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</si>
  <si>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</si>
  <si>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</si>
  <si>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</si>
  <si>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</si>
  <si>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</si>
  <si>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</si>
  <si>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</si>
  <si>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</si>
  <si>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</si>
  <si>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</si>
  <si>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</si>
  <si>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</si>
  <si>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</si>
  <si>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</si>
  <si>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</si>
  <si>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</si>
  <si>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</si>
  <si>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</si>
  <si>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</si>
  <si>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</si>
  <si>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</si>
  <si>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</si>
  <si>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</si>
  <si>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</si>
  <si>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</si>
  <si>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</si>
  <si>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</si>
  <si>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</si>
  <si>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</si>
  <si>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</si>
  <si>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</si>
  <si>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</si>
  <si>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</si>
  <si>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</si>
  <si>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</si>
  <si>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</si>
  <si>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</si>
  <si>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</si>
  <si>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</si>
  <si>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</si>
  <si>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</si>
  <si>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</si>
  <si>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</si>
  <si>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</si>
  <si>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</si>
  <si>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</si>
  <si>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</si>
  <si>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</si>
  <si>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</si>
  <si>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</si>
  <si>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</si>
  <si>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</si>
  <si>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</si>
  <si>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</si>
  <si>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</si>
  <si>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</si>
  <si>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</si>
  <si>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</si>
  <si>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</si>
  <si>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</si>
  <si>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</si>
  <si>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</si>
  <si>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</si>
  <si>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</si>
  <si>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</si>
  <si>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</si>
  <si>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</si>
  <si>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</si>
  <si>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</si>
  <si>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</si>
  <si>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</si>
  <si>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</si>
  <si>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</si>
  <si>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</si>
  <si>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</si>
  <si>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</si>
  <si>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</si>
  <si>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</si>
  <si>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</si>
  <si>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</si>
  <si>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</si>
  <si>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</si>
  <si>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</si>
  <si>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</si>
  <si>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</si>
  <si>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</si>
  <si>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</si>
  <si>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</si>
  <si>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</si>
  <si>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</si>
  <si>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</si>
  <si>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</si>
  <si>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</si>
  <si>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</si>
  <si>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</si>
  <si>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</si>
  <si>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</si>
  <si>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</si>
  <si>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</si>
  <si>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</si>
  <si>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</si>
  <si>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</si>
  <si>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</si>
  <si>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</si>
  <si>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</si>
  <si>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</si>
  <si>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</si>
  <si>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</si>
  <si>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</si>
  <si>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</si>
  <si>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</si>
  <si>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</si>
  <si>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</si>
  <si>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</si>
  <si>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</si>
  <si>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</si>
  <si>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</si>
  <si>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</si>
  <si>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</si>
  <si>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</si>
  <si>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</si>
  <si>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</si>
  <si>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</si>
  <si>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</si>
  <si>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</si>
  <si>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</si>
  <si>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</si>
  <si>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</si>
  <si>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</si>
  <si>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</si>
  <si>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</si>
  <si>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</si>
  <si>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</si>
  <si>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</si>
  <si>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</si>
  <si>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</si>
  <si>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</si>
  <si>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</si>
  <si>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</si>
  <si>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</si>
  <si>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</si>
  <si>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</si>
  <si>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</si>
  <si>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</si>
  <si>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</si>
  <si>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</si>
  <si>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</si>
  <si>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</si>
  <si>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</si>
  <si>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</si>
  <si>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</si>
  <si>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</si>
  <si>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</si>
  <si>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</si>
  <si>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</si>
  <si>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</si>
  <si>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</si>
  <si>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</si>
  <si>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</si>
  <si>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</si>
  <si>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</si>
  <si>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</si>
  <si>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</si>
  <si>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</si>
  <si>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</si>
  <si>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</si>
  <si>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</si>
  <si>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</si>
  <si>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</si>
  <si>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</si>
  <si>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</si>
  <si>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</si>
  <si>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</si>
  <si>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</si>
  <si>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</si>
  <si>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</si>
  <si>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</si>
  <si>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</si>
  <si>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</si>
  <si>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</si>
  <si>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</si>
  <si>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</si>
  <si>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</si>
  <si>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</si>
  <si>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</si>
  <si>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</si>
  <si>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</si>
  <si>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</si>
  <si>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</si>
  <si>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</si>
  <si>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</si>
  <si>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</si>
  <si>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</si>
  <si>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</si>
  <si>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</si>
  <si>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</si>
  <si>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</si>
  <si>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</si>
  <si>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</si>
  <si>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</si>
  <si>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</si>
  <si>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</si>
  <si>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</si>
  <si>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</si>
  <si>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</si>
  <si>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</si>
  <si>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</si>
  <si>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</si>
  <si>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</si>
  <si>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</si>
  <si>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</si>
  <si>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</si>
  <si>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</si>
  <si>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</si>
  <si>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</si>
  <si>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</si>
  <si>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</si>
  <si>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</si>
  <si>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</si>
  <si>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</si>
  <si>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</si>
  <si>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</si>
  <si>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</si>
  <si>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</si>
  <si>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</si>
  <si>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</si>
  <si>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</si>
  <si>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</si>
  <si>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</si>
  <si>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</si>
  <si>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</si>
  <si>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</si>
  <si>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</si>
  <si>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</si>
  <si>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</si>
  <si>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</si>
  <si>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</si>
  <si>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</si>
  <si>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</si>
  <si>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</si>
  <si>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</si>
  <si>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</si>
  <si>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</si>
  <si>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</si>
  <si>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</si>
  <si>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</si>
  <si>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</si>
  <si>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</si>
  <si>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</si>
  <si>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</si>
  <si>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</si>
  <si>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</si>
  <si>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</si>
  <si>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</si>
  <si>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</si>
  <si>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</si>
  <si>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</si>
  <si>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</si>
  <si>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</si>
  <si>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</si>
  <si>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</si>
  <si>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</si>
  <si>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</si>
  <si>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</si>
  <si>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</si>
  <si>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</si>
  <si>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</si>
  <si>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</si>
  <si>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</si>
  <si>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</si>
  <si>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</si>
  <si>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</si>
  <si>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</si>
  <si>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</si>
  <si>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</si>
  <si>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</si>
  <si>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</si>
  <si>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</si>
  <si>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</si>
  <si>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</si>
  <si>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</si>
  <si>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</si>
  <si>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</si>
  <si>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</si>
  <si>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</si>
  <si>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</si>
  <si>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</si>
  <si>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</si>
  <si>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</si>
  <si>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</si>
  <si>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</si>
  <si>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</si>
  <si>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</si>
  <si>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</si>
  <si>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</si>
  <si>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</si>
  <si>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</si>
  <si>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</si>
  <si>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</si>
  <si>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</si>
  <si>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</si>
  <si>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</si>
  <si>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</si>
  <si>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</si>
  <si>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</si>
  <si>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</si>
  <si>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</si>
  <si>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</si>
  <si>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</si>
  <si>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</si>
  <si>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</si>
  <si>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</si>
  <si>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</si>
  <si>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</si>
  <si>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</si>
  <si>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</si>
  <si>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</si>
  <si>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</si>
  <si>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</si>
  <si>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</si>
  <si>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</si>
  <si>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</si>
  <si>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</si>
  <si>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</si>
  <si>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</si>
  <si>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</si>
  <si>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</si>
  <si>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</si>
  <si>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</si>
  <si>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</si>
  <si>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</si>
  <si>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</si>
  <si>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</si>
  <si>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</si>
  <si>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</si>
  <si>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</si>
  <si>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</si>
  <si>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</si>
  <si>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</si>
  <si>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</si>
  <si>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</si>
  <si>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</si>
  <si>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</si>
  <si>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</si>
  <si>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</si>
  <si>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</si>
  <si>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</si>
  <si>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</si>
  <si>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</si>
  <si>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</si>
  <si>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</si>
  <si>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</si>
  <si>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</si>
  <si>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</si>
  <si>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</si>
  <si>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</si>
  <si>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</si>
  <si>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</si>
  <si>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</si>
  <si>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</si>
  <si>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</si>
  <si>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</si>
  <si>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</si>
  <si>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</si>
  <si>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</si>
  <si>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</si>
  <si>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</si>
  <si>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</si>
  <si>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</si>
  <si>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</si>
  <si>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</si>
  <si>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</si>
  <si>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</si>
  <si>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</si>
  <si>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</si>
  <si>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</si>
  <si>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</si>
  <si>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</si>
  <si>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</si>
  <si>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</si>
  <si>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</si>
  <si>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</si>
  <si>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</si>
  <si>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</si>
  <si>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</si>
  <si>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</si>
  <si>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</si>
  <si>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</si>
  <si>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</si>
  <si>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</si>
  <si>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</si>
  <si>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</si>
  <si>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</si>
  <si>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</si>
  <si>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</si>
  <si>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</si>
  <si>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</si>
  <si>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</si>
  <si>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</si>
  <si>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</si>
  <si>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</si>
  <si>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</si>
  <si>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</si>
  <si>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</si>
  <si>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</si>
  <si>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</si>
  <si>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</si>
  <si>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</si>
  <si>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</si>
  <si>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</si>
  <si>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</si>
  <si>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</si>
  <si>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</si>
  <si>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</si>
  <si>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</si>
  <si>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</si>
  <si>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</si>
  <si>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</si>
  <si>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</si>
  <si>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</si>
  <si>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</si>
  <si>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</si>
  <si>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</si>
  <si>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</si>
  <si>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</si>
  <si>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</si>
  <si>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</si>
  <si>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</si>
  <si>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</si>
  <si>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</si>
  <si>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</si>
  <si>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</si>
  <si>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</si>
  <si>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</si>
  <si>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</si>
  <si>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</si>
  <si>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</si>
  <si>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</si>
  <si>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</si>
  <si>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</si>
  <si>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</si>
  <si>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</si>
  <si>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</si>
  <si>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</si>
  <si>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</si>
  <si>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</si>
  <si>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</si>
  <si>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</si>
  <si>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</si>
  <si>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</si>
  <si>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</si>
  <si>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</si>
  <si>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</si>
  <si>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</si>
  <si>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</si>
  <si>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</si>
  <si>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</si>
  <si>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</si>
  <si>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</si>
  <si>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</si>
  <si>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</si>
  <si>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</si>
  <si>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</si>
  <si>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</si>
  <si>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</si>
  <si>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</si>
  <si>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</si>
  <si>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</si>
  <si>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</si>
  <si>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</si>
  <si>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</si>
  <si>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</si>
  <si>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</si>
  <si>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</si>
  <si>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</si>
  <si>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</si>
  <si>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</si>
  <si>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</si>
  <si>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</si>
  <si>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</si>
  <si>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</si>
  <si>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</si>
  <si>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</si>
  <si>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</si>
  <si>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</si>
  <si>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</si>
  <si>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</si>
  <si>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</si>
  <si>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</si>
  <si>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</si>
  <si>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</si>
  <si>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</si>
  <si>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</si>
  <si>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</si>
  <si>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</si>
  <si>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</si>
  <si>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</si>
  <si>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</si>
  <si>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</si>
  <si>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</si>
  <si>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</si>
  <si>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</si>
  <si>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</si>
  <si>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</si>
  <si>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</si>
  <si>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</si>
  <si>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</si>
  <si>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</si>
  <si>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</si>
  <si>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</si>
  <si>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</si>
  <si>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</si>
  <si>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</si>
  <si>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</si>
  <si>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</si>
  <si>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</si>
  <si>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</si>
  <si>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</si>
  <si>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</si>
  <si>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</si>
  <si>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</si>
  <si>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</si>
  <si>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</si>
  <si>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</si>
  <si>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</si>
  <si>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</si>
  <si>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</si>
  <si>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</si>
  <si>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</si>
  <si>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</si>
  <si>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</si>
  <si>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</si>
  <si>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</si>
  <si>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</si>
  <si>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</si>
  <si>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</si>
  <si>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</si>
  <si>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</si>
  <si>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</si>
  <si>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</si>
  <si>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</si>
  <si>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</si>
  <si>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</si>
  <si>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</si>
  <si>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</si>
  <si>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</si>
  <si>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</si>
  <si>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</si>
  <si>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</si>
  <si>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</si>
  <si>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</si>
  <si>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</si>
  <si>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</si>
  <si>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</si>
  <si>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</si>
  <si>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</si>
  <si>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</si>
  <si>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</si>
  <si>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</si>
  <si>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</si>
  <si>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</si>
  <si>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</si>
  <si>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</si>
  <si>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</si>
  <si>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</si>
  <si>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</si>
  <si>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</si>
  <si>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</si>
  <si>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</si>
  <si>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</si>
  <si>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</si>
  <si>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</si>
  <si>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</si>
  <si>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</si>
  <si>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</si>
  <si>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</si>
  <si>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</si>
  <si>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</si>
  <si>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</si>
  <si>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</si>
  <si>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</si>
  <si>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</si>
  <si>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</si>
  <si>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</si>
  <si>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</si>
  <si>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</si>
  <si>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</si>
  <si>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</si>
  <si>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</si>
  <si>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</si>
  <si>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</si>
  <si>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</si>
  <si>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</si>
  <si>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</si>
  <si>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</si>
  <si>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</si>
  <si>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</si>
  <si>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</si>
  <si>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</si>
  <si>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</si>
  <si>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</si>
  <si>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</si>
  <si>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</si>
  <si>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</si>
  <si>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</si>
  <si>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</si>
  <si>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</si>
  <si>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</si>
  <si>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</si>
  <si>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</si>
  <si>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</si>
  <si>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</si>
  <si>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</si>
  <si>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</si>
  <si>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</si>
  <si>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</si>
  <si>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</si>
  <si>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</si>
  <si>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</si>
  <si>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</si>
  <si>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</si>
  <si>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</si>
  <si>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</si>
  <si>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</si>
  <si>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</si>
  <si>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</si>
  <si>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</si>
  <si>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</si>
  <si>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</si>
  <si>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</si>
  <si>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</si>
  <si>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</si>
  <si>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</si>
  <si>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</si>
  <si>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</si>
  <si>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</si>
  <si>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</si>
  <si>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</si>
  <si>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</si>
  <si>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</si>
  <si>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</si>
  <si>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</si>
  <si>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</si>
  <si>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</si>
  <si>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</si>
  <si>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</si>
  <si>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</si>
  <si>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</si>
  <si>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</si>
  <si>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</si>
  <si>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</si>
  <si>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</si>
  <si>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</si>
  <si>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</si>
  <si>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</si>
  <si>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</si>
  <si>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</si>
  <si>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</si>
  <si>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</si>
  <si>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</si>
  <si>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</si>
  <si>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</si>
  <si>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</si>
  <si>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</si>
  <si>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</si>
  <si>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</si>
  <si>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</si>
  <si>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</si>
  <si>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</si>
  <si>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</si>
  <si>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</si>
  <si>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</si>
  <si>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</si>
  <si>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</si>
  <si>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</si>
  <si>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</si>
  <si>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</si>
  <si>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</si>
  <si>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</si>
  <si>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</si>
  <si>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</si>
  <si>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</si>
  <si>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</si>
  <si>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</si>
  <si>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</si>
  <si>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</si>
  <si>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</si>
  <si>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</si>
  <si>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</si>
  <si>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</si>
  <si>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</si>
  <si>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</si>
  <si>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</si>
  <si>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</si>
  <si>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</si>
  <si>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</si>
  <si>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</si>
  <si>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</si>
  <si>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</si>
  <si>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</si>
  <si>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</si>
  <si>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</si>
  <si>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</si>
  <si>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</si>
  <si>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</si>
  <si>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</si>
  <si>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</si>
  <si>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</si>
  <si>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</si>
  <si>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</si>
  <si>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</si>
  <si>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</si>
  <si>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</si>
  <si>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</si>
  <si>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</si>
  <si>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</si>
  <si>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</si>
  <si>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</si>
  <si>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</si>
  <si>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</si>
  <si>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</si>
  <si>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</si>
  <si>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</si>
  <si>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</si>
  <si>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</si>
  <si>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</si>
  <si>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</si>
  <si>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</si>
  <si>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</si>
  <si>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</si>
  <si>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</si>
  <si>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</si>
  <si>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</si>
  <si>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</si>
  <si>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</si>
  <si>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</si>
  <si>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</si>
  <si>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</si>
  <si>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</si>
  <si>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</si>
  <si>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</si>
  <si>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</si>
  <si>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</si>
  <si>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</si>
  <si>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</si>
  <si>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</si>
  <si>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</si>
  <si>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</si>
  <si>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</si>
  <si>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</si>
  <si>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</si>
  <si>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</si>
  <si>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</si>
  <si>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</si>
  <si>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</si>
  <si>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</si>
  <si>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</si>
  <si>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</si>
  <si>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</si>
  <si>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</si>
  <si>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</si>
  <si>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</si>
  <si>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</si>
  <si>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</si>
  <si>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</si>
  <si>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</si>
  <si>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</si>
  <si>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</si>
  <si>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</si>
  <si>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</si>
  <si>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</si>
  <si>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</si>
  <si>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</si>
  <si>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</si>
  <si>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</si>
  <si>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</si>
  <si>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</si>
  <si>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</si>
  <si>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</si>
  <si>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</si>
  <si>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</si>
  <si>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</si>
  <si>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</si>
  <si>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</si>
  <si>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</si>
  <si>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</si>
  <si>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</si>
  <si>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</si>
  <si>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</si>
  <si>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</si>
  <si>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</si>
  <si>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</si>
  <si>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</si>
  <si>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</si>
  <si>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</si>
  <si>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</si>
  <si>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</si>
  <si>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</si>
  <si>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</si>
  <si>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</si>
  <si>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</si>
  <si>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</si>
  <si>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</si>
  <si>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</si>
  <si>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</si>
  <si>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</si>
  <si>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</si>
  <si>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</si>
  <si>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</si>
  <si>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</si>
  <si>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</si>
  <si>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</si>
  <si>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</si>
  <si>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</si>
  <si>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</si>
  <si>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</si>
  <si>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</si>
  <si>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</si>
  <si>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</si>
  <si>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</si>
  <si>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</si>
  <si>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</si>
  <si>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</si>
  <si>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</si>
  <si>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</si>
  <si>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</si>
  <si>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</si>
  <si>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</si>
  <si>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</si>
  <si>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</si>
  <si>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</si>
  <si>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</si>
  <si>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</si>
  <si>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</si>
  <si>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</si>
  <si>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</si>
  <si>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</si>
  <si>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</si>
  <si>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</si>
  <si>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</si>
  <si>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</si>
  <si>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</si>
  <si>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</si>
  <si>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</si>
  <si>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</si>
  <si>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</si>
  <si>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</si>
  <si>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</si>
  <si>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</si>
  <si>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</si>
  <si>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</si>
  <si>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</si>
  <si>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</si>
  <si>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</si>
  <si>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</si>
  <si>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</si>
  <si>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</si>
  <si>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</si>
  <si>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</si>
  <si>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</si>
  <si>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</si>
  <si>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</si>
  <si>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</si>
  <si>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</si>
  <si>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</si>
  <si>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</si>
  <si>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</si>
  <si>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</si>
  <si>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</si>
  <si>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</si>
  <si>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</si>
  <si>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</si>
  <si>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</si>
  <si>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</si>
  <si>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</si>
  <si>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</si>
  <si>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</si>
  <si>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</si>
  <si>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</si>
  <si>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</si>
  <si>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</si>
  <si>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</si>
  <si>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</si>
  <si>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</si>
  <si>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</si>
  <si>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</si>
  <si>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</si>
  <si>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</si>
  <si>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</si>
  <si>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</si>
  <si>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</si>
  <si>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</si>
  <si>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</si>
  <si>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</si>
  <si>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</si>
  <si>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</si>
  <si>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</si>
  <si>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</si>
  <si>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</si>
  <si>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</si>
  <si>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</si>
  <si>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</si>
  <si>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</si>
  <si>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</si>
  <si>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</si>
  <si>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</si>
  <si>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</si>
  <si>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</si>
  <si>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</si>
  <si>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</si>
  <si>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</si>
  <si>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</si>
  <si>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</si>
  <si>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</si>
  <si>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</si>
  <si>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</si>
  <si>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</si>
  <si>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</si>
  <si>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</si>
  <si>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</si>
  <si>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</si>
  <si>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</si>
  <si>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</si>
  <si>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</si>
  <si>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</si>
  <si>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</si>
  <si>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</si>
  <si>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</si>
  <si>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</si>
  <si>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</si>
  <si>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</si>
  <si>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</si>
  <si>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</si>
  <si>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</si>
  <si>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</si>
  <si>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</si>
  <si>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</si>
  <si>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</si>
  <si>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</si>
  <si>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</si>
  <si>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</si>
  <si>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</si>
  <si>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</si>
  <si>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</si>
  <si>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</si>
  <si>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</si>
  <si>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</si>
  <si>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</si>
  <si>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</si>
  <si>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</si>
  <si>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</si>
  <si>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</si>
  <si>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</si>
  <si>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</si>
  <si>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</si>
  <si>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</si>
  <si>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</si>
  <si>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</si>
  <si>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</si>
  <si>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</si>
  <si>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</si>
  <si>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</si>
  <si>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</si>
  <si>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</si>
  <si>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</si>
  <si>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</si>
  <si>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</si>
  <si>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</si>
  <si>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</si>
  <si>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</si>
  <si>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</si>
  <si>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</si>
  <si>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</si>
  <si>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</si>
  <si>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</si>
  <si>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</si>
  <si>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</si>
  <si>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</si>
  <si>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</si>
  <si>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</si>
  <si>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</si>
  <si>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</si>
  <si>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</si>
  <si>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</si>
  <si>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</si>
  <si>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</si>
  <si>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</si>
  <si>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</si>
  <si>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</si>
  <si>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</si>
  <si>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</si>
  <si>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</si>
  <si>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</si>
  <si>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</si>
  <si>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</si>
  <si>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</si>
  <si>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</si>
  <si>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</si>
  <si>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</si>
  <si>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</si>
  <si>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</si>
  <si>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</si>
  <si>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</si>
  <si>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</si>
  <si>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</si>
  <si>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</si>
  <si>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</si>
  <si>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</si>
  <si>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</si>
  <si>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</si>
  <si>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</si>
  <si>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</si>
  <si>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</si>
  <si>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</si>
  <si>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</si>
  <si>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</si>
  <si>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</si>
  <si>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</si>
  <si>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</si>
  <si>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</si>
  <si>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</si>
  <si>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</si>
  <si>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</si>
  <si>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</si>
  <si>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</si>
  <si>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</si>
  <si>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</si>
  <si>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</si>
  <si>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</si>
  <si>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</si>
  <si>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</si>
  <si>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</si>
  <si>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</si>
  <si>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</si>
  <si>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</si>
  <si>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</si>
  <si>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</si>
  <si>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</si>
  <si>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</si>
  <si>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</si>
  <si>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</si>
  <si>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</si>
  <si>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</si>
  <si>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</si>
  <si>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</si>
  <si>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</si>
  <si>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</si>
  <si>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</si>
  <si>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</si>
  <si>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</si>
  <si>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</si>
  <si>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</si>
  <si>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</si>
  <si>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</si>
  <si>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</si>
  <si>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</si>
  <si>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</si>
  <si>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</si>
  <si>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</si>
  <si>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</si>
  <si>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</si>
  <si>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</si>
  <si>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</si>
  <si>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</si>
  <si>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</si>
  <si>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</si>
  <si>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</si>
  <si>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</si>
  <si>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</si>
  <si>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</si>
  <si>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</si>
  <si>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</si>
  <si>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</si>
  <si>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</si>
  <si>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</si>
  <si>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</si>
  <si>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</si>
  <si>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</si>
  <si>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</si>
  <si>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</si>
  <si>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</si>
  <si>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</si>
  <si>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</si>
  <si>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</si>
  <si>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</si>
  <si>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</si>
  <si>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</si>
  <si>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</si>
  <si>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</si>
  <si>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</si>
  <si>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</si>
  <si>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</si>
  <si>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</si>
  <si>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</si>
  <si>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</si>
  <si>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</si>
  <si>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</si>
  <si>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</si>
  <si>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</si>
  <si>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</si>
  <si>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</si>
  <si>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</si>
  <si>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</si>
  <si>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</si>
  <si>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</si>
  <si>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</si>
  <si>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</si>
  <si>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</si>
  <si>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</si>
  <si>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</si>
  <si>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</si>
  <si>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</si>
  <si>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</si>
  <si>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</si>
  <si>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</si>
  <si>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</si>
  <si>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</si>
  <si>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</si>
  <si>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</si>
  <si>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</si>
  <si>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</si>
  <si>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</si>
  <si>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</si>
  <si>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</si>
  <si>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</si>
  <si>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</si>
  <si>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</si>
  <si>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</si>
  <si>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</si>
  <si>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</si>
  <si>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</si>
  <si>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</si>
  <si>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</si>
  <si>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</si>
  <si>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</si>
  <si>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</si>
  <si>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</si>
  <si>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</si>
  <si>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</si>
  <si>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</si>
  <si>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</si>
  <si>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</si>
  <si>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</si>
  <si>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</si>
  <si>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</si>
  <si>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</si>
  <si>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</si>
  <si>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</si>
  <si>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</si>
  <si>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</si>
  <si>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</si>
  <si>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</si>
  <si>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</si>
  <si>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</si>
  <si>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</si>
  <si>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</si>
  <si>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</si>
  <si>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</si>
  <si>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</si>
  <si>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</si>
  <si>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</si>
  <si>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</si>
  <si>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</si>
  <si>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</si>
  <si>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</si>
  <si>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</si>
  <si>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</si>
  <si>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</si>
  <si>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</si>
  <si>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</si>
  <si>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</si>
  <si>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</si>
  <si>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</si>
  <si>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</si>
  <si>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</si>
  <si>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</si>
  <si>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</si>
  <si>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</si>
  <si>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</si>
  <si>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</si>
  <si>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</si>
  <si>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</si>
  <si>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</si>
  <si>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</si>
  <si>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</si>
  <si>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</si>
  <si>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</si>
  <si>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</si>
  <si>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</si>
  <si>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</si>
  <si>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</si>
  <si>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</si>
  <si>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</si>
  <si>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</si>
  <si>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</si>
  <si>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</si>
  <si>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</si>
  <si>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</si>
  <si>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</si>
  <si>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</si>
  <si>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</si>
  <si>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</si>
  <si>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</si>
  <si>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</si>
  <si>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</si>
  <si>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</si>
  <si>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</si>
  <si>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</si>
  <si>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</si>
  <si>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</si>
  <si>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</si>
  <si>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</si>
  <si>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</si>
  <si>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</si>
  <si>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</si>
  <si>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</si>
  <si>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</si>
  <si>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</si>
  <si>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</si>
  <si>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</si>
  <si>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</si>
  <si>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</si>
  <si>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</si>
  <si>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</si>
  <si>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</si>
  <si>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</si>
  <si>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</si>
  <si>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</si>
  <si>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</si>
  <si>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</si>
  <si>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</si>
  <si>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</si>
  <si>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</si>
  <si>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</si>
  <si>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</si>
  <si>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</si>
  <si>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</si>
  <si>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</si>
  <si>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</si>
  <si>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</si>
  <si>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</si>
  <si>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</si>
  <si>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</si>
  <si>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</si>
  <si>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</si>
  <si>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</si>
  <si>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</si>
  <si>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</si>
  <si>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</si>
  <si>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</si>
  <si>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</si>
  <si>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</si>
  <si>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</si>
  <si>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</si>
  <si>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</si>
  <si>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</si>
  <si>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</si>
  <si>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</si>
  <si>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</si>
  <si>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</si>
  <si>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</si>
  <si>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</si>
  <si>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</si>
  <si>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</si>
  <si>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</si>
  <si>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</si>
  <si>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</si>
  <si>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</si>
  <si>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</si>
  <si>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</si>
  <si>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</si>
  <si>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</si>
  <si>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</si>
  <si>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</si>
  <si>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</si>
  <si>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</si>
  <si>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</si>
  <si>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</si>
  <si>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</si>
  <si>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</si>
  <si>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</si>
  <si>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</si>
  <si>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</si>
  <si>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</si>
  <si>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</si>
  <si>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</si>
  <si>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</si>
  <si>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</si>
  <si>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</si>
  <si>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</si>
  <si>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</si>
  <si>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</si>
  <si>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</si>
  <si>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</si>
  <si>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</si>
  <si>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</si>
  <si>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</si>
  <si>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</si>
  <si>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</si>
  <si>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</si>
  <si>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</si>
  <si>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</si>
  <si>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</si>
  <si>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</si>
  <si>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</si>
  <si>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</si>
  <si>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</si>
  <si>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</si>
  <si>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</si>
  <si>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</si>
  <si>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</si>
  <si>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</si>
  <si>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</si>
  <si>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</si>
  <si>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</si>
  <si>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</si>
  <si>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</si>
  <si>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</si>
  <si>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</si>
  <si>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</si>
  <si>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</si>
  <si>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</si>
  <si>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</si>
  <si>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</si>
  <si>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</si>
  <si>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</si>
  <si>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</si>
  <si>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</si>
  <si>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</si>
  <si>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</si>
  <si>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</si>
  <si>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</si>
  <si>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</si>
  <si>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</si>
  <si>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</si>
  <si>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</si>
  <si>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</si>
  <si>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</si>
  <si>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</si>
  <si>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</si>
  <si>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</si>
  <si>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</si>
  <si>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</si>
  <si>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</si>
  <si>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</si>
  <si>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</si>
  <si>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</si>
  <si>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</si>
  <si>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</si>
  <si>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</si>
  <si>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</si>
  <si>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</si>
  <si>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</si>
  <si>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</si>
  <si>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</si>
  <si>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</si>
  <si>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</si>
  <si>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</si>
  <si>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</si>
  <si>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</si>
  <si>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</si>
  <si>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</si>
  <si>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</si>
  <si>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</si>
  <si>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</si>
  <si>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</si>
  <si>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</si>
  <si>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</si>
  <si>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</si>
  <si>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</si>
  <si>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</si>
  <si>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</si>
  <si>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</si>
  <si>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</si>
  <si>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</si>
  <si>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</si>
  <si>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</si>
  <si>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</si>
  <si>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</si>
  <si>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</si>
  <si>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</si>
  <si>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</si>
  <si>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</si>
  <si>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</si>
  <si>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</si>
  <si>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</si>
  <si>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</si>
  <si>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</si>
  <si>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</si>
  <si>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</si>
  <si>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</si>
  <si>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</si>
  <si>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</si>
  <si>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</si>
  <si>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</si>
  <si>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</si>
  <si>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</si>
  <si>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</si>
  <si>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</si>
  <si>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</si>
  <si>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</si>
  <si>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</si>
  <si>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</si>
  <si>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</si>
  <si>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</si>
  <si>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</si>
  <si>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</si>
  <si>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</si>
  <si>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</si>
  <si>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</si>
  <si>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</si>
  <si>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</si>
  <si>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</si>
  <si>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</si>
  <si>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</si>
  <si>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</si>
  <si>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</si>
  <si>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</si>
  <si>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</si>
  <si>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</si>
  <si>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</si>
  <si>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</si>
  <si>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</si>
  <si>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</si>
  <si>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</si>
  <si>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</si>
  <si>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</si>
  <si>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</si>
  <si>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</si>
  <si>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</si>
  <si>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</si>
  <si>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</si>
  <si>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</si>
  <si>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</si>
  <si>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</si>
  <si>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</si>
  <si>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</si>
  <si>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</si>
  <si>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</si>
  <si>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</si>
  <si>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</si>
  <si>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</si>
  <si>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</si>
  <si>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</si>
  <si>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</si>
  <si>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</si>
  <si>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</si>
  <si>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</si>
  <si>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</si>
  <si>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</si>
  <si>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</si>
  <si>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</si>
  <si>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</si>
  <si>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</si>
  <si>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</si>
  <si>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</si>
  <si>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</si>
  <si>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</si>
  <si>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</si>
  <si>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</si>
  <si>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</si>
  <si>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</si>
  <si>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</si>
  <si>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</si>
  <si>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</si>
  <si>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</si>
  <si>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</si>
  <si>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</si>
  <si>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</si>
  <si>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</si>
  <si>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</si>
  <si>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</si>
  <si>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</si>
  <si>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</si>
  <si>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</si>
  <si>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</si>
  <si>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</si>
  <si>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</si>
  <si>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</si>
  <si>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</si>
  <si>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</si>
  <si>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</si>
  <si>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</si>
  <si>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</si>
  <si>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</si>
  <si>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</si>
  <si>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</si>
  <si>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</si>
  <si>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</si>
  <si>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</si>
  <si>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</si>
  <si>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</si>
  <si>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</si>
  <si>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</si>
  <si>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</si>
  <si>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</si>
  <si>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</si>
  <si>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</si>
  <si>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</si>
  <si>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</si>
  <si>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</si>
  <si>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</si>
  <si>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</si>
  <si>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</si>
  <si>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</si>
  <si>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</si>
  <si>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</si>
  <si>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</si>
  <si>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</si>
  <si>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</si>
  <si>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</si>
  <si>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</si>
  <si>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</si>
  <si>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</si>
  <si>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</si>
  <si>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</si>
  <si>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</si>
  <si>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</si>
  <si>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</si>
  <si>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</si>
  <si>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</si>
  <si>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</si>
  <si>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</si>
  <si>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</si>
  <si>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</si>
  <si>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</si>
  <si>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</si>
  <si>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</si>
  <si>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</si>
  <si>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</si>
  <si>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</si>
  <si>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</si>
  <si>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</si>
  <si>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</si>
  <si>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</si>
  <si>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</si>
  <si>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</si>
  <si>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</si>
  <si>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</si>
  <si>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</si>
  <si>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</si>
  <si>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</si>
  <si>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</si>
  <si>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</si>
  <si>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</si>
  <si>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</si>
  <si>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</si>
  <si>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</si>
  <si>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</si>
  <si>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</si>
  <si>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</si>
  <si>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</si>
  <si>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</si>
  <si>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</si>
  <si>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</si>
  <si>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</si>
  <si>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</si>
  <si>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</si>
  <si>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</si>
  <si>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</si>
  <si>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</si>
  <si>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</si>
  <si>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</si>
  <si>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</si>
  <si>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</si>
  <si>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</si>
  <si>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</si>
  <si>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</si>
  <si>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</si>
  <si>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</si>
  <si>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</si>
  <si>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</si>
  <si>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</si>
  <si>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</si>
  <si>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</si>
  <si>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</si>
  <si>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</si>
  <si>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</si>
  <si>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</si>
  <si>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</si>
  <si>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</si>
  <si>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</si>
  <si>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</si>
  <si>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</si>
  <si>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</si>
  <si>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</si>
  <si>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</si>
  <si>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</si>
  <si>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</si>
  <si>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</si>
  <si>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</si>
  <si>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</si>
  <si>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</si>
  <si>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</si>
  <si>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</si>
  <si>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</si>
  <si>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</si>
  <si>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</si>
  <si>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</si>
  <si>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</si>
  <si>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</si>
  <si>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</si>
  <si>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</si>
  <si>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</si>
  <si>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</si>
  <si>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</si>
  <si>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</si>
  <si>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</si>
  <si>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</si>
  <si>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</si>
  <si>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</si>
  <si>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</si>
  <si>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</si>
  <si>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</si>
  <si>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</si>
  <si>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</si>
  <si>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</si>
  <si>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</si>
  <si>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</si>
  <si>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</si>
  <si>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</si>
  <si>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</si>
  <si>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</si>
  <si>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</si>
  <si>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</si>
  <si>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</si>
  <si>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</si>
  <si>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</si>
  <si>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</si>
  <si>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</si>
  <si>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</si>
  <si>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</si>
  <si>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</si>
  <si>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</si>
  <si>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</si>
  <si>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</si>
  <si>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</si>
  <si>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</si>
  <si>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</si>
  <si>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</si>
  <si>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</si>
  <si>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</si>
  <si>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</si>
  <si>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</si>
  <si>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</si>
  <si>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</si>
  <si>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</si>
  <si>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</si>
  <si>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</si>
  <si>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</si>
  <si>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</si>
  <si>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</si>
  <si>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</si>
  <si>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</si>
  <si>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</si>
  <si>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</si>
  <si>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</si>
  <si>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</si>
  <si>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</si>
  <si>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</si>
  <si>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</si>
  <si>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</si>
  <si>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</si>
  <si>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</si>
  <si>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</si>
  <si>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</si>
  <si>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</si>
  <si>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</si>
  <si>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</si>
  <si>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</si>
  <si>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</si>
  <si>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</si>
  <si>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</si>
  <si>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</si>
  <si>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</si>
  <si>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</si>
  <si>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</si>
  <si>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</si>
  <si>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</si>
  <si>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</si>
  <si>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</si>
  <si>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</si>
  <si>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</si>
  <si>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</si>
  <si>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</si>
  <si>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</si>
  <si>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</si>
  <si>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</si>
  <si>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</si>
  <si>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</si>
  <si>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</si>
  <si>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</si>
  <si>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</si>
  <si>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</si>
  <si>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</si>
  <si>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</si>
  <si>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</si>
  <si>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</si>
  <si>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</si>
  <si>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</si>
  <si>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</si>
  <si>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</si>
  <si>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</si>
  <si>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</si>
  <si>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</si>
  <si>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</si>
  <si>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</si>
  <si>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</si>
  <si>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</si>
  <si>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</si>
  <si>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</si>
  <si>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</si>
  <si>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</si>
  <si>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</si>
  <si>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</si>
  <si>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</si>
  <si>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</si>
  <si>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</si>
  <si>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</si>
  <si>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</si>
  <si>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</si>
  <si>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</si>
  <si>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</si>
  <si>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</si>
  <si>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</si>
  <si>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</si>
  <si>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</si>
  <si>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</si>
  <si>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</si>
  <si>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</si>
  <si>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</si>
  <si>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</si>
  <si>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</si>
  <si>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</si>
  <si>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</si>
  <si>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</si>
  <si>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</si>
  <si>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</si>
  <si>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</si>
  <si>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</si>
  <si>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</si>
  <si>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</si>
  <si>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</si>
  <si>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</si>
  <si>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</si>
  <si>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</si>
  <si>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</si>
  <si>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</si>
  <si>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</si>
  <si>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</si>
  <si>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</si>
  <si>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</si>
  <si>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</si>
  <si>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</si>
  <si>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</si>
  <si>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</si>
  <si>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</si>
  <si>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</si>
  <si>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</si>
  <si>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</si>
  <si>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</si>
  <si>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</si>
  <si>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</si>
  <si>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</si>
  <si>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</si>
  <si>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</si>
  <si>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</si>
  <si>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</si>
  <si>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</si>
  <si>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</si>
  <si>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</si>
  <si>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</si>
  <si>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</si>
  <si>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</si>
  <si>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</si>
  <si>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</si>
  <si>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</si>
  <si>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</si>
  <si>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</si>
  <si>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</si>
  <si>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</si>
  <si>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</si>
  <si>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</si>
  <si>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</si>
  <si>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</si>
  <si>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</si>
  <si>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</si>
  <si>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</si>
  <si>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</si>
  <si>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</si>
  <si>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</si>
  <si>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</si>
  <si>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</si>
  <si>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</si>
  <si>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</si>
  <si>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</si>
  <si>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</si>
  <si>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</si>
  <si>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</si>
  <si>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</si>
  <si>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</si>
  <si>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</si>
  <si>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</si>
  <si>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</si>
  <si>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</si>
  <si>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</si>
  <si>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</si>
  <si>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</si>
  <si>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</si>
  <si>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</si>
  <si>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</si>
  <si>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</si>
  <si>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</si>
  <si>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</si>
  <si>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</si>
  <si>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</si>
  <si>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</si>
  <si>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</si>
  <si>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</si>
  <si>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</si>
  <si>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</si>
  <si>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</si>
  <si>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</si>
  <si>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</si>
  <si>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</si>
  <si>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</si>
  <si>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</si>
  <si>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</si>
  <si>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</si>
  <si>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</si>
  <si>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</si>
  <si>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</si>
  <si>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</si>
  <si>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</si>
  <si>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</si>
  <si>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</si>
  <si>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</si>
  <si>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</si>
  <si>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</si>
  <si>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</si>
  <si>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</si>
  <si>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</si>
  <si>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</si>
  <si>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</si>
  <si>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</si>
  <si>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</si>
  <si>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</si>
  <si>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</si>
  <si>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</si>
  <si>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</si>
  <si>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</si>
  <si>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</si>
  <si>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</si>
  <si>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</si>
  <si>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</si>
  <si>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</si>
  <si>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</si>
  <si>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</si>
  <si>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</si>
  <si>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</si>
  <si>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</si>
  <si>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</si>
  <si>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</si>
  <si>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</si>
  <si>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</si>
  <si>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</si>
  <si>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</si>
  <si>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</si>
  <si>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</si>
  <si>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</si>
  <si>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</si>
  <si>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</si>
  <si>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</si>
  <si>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</si>
  <si>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</si>
  <si>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</si>
  <si>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</si>
  <si>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</si>
  <si>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</si>
  <si>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</si>
  <si>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</si>
  <si>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</si>
  <si>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</si>
  <si>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</si>
  <si>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</si>
  <si>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</si>
  <si>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</si>
  <si>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</si>
  <si>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</si>
  <si>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</si>
  <si>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</si>
  <si>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</si>
  <si>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</si>
  <si>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</si>
  <si>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</si>
  <si>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</si>
  <si>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</si>
  <si>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</si>
  <si>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</si>
  <si>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</si>
  <si>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</si>
  <si>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</si>
  <si>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</si>
  <si>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</si>
  <si>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</si>
  <si>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</si>
  <si>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</si>
  <si>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</si>
  <si>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</si>
  <si>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</si>
  <si>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</si>
  <si>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</si>
  <si>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</si>
  <si>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</si>
  <si>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</si>
  <si>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</si>
  <si>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</si>
  <si>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</si>
  <si>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</si>
  <si>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</si>
  <si>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</si>
  <si>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</si>
  <si>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</si>
  <si>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</si>
  <si>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</si>
  <si>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</si>
  <si>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</si>
  <si>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</si>
  <si>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</si>
  <si>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</si>
  <si>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</si>
  <si>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</si>
  <si>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</si>
  <si>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</si>
  <si>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</si>
  <si>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</si>
  <si>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</si>
  <si>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</si>
  <si>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</si>
  <si>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</si>
  <si>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</si>
  <si>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</si>
  <si>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</si>
  <si>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</si>
  <si>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</si>
  <si>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</si>
  <si>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</si>
  <si>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</si>
  <si>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</si>
  <si>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</si>
  <si>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</si>
  <si>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</si>
  <si>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</si>
  <si>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</si>
  <si>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</si>
  <si>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</si>
  <si>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</si>
  <si>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</si>
  <si>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</si>
  <si>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</si>
  <si>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</si>
  <si>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</si>
  <si>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</si>
  <si>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</si>
  <si>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</si>
  <si>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</si>
  <si>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</si>
  <si>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</si>
  <si>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</si>
  <si>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</si>
  <si>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</si>
  <si>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</si>
  <si>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</si>
  <si>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</si>
  <si>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</si>
  <si>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</si>
  <si>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</si>
  <si>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</si>
  <si>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</si>
  <si>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</si>
  <si>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</si>
  <si>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</si>
  <si>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</si>
  <si>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</si>
  <si>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</si>
  <si>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</si>
  <si>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</si>
  <si>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</si>
  <si>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</si>
  <si>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</si>
  <si>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</si>
  <si>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</si>
  <si>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</si>
  <si>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</si>
  <si>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</si>
  <si>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</si>
  <si>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</si>
  <si>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</si>
  <si>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</si>
  <si>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</si>
  <si>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</si>
  <si>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</si>
  <si>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</si>
  <si>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</si>
  <si>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</si>
  <si>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</si>
  <si>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</si>
  <si>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</si>
  <si>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</si>
  <si>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</si>
  <si>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</si>
  <si>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</si>
  <si>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</si>
  <si>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</si>
  <si>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</si>
  <si>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</si>
  <si>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</si>
  <si>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</si>
  <si>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</si>
  <si>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</si>
  <si>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</si>
  <si>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</si>
  <si>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</si>
  <si>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</si>
  <si>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</si>
  <si>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</si>
  <si>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</si>
  <si>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</si>
  <si>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</si>
  <si>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</si>
  <si>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</si>
  <si>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</si>
  <si>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</si>
  <si>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</si>
  <si>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</si>
  <si>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</si>
  <si>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</si>
  <si>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</si>
  <si>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</si>
  <si>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</si>
  <si>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</si>
  <si>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</si>
  <si>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</si>
  <si>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</si>
  <si>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</si>
  <si>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</si>
  <si>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</si>
  <si>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</si>
  <si>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</si>
  <si>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</si>
  <si>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</si>
  <si>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</si>
  <si>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</si>
  <si>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</si>
  <si>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</si>
  <si>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</si>
  <si>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</si>
  <si>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</si>
  <si>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</si>
  <si>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</si>
  <si>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</si>
  <si>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</si>
  <si>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</si>
  <si>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</si>
  <si>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</si>
  <si>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</si>
  <si>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</si>
  <si>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</si>
  <si>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</si>
  <si>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</si>
  <si>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</si>
  <si>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</si>
  <si>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</si>
  <si>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</si>
  <si>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</si>
  <si>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</si>
  <si>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</si>
  <si>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</si>
  <si>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</si>
  <si>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</si>
  <si>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</si>
  <si>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</si>
  <si>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</si>
  <si>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</si>
  <si>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</si>
  <si>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</si>
  <si>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</si>
  <si>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</si>
  <si>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</si>
  <si>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</si>
  <si>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</si>
  <si>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</si>
  <si>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</si>
  <si>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</si>
  <si>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</si>
  <si>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</si>
  <si>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</si>
  <si>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</si>
  <si>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</si>
  <si>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</si>
  <si>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</si>
  <si>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</si>
  <si>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</si>
  <si>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</si>
  <si>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</si>
  <si>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</si>
  <si>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</si>
  <si>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</si>
  <si>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</si>
  <si>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</si>
  <si>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</si>
  <si>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</si>
  <si>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</si>
  <si>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</si>
  <si>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</si>
  <si>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</si>
  <si>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</si>
  <si>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</si>
  <si>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</si>
  <si>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</si>
  <si>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</si>
  <si>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</si>
  <si>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</si>
  <si>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</si>
  <si>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</si>
  <si>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</si>
  <si>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</si>
  <si>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</si>
  <si>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</si>
  <si>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</si>
  <si>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</si>
  <si>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</si>
  <si>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</si>
  <si>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</si>
  <si>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</si>
  <si>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</si>
  <si>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</si>
  <si>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</si>
  <si>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</si>
  <si>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</si>
  <si>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</si>
  <si>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</si>
  <si>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</si>
  <si>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</si>
  <si>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</si>
  <si>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</si>
  <si>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</si>
  <si>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</si>
  <si>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</si>
  <si>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</si>
  <si>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</si>
  <si>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</si>
  <si>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</si>
  <si>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</si>
  <si>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</si>
  <si>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</si>
  <si>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</si>
  <si>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</si>
  <si>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</si>
  <si>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</si>
  <si>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</si>
  <si>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</si>
  <si>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</si>
  <si>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</si>
  <si>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</si>
  <si>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</si>
  <si>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</si>
  <si>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</si>
  <si>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</si>
  <si>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</si>
  <si>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</si>
  <si>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</si>
  <si>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</si>
  <si>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</si>
  <si>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</si>
  <si>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</si>
  <si>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</si>
  <si>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</si>
  <si>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</si>
  <si>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</si>
  <si>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</si>
  <si>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</si>
  <si>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</si>
  <si>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</si>
  <si>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</si>
  <si>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</si>
  <si>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</si>
  <si>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</si>
  <si>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</si>
  <si>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</si>
  <si>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</si>
  <si>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</si>
  <si>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</si>
  <si>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</si>
  <si>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</si>
  <si>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</si>
  <si>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</si>
  <si>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</si>
  <si>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</si>
  <si>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</si>
  <si>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</si>
  <si>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</si>
  <si>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</si>
  <si>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</si>
  <si>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</si>
  <si>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</si>
  <si>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</si>
  <si>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</si>
  <si>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</si>
  <si>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</si>
  <si>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</si>
  <si>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</si>
  <si>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</si>
  <si>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</si>
  <si>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</si>
  <si>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</si>
  <si>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</si>
  <si>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</si>
  <si>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</si>
  <si>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</si>
  <si>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</si>
  <si>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</si>
  <si>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</si>
  <si>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</si>
  <si>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</si>
  <si>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</si>
  <si>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</si>
  <si>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</si>
  <si>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</si>
  <si>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</si>
  <si>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</si>
  <si>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</si>
  <si>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</si>
  <si>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</si>
  <si>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</si>
  <si>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</si>
  <si>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</si>
  <si>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</si>
  <si>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</si>
  <si>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</si>
  <si>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</si>
  <si>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</si>
  <si>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</si>
  <si>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</si>
  <si>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</si>
  <si>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</si>
  <si>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</si>
  <si>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</si>
  <si>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</si>
  <si>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</si>
  <si>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</si>
  <si>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</si>
  <si>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</si>
  <si>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</si>
  <si>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</si>
  <si>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</si>
  <si>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</si>
  <si>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</si>
  <si>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</si>
  <si>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</si>
  <si>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</si>
  <si>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</si>
  <si>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</si>
  <si>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</si>
  <si>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</si>
  <si>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</si>
  <si>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</si>
  <si>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</si>
  <si>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</si>
  <si>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</si>
  <si>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</si>
  <si>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</si>
  <si>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</si>
  <si>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</si>
  <si>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</si>
  <si>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</si>
  <si>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</si>
  <si>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</si>
  <si>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</si>
  <si>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</si>
  <si>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</si>
  <si>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</si>
  <si>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</si>
  <si>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</si>
  <si>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</si>
  <si>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</si>
  <si>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</si>
  <si>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</si>
  <si>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</si>
  <si>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</si>
  <si>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</si>
  <si>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</si>
  <si>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</si>
  <si>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</si>
  <si>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</si>
  <si>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</si>
  <si>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</si>
  <si>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</si>
  <si>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</si>
  <si>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</si>
  <si>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</si>
  <si>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</si>
  <si>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</si>
  <si>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</si>
  <si>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</si>
  <si>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</si>
  <si>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</si>
  <si>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</si>
  <si>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</si>
  <si>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</si>
  <si>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</si>
  <si>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</si>
  <si>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</si>
  <si>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</si>
  <si>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</si>
  <si>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</si>
  <si>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</si>
  <si>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</si>
  <si>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</si>
  <si>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</si>
  <si>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</si>
  <si>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</si>
  <si>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</si>
  <si>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</si>
  <si>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</si>
  <si>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</si>
  <si>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</si>
  <si>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</si>
  <si>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</si>
  <si>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</si>
  <si>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</si>
  <si>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</si>
  <si>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</si>
  <si>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</si>
  <si>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</si>
  <si>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</si>
  <si>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</si>
  <si>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</si>
  <si>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</si>
  <si>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</si>
  <si>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</si>
  <si>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</si>
  <si>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</si>
  <si>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</si>
  <si>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</si>
  <si>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</si>
  <si>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</si>
  <si>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</si>
  <si>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</si>
  <si>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</si>
  <si>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</si>
  <si>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</si>
  <si>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</si>
  <si>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</si>
  <si>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</si>
  <si>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</si>
  <si>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</si>
  <si>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</si>
  <si>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</si>
  <si>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</si>
  <si>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</si>
  <si>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</si>
  <si>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</si>
  <si>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</si>
  <si>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</si>
  <si>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</si>
  <si>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</si>
  <si>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</si>
  <si>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</si>
  <si>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</si>
  <si>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</si>
  <si>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</si>
  <si>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</si>
  <si>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</si>
  <si>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</si>
  <si>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</si>
  <si>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</si>
  <si>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</si>
  <si>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</si>
  <si>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</si>
  <si>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</si>
  <si>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</si>
  <si>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</si>
  <si>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</si>
  <si>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</si>
  <si>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</si>
  <si>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</si>
  <si>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</si>
  <si>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</si>
  <si>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</si>
  <si>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</si>
  <si>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</si>
  <si>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</si>
  <si>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</si>
  <si>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</si>
  <si>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</si>
  <si>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</si>
  <si>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</si>
  <si>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</si>
  <si>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</si>
  <si>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</si>
  <si>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</si>
  <si>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</si>
  <si>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</si>
  <si>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</si>
  <si>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</si>
  <si>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</si>
  <si>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</si>
  <si>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</si>
  <si>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</si>
  <si>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</si>
  <si>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</si>
  <si>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</si>
  <si>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</si>
  <si>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</si>
  <si>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</si>
  <si>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</si>
  <si>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</si>
  <si>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</si>
  <si>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</si>
  <si>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</si>
  <si>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</si>
  <si>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</si>
  <si>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</si>
  <si>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</si>
  <si>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</si>
  <si>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</si>
  <si>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</si>
  <si>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</si>
  <si>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</si>
  <si>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</si>
  <si>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</si>
  <si>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</si>
  <si>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</si>
  <si>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</si>
  <si>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</si>
  <si>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</si>
  <si>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</si>
  <si>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</si>
  <si>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</si>
  <si>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</si>
  <si>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</si>
  <si>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</si>
  <si>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</si>
  <si>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</si>
  <si>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</si>
  <si>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</si>
  <si>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</si>
  <si>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</si>
  <si>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</si>
  <si>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</si>
  <si>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</si>
  <si>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</si>
  <si>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</si>
  <si>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</si>
  <si>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</si>
  <si>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</si>
  <si>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</si>
  <si>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</si>
  <si>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</si>
  <si>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</si>
  <si>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</si>
  <si>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</si>
  <si>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</si>
  <si>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</si>
  <si>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</si>
  <si>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</si>
  <si>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</si>
  <si>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</si>
  <si>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</si>
  <si>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</si>
  <si>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</si>
  <si>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</si>
  <si>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</si>
  <si>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</si>
  <si>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</si>
  <si>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</si>
  <si>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</si>
  <si>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</si>
  <si>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</si>
  <si>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</si>
  <si>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</si>
  <si>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</si>
  <si>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</si>
  <si>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</si>
  <si>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</si>
  <si>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</si>
  <si>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</si>
  <si>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</si>
  <si>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</si>
  <si>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</si>
  <si>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</si>
  <si>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</si>
  <si>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</si>
  <si>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</si>
  <si>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</si>
  <si>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</si>
  <si>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</si>
  <si>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</si>
  <si>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</si>
  <si>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</si>
  <si>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</si>
  <si>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</si>
  <si>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</si>
  <si>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</si>
  <si>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</si>
  <si>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</si>
  <si>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</si>
  <si>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</si>
  <si>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</si>
  <si>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</si>
  <si>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</si>
  <si>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</si>
  <si>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</si>
  <si>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</si>
  <si>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</si>
  <si>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</si>
  <si>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</si>
  <si>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</si>
  <si>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</si>
  <si>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</si>
  <si>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</si>
  <si>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</si>
  <si>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</si>
  <si>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</si>
  <si>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</si>
  <si>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</si>
  <si>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</si>
  <si>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</si>
  <si>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</si>
  <si>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</si>
  <si>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</si>
  <si>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</si>
  <si>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</si>
  <si>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</si>
  <si>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</si>
  <si>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</si>
  <si>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</si>
  <si>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</si>
  <si>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</si>
  <si>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</si>
  <si>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</si>
  <si>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</si>
  <si>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</si>
  <si>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</si>
  <si>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</si>
  <si>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</si>
  <si>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</si>
  <si>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</si>
  <si>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</si>
  <si>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</si>
  <si>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</si>
  <si>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</si>
  <si>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</si>
  <si>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</si>
  <si>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</si>
  <si>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</si>
  <si>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</si>
  <si>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</si>
  <si>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</si>
  <si>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</si>
  <si>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</si>
  <si>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</si>
  <si>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</si>
  <si>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</si>
  <si>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</si>
  <si>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</si>
  <si>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</si>
  <si>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</si>
  <si>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</si>
  <si>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</si>
  <si>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</si>
  <si>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</si>
  <si>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</si>
  <si>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</si>
  <si>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</si>
  <si>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</si>
  <si>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</si>
  <si>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</si>
  <si>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</si>
  <si>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</si>
  <si>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</si>
  <si>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</si>
  <si>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</si>
  <si>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</si>
  <si>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</si>
  <si>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</si>
  <si>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</si>
  <si>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</si>
  <si>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</si>
  <si>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</si>
  <si>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</si>
  <si>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</si>
  <si>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</si>
  <si>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</si>
  <si>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</si>
  <si>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</si>
  <si>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</si>
  <si>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</si>
  <si>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</si>
  <si>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</si>
  <si>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</si>
  <si>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</si>
  <si>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</si>
  <si>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</si>
  <si>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</si>
  <si>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</si>
  <si>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</si>
  <si>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</si>
  <si>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</si>
  <si>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</si>
  <si>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</si>
  <si>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</si>
  <si>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</si>
  <si>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</si>
  <si>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</si>
  <si>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</si>
  <si>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</si>
  <si>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</si>
  <si>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</si>
  <si>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</si>
  <si>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</si>
  <si>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</si>
  <si>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</si>
  <si>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</si>
  <si>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</si>
  <si>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</si>
  <si>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</si>
  <si>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</si>
  <si>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</si>
  <si>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</si>
  <si>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</si>
  <si>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</si>
  <si>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</si>
  <si>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</si>
  <si>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</si>
  <si>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</si>
  <si>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</si>
  <si>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</si>
  <si>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</si>
  <si>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</si>
  <si>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</si>
  <si>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</si>
  <si>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</si>
  <si>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</si>
  <si>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</si>
  <si>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</si>
  <si>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</si>
  <si>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</si>
  <si>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</si>
  <si>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</si>
  <si>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</si>
  <si>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</si>
  <si>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</si>
  <si>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</si>
  <si>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</si>
  <si>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</si>
  <si>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</si>
  <si>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</si>
  <si>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</si>
  <si>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</si>
  <si>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</si>
  <si>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</si>
  <si>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</si>
  <si>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</si>
  <si>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</si>
  <si>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</si>
  <si>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</si>
  <si>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</si>
  <si>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</si>
  <si>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</si>
  <si>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</si>
  <si>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</si>
  <si>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</si>
  <si>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</si>
  <si>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</si>
  <si>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</si>
  <si>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</si>
  <si>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</si>
  <si>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</si>
  <si>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</si>
  <si>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</si>
  <si>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</si>
  <si>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</si>
  <si>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</si>
  <si>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</si>
  <si>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</si>
  <si>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</si>
  <si>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</si>
  <si>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</si>
  <si>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</si>
  <si>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</si>
  <si>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</si>
  <si>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</si>
  <si>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</si>
  <si>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</si>
  <si>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</si>
  <si>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</si>
  <si>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</si>
  <si>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</si>
  <si>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</si>
  <si>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</si>
  <si>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</si>
  <si>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</si>
  <si>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</si>
  <si>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</si>
  <si>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</si>
  <si>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</si>
  <si>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</si>
  <si>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</si>
  <si>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</si>
  <si>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</si>
  <si>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</si>
  <si>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</si>
  <si>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</si>
  <si>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</si>
  <si>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</si>
  <si>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</si>
  <si>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</si>
  <si>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</si>
  <si>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</si>
  <si>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</si>
  <si>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</si>
  <si>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</si>
  <si>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</si>
  <si>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</si>
  <si>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</si>
  <si>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</si>
  <si>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</si>
  <si>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</si>
  <si>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</si>
  <si>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</si>
  <si>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</si>
  <si>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</si>
  <si>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</si>
  <si>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</si>
  <si>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</si>
  <si>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</si>
  <si>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</si>
  <si>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</si>
  <si>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</si>
  <si>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</si>
  <si>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</si>
  <si>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</si>
  <si>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</si>
  <si>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</si>
  <si>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</si>
  <si>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</si>
  <si>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</si>
  <si>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</si>
  <si>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</si>
  <si>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</si>
  <si>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</si>
  <si>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</si>
  <si>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</si>
  <si>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</si>
  <si>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</si>
  <si>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</si>
  <si>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</si>
  <si>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</si>
  <si>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</si>
  <si>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</si>
  <si>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</si>
  <si>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</si>
  <si>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</si>
  <si>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</si>
  <si>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</si>
  <si>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</si>
  <si>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</si>
  <si>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</si>
  <si>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</si>
  <si>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</si>
  <si>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</si>
  <si>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</si>
  <si>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</si>
  <si>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</si>
  <si>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</si>
  <si>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</si>
  <si>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</si>
  <si>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</si>
  <si>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</si>
  <si>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</si>
  <si>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</si>
  <si>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</si>
  <si>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</si>
  <si>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</si>
  <si>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</si>
  <si>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</si>
  <si>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</si>
  <si>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</si>
  <si>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</si>
  <si>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</si>
  <si>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</si>
  <si>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</si>
  <si>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</si>
  <si>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</si>
  <si>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</si>
  <si>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</si>
  <si>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</si>
  <si>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</si>
  <si>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</si>
  <si>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</si>
  <si>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</si>
  <si>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</si>
  <si>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</si>
  <si>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</si>
  <si>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</si>
  <si>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</si>
  <si>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</si>
  <si>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</si>
  <si>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</si>
  <si>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</si>
  <si>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</si>
  <si>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</si>
  <si>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</si>
  <si>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</si>
  <si>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</si>
  <si>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</si>
  <si>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</si>
  <si>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</si>
  <si>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</si>
  <si>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</si>
  <si>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</si>
  <si>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</si>
  <si>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</si>
  <si>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</si>
  <si>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</si>
  <si>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</si>
  <si>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</si>
  <si>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</si>
  <si>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</si>
  <si>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</si>
  <si>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</si>
  <si>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</si>
  <si>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</si>
  <si>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</si>
  <si>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</si>
  <si>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</si>
  <si>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</si>
  <si>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</si>
  <si>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</si>
  <si>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</si>
  <si>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</si>
  <si>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</si>
  <si>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</si>
  <si>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</si>
  <si>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</si>
  <si>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</si>
  <si>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</si>
  <si>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</si>
  <si>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</si>
  <si>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</si>
  <si>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</si>
  <si>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</si>
  <si>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</si>
  <si>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</si>
  <si>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</si>
  <si>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</si>
  <si>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</si>
  <si>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</si>
  <si>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</si>
  <si>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</si>
  <si>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</si>
  <si>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</si>
  <si>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</si>
  <si>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</si>
  <si>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</si>
  <si>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</si>
  <si>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</si>
  <si>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</si>
  <si>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</si>
  <si>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</si>
  <si>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</si>
  <si>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</si>
  <si>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</si>
  <si>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</si>
  <si>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</si>
  <si>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</si>
  <si>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</si>
  <si>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</si>
  <si>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</si>
  <si>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</si>
  <si>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</si>
  <si>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</si>
  <si>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</si>
  <si>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</si>
  <si>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</si>
  <si>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</si>
  <si>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</si>
  <si>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</si>
  <si>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</si>
  <si>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</si>
  <si>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</si>
  <si>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</si>
  <si>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</si>
  <si>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</si>
  <si>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</si>
  <si>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</si>
  <si>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</si>
  <si>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</si>
  <si>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</si>
  <si>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</si>
  <si>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</si>
  <si>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</si>
  <si>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</si>
  <si>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</si>
  <si>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</si>
  <si>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</si>
  <si>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</si>
  <si>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</si>
  <si>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</si>
  <si>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</si>
  <si>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</si>
  <si>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</si>
  <si>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</si>
  <si>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</si>
  <si>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</si>
  <si>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</si>
  <si>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</si>
  <si>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</si>
  <si>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</si>
  <si>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</si>
  <si>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</si>
  <si>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</si>
  <si>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</si>
  <si>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</si>
  <si>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</si>
  <si>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</si>
  <si>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</si>
  <si>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</si>
  <si>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</si>
  <si>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</si>
  <si>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</si>
  <si>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</si>
  <si>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</si>
  <si>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</si>
  <si>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</si>
  <si>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</si>
  <si>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</si>
  <si>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</si>
  <si>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</si>
  <si>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</si>
  <si>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</si>
  <si>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</si>
  <si>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</si>
  <si>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</si>
  <si>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</si>
  <si>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</si>
  <si>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</si>
  <si>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</si>
  <si>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</si>
  <si>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</si>
  <si>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</si>
  <si>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</si>
  <si>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</si>
  <si>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</si>
  <si>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</si>
  <si>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</si>
  <si>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</si>
  <si>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</si>
  <si>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</si>
  <si>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</si>
  <si>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</si>
  <si>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</si>
  <si>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</si>
  <si>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</si>
  <si>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</si>
  <si>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</si>
  <si>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</si>
  <si>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</si>
  <si>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</si>
  <si>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</si>
  <si>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</si>
  <si>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</si>
  <si>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</si>
  <si>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</si>
  <si>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</si>
  <si>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</si>
  <si>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</si>
  <si>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</si>
  <si>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</si>
  <si>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</si>
  <si>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</si>
  <si>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</si>
  <si>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</si>
  <si>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</si>
  <si>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</si>
  <si>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</si>
  <si>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</si>
  <si>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</si>
  <si>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</si>
  <si>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</si>
  <si>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</si>
  <si>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</si>
  <si>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</si>
  <si>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</si>
  <si>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</si>
  <si>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</si>
  <si>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</si>
  <si>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</si>
  <si>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</si>
  <si>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</si>
  <si>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</si>
  <si>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</si>
  <si>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</si>
  <si>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</si>
  <si>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</si>
  <si>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</si>
  <si>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</si>
  <si>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</si>
  <si>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</si>
  <si>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</si>
  <si>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</si>
  <si>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</si>
  <si>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</si>
  <si>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</si>
  <si>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</si>
  <si>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</si>
  <si>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</si>
  <si>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</si>
  <si>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</si>
  <si>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</si>
  <si>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</si>
  <si>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</si>
  <si>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</si>
  <si>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</si>
  <si>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</si>
  <si>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</si>
  <si>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</si>
  <si>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</si>
  <si>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</si>
  <si>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</si>
  <si>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</si>
  <si>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</si>
  <si>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</si>
  <si>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</si>
  <si>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</si>
  <si>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</si>
  <si>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</si>
  <si>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</si>
  <si>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</si>
  <si>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</si>
  <si>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</si>
  <si>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</si>
  <si>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</si>
  <si>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</si>
  <si>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</si>
  <si>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</si>
  <si>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</si>
  <si>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</si>
  <si>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</si>
  <si>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</si>
  <si>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</si>
  <si>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</si>
  <si>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</si>
  <si>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</si>
  <si>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</si>
  <si>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</si>
  <si>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</si>
  <si>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</si>
  <si>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</si>
  <si>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</si>
  <si>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</si>
  <si>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</si>
  <si>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</si>
  <si>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</si>
  <si>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</si>
  <si>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</si>
  <si>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</si>
  <si>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</si>
  <si>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</si>
  <si>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</si>
  <si>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</si>
  <si>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</si>
  <si>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</si>
  <si>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</si>
  <si>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</si>
  <si>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</si>
  <si>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</si>
  <si>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</si>
  <si>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</si>
  <si>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</si>
  <si>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</si>
  <si>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</si>
  <si>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</si>
  <si>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</si>
  <si>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</si>
  <si>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</si>
  <si>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</si>
  <si>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</si>
  <si>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</si>
  <si>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</si>
  <si>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</si>
  <si>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</si>
  <si>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</si>
  <si>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</si>
  <si>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</si>
  <si>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</si>
  <si>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</si>
  <si>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</si>
  <si>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</si>
  <si>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</si>
  <si>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</si>
  <si>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</si>
  <si>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</si>
  <si>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</si>
  <si>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</si>
  <si>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</si>
  <si>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</si>
  <si>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</si>
  <si>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</si>
  <si>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</si>
  <si>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</si>
  <si>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</si>
  <si>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</si>
  <si>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</si>
  <si>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</si>
  <si>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</si>
  <si>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</si>
  <si>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</si>
  <si>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</si>
  <si>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</si>
  <si>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</si>
  <si>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</si>
  <si>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</si>
  <si>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</si>
  <si>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</si>
  <si>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</si>
  <si>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</si>
  <si>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</si>
  <si>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</si>
  <si>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</si>
  <si>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</si>
  <si>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</si>
  <si>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</si>
  <si>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</si>
  <si>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</si>
  <si>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</si>
  <si>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</si>
  <si>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</si>
  <si>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</si>
  <si>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</si>
  <si>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</si>
  <si>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</si>
  <si>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</si>
  <si>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</si>
  <si>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</si>
  <si>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</si>
  <si>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</si>
  <si>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</si>
  <si>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</si>
  <si>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</si>
  <si>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</si>
  <si>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</si>
  <si>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</si>
  <si>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</si>
  <si>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</si>
  <si>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</si>
  <si>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</si>
  <si>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</si>
  <si>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</si>
  <si>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</si>
  <si>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</si>
  <si>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</si>
  <si>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</si>
  <si>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</si>
  <si>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</si>
  <si>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</si>
  <si>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</si>
  <si>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</si>
  <si>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</si>
  <si>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</si>
  <si>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</si>
  <si>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</si>
  <si>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</si>
  <si>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</si>
  <si>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</si>
  <si>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</si>
  <si>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</si>
  <si>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</si>
  <si>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</si>
  <si>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</si>
  <si>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</si>
  <si>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</si>
  <si>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</si>
  <si>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</si>
  <si>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</si>
  <si>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</si>
  <si>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</si>
  <si>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</si>
  <si>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</si>
  <si>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</si>
  <si>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</si>
  <si>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</si>
  <si>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</si>
  <si>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</si>
  <si>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</si>
  <si>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</si>
  <si>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</si>
  <si>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</si>
  <si>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</si>
  <si>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</si>
  <si>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</si>
  <si>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</si>
  <si>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</si>
  <si>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</si>
  <si>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</si>
  <si>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</si>
  <si>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</si>
  <si>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</si>
  <si>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</si>
  <si>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</si>
  <si>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</si>
  <si>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</si>
  <si>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</si>
  <si>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</si>
  <si>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</si>
  <si>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</si>
  <si>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</si>
  <si>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</si>
  <si>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</si>
  <si>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</si>
  <si>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</si>
  <si>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</si>
  <si>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</si>
  <si>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</si>
  <si>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</si>
  <si>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</si>
  <si>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</si>
  <si>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</si>
  <si>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</si>
  <si>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</si>
  <si>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</si>
  <si>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</si>
  <si>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</si>
  <si>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</si>
  <si>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</si>
  <si>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</si>
  <si>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</si>
  <si>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</si>
  <si>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</si>
  <si>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</si>
  <si>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</si>
  <si>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</si>
  <si>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</si>
  <si>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</si>
  <si>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</si>
  <si>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</si>
  <si>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</si>
  <si>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</si>
  <si>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</si>
  <si>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</si>
  <si>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</si>
  <si>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</si>
  <si>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</si>
  <si>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</si>
  <si>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</si>
  <si>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</si>
  <si>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</si>
  <si>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</si>
  <si>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</si>
  <si>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</si>
  <si>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</si>
  <si>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</si>
  <si>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</si>
  <si>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</si>
  <si>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</si>
  <si>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</si>
  <si>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</si>
  <si>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</si>
  <si>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</si>
  <si>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</si>
  <si>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</si>
  <si>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</si>
  <si>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</si>
  <si>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</si>
  <si>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</si>
  <si>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</si>
  <si>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</si>
  <si>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</si>
  <si>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</si>
  <si>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</si>
  <si>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</si>
  <si>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</si>
  <si>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</si>
  <si>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</si>
  <si>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</si>
  <si>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</si>
  <si>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</si>
  <si>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</si>
  <si>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</si>
  <si>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</si>
  <si>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</si>
  <si>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</si>
  <si>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</si>
  <si>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</si>
  <si>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</si>
  <si>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</si>
  <si>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</si>
  <si>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</si>
  <si>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</si>
  <si>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</si>
  <si>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</si>
  <si>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</si>
  <si>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</si>
  <si>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</si>
  <si>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</si>
  <si>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</si>
  <si>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</si>
  <si>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</si>
  <si>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</si>
  <si>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</si>
  <si>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</si>
  <si>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</si>
  <si>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</si>
  <si>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</si>
  <si>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</si>
  <si>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</si>
  <si>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</si>
  <si>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</si>
  <si>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</si>
  <si>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</si>
  <si>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</si>
  <si>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</si>
  <si>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</si>
  <si>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</si>
  <si>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</si>
  <si>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</si>
  <si>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</si>
  <si>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</si>
  <si>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</si>
  <si>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</si>
  <si>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</si>
  <si>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</si>
  <si>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</si>
  <si>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</si>
  <si>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</si>
  <si>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</si>
  <si>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</si>
  <si>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</si>
  <si>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</si>
  <si>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</si>
  <si>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</si>
  <si>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</si>
  <si>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</si>
  <si>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</si>
  <si>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</si>
  <si>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</si>
  <si>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</si>
  <si>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</si>
  <si>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</si>
  <si>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</si>
  <si>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</si>
  <si>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</si>
  <si>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</si>
  <si>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</si>
  <si>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</si>
  <si>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</si>
  <si>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</si>
  <si>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</si>
  <si>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</si>
  <si>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</si>
  <si>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</si>
  <si>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</si>
  <si>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</si>
  <si>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</si>
  <si>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</si>
  <si>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</si>
  <si>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</si>
  <si>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</si>
  <si>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</si>
  <si>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</si>
  <si>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</si>
  <si>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</si>
  <si>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</si>
  <si>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</si>
  <si>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</si>
  <si>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</si>
  <si>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</si>
  <si>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</si>
  <si>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</si>
  <si>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</si>
  <si>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</si>
  <si>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</si>
  <si>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</si>
  <si>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</si>
  <si>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</si>
  <si>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</si>
  <si>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</si>
  <si>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</si>
  <si>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</si>
  <si>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</si>
  <si>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</si>
  <si>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</si>
  <si>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</si>
  <si>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</si>
  <si>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</si>
  <si>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</si>
  <si>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</si>
  <si>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</si>
  <si>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</si>
  <si>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</si>
  <si>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</si>
  <si>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</si>
  <si>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</si>
  <si>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</si>
  <si>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</si>
  <si>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</si>
  <si>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</si>
  <si>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</si>
  <si>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</si>
  <si>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</si>
  <si>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</si>
  <si>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</si>
  <si>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</si>
  <si>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</si>
  <si>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</si>
  <si>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</si>
  <si>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</si>
  <si>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</si>
  <si>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</si>
  <si>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</si>
  <si>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</si>
  <si>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</si>
  <si>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</si>
  <si>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</si>
  <si>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</si>
  <si>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</si>
  <si>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</si>
  <si>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</si>
  <si>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</si>
  <si>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</si>
  <si>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</si>
  <si>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</si>
  <si>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</si>
  <si>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</si>
  <si>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</si>
  <si>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</si>
  <si>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</si>
  <si>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</si>
  <si>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</si>
  <si>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</si>
  <si>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</si>
  <si>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</si>
  <si>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</si>
  <si>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</si>
  <si>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</si>
  <si>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</si>
  <si>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</si>
  <si>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</si>
  <si>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</si>
  <si>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</si>
  <si>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</si>
  <si>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</si>
  <si>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</si>
  <si>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</si>
  <si>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</si>
  <si>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</si>
  <si>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</si>
  <si>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</si>
  <si>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</si>
  <si>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</si>
  <si>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</si>
  <si>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</si>
  <si>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</si>
  <si>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</si>
  <si>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</si>
  <si>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</si>
  <si>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</si>
  <si>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</si>
  <si>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</si>
  <si>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</si>
  <si>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</si>
  <si>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</si>
  <si>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</si>
  <si>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</si>
  <si>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</si>
  <si>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</si>
  <si>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</si>
  <si>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</si>
  <si>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</si>
  <si>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</si>
  <si>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</si>
  <si>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</si>
  <si>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</si>
  <si>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</si>
  <si>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</si>
  <si>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</si>
  <si>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</si>
  <si>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</si>
  <si>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</si>
  <si>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</si>
  <si>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</si>
  <si>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</si>
  <si>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</si>
  <si>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</si>
  <si>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</si>
  <si>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</si>
  <si>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</si>
  <si>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</si>
  <si>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</si>
  <si>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</si>
  <si>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</si>
  <si>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</si>
  <si>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</si>
  <si>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</si>
  <si>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</si>
  <si>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</si>
  <si>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</si>
  <si>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</si>
  <si>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</si>
  <si>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</si>
  <si>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</si>
  <si>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</si>
  <si>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</si>
  <si>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</si>
  <si>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</si>
  <si>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</si>
  <si>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</si>
  <si>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</si>
  <si>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</si>
  <si>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</si>
  <si>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</si>
  <si>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</si>
  <si>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</si>
  <si>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</si>
  <si>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</si>
  <si>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</si>
  <si>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</si>
  <si>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</si>
  <si>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</si>
  <si>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</si>
  <si>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</si>
  <si>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</si>
  <si>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</si>
  <si>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</si>
  <si>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</si>
  <si>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</si>
  <si>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</si>
  <si>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</si>
  <si>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</si>
  <si>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</si>
  <si>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</si>
  <si>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</si>
  <si>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</si>
  <si>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</si>
  <si>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</si>
  <si>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</si>
  <si>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</si>
  <si>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</si>
  <si>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</si>
  <si>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</si>
  <si>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</si>
  <si>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</si>
  <si>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</si>
  <si>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</si>
  <si>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</si>
  <si>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</si>
  <si>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</si>
  <si>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</si>
  <si>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</si>
  <si>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</si>
  <si>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</si>
  <si>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</si>
  <si>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</si>
  <si>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</si>
  <si>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</si>
  <si>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</si>
  <si>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</si>
  <si>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</si>
  <si>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</si>
  <si>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</si>
  <si>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</si>
  <si>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</si>
  <si>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</si>
  <si>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</si>
  <si>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</si>
  <si>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</si>
  <si>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</si>
  <si>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</si>
  <si>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</si>
  <si>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</si>
  <si>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</si>
  <si>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</si>
  <si>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</si>
  <si>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</si>
  <si>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</si>
  <si>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</si>
  <si>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</si>
  <si>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</si>
  <si>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</si>
  <si>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</si>
  <si>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</si>
  <si>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</si>
  <si>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</si>
  <si>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</si>
  <si>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</si>
  <si>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</si>
  <si>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</si>
  <si>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</si>
  <si>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</si>
  <si>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</si>
  <si>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</si>
  <si>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</si>
  <si>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</si>
  <si>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</si>
  <si>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</si>
  <si>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</si>
  <si>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</si>
  <si>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</si>
  <si>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</si>
  <si>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</si>
  <si>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</si>
  <si>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</si>
  <si>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</si>
  <si>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</si>
  <si>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</si>
  <si>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</si>
  <si>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</si>
  <si>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</si>
  <si>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</si>
  <si>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</si>
  <si>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</si>
  <si>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</si>
  <si>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</si>
  <si>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</si>
  <si>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</si>
  <si>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</si>
  <si>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</si>
  <si>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</si>
  <si>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</si>
  <si>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</si>
  <si>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</si>
  <si>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</si>
  <si>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</si>
  <si>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</si>
  <si>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</si>
  <si>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</si>
  <si>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</si>
  <si>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</si>
  <si>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</si>
  <si>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</si>
  <si>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</si>
  <si>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</si>
  <si>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</si>
  <si>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</si>
  <si>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</si>
  <si>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</si>
  <si>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</si>
  <si>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</si>
  <si>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</si>
  <si>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</si>
  <si>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</si>
  <si>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</si>
  <si>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</si>
  <si>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</si>
  <si>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</si>
  <si>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</si>
  <si>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</si>
  <si>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</si>
  <si>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</si>
  <si>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</si>
  <si>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</si>
  <si>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</si>
  <si>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</si>
  <si>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</si>
  <si>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</si>
  <si>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</si>
  <si>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</si>
  <si>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</si>
  <si>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</si>
  <si>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</si>
  <si>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</si>
  <si>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</si>
  <si>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</si>
  <si>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</si>
  <si>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</si>
  <si>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</si>
  <si>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</si>
  <si>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</si>
  <si>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</si>
  <si>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</si>
  <si>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</si>
  <si>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</si>
  <si>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</si>
  <si>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</si>
  <si>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</si>
  <si>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</si>
  <si>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</si>
  <si>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</si>
  <si>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</si>
  <si>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</si>
  <si>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</si>
  <si>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</si>
  <si>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</si>
  <si>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</si>
  <si>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</si>
  <si>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</si>
  <si>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</si>
  <si>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</si>
  <si>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</si>
  <si>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</si>
  <si>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</si>
  <si>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</si>
  <si>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</si>
  <si>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</si>
  <si>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</si>
  <si>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</si>
  <si>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</si>
  <si>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</si>
  <si>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</si>
  <si>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</si>
  <si>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</si>
  <si>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</si>
  <si>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</si>
  <si>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</si>
  <si>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</si>
  <si>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</si>
  <si>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</si>
  <si>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</si>
  <si>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</si>
  <si>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</si>
  <si>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</si>
  <si>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</si>
  <si>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</si>
  <si>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</si>
  <si>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</si>
  <si>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</si>
  <si>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</si>
  <si>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</si>
  <si>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</si>
  <si>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</si>
  <si>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</si>
  <si>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</si>
  <si>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</si>
  <si>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</si>
  <si>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</si>
  <si>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</si>
  <si>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</si>
  <si>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</si>
  <si>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</si>
  <si>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</si>
  <si>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</si>
  <si>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</si>
  <si>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</si>
  <si>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</si>
  <si>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</si>
  <si>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</si>
  <si>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</si>
  <si>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</si>
  <si>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</si>
  <si>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</si>
  <si>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</si>
  <si>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</si>
  <si>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</si>
  <si>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</si>
  <si>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</si>
  <si>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</si>
  <si>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</si>
  <si>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</si>
  <si>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</si>
  <si>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</si>
  <si>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</si>
  <si>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</si>
  <si>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</si>
  <si>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</si>
  <si>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</si>
  <si>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</si>
  <si>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</si>
  <si>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</si>
  <si>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</si>
  <si>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</si>
  <si>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</si>
  <si>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</si>
  <si>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</si>
  <si>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</si>
  <si>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</si>
  <si>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</si>
  <si>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</si>
  <si>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</si>
  <si>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</si>
  <si>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</si>
  <si>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</si>
  <si>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</si>
  <si>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</si>
  <si>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</si>
  <si>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</si>
  <si>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</si>
  <si>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</si>
  <si>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</si>
  <si>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</si>
  <si>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</si>
  <si>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</si>
  <si>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</si>
  <si>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</si>
  <si>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</si>
  <si>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</si>
  <si>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</si>
  <si>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</si>
  <si>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</si>
  <si>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</si>
  <si>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</si>
  <si>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</si>
  <si>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</si>
  <si>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</si>
  <si>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</si>
  <si>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</si>
  <si>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</si>
  <si>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</si>
  <si>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</si>
  <si>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</si>
  <si>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</si>
  <si>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</si>
  <si>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</si>
  <si>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</si>
  <si>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</si>
  <si>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</si>
  <si>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</si>
  <si>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</si>
  <si>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</si>
  <si>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</si>
  <si>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</si>
  <si>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</si>
  <si>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</si>
  <si>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</si>
  <si>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</si>
  <si>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</si>
  <si>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</si>
  <si>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</si>
  <si>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</si>
  <si>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</si>
  <si>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</si>
  <si>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</si>
  <si>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</si>
  <si>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</si>
  <si>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</si>
  <si>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</si>
  <si>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</si>
  <si>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</si>
  <si>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</si>
  <si>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</si>
  <si>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</si>
  <si>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</si>
  <si>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</si>
  <si>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</si>
  <si>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</si>
  <si>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</si>
  <si>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</si>
  <si>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</si>
  <si>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</si>
  <si>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</si>
  <si>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</si>
  <si>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</si>
  <si>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</si>
  <si>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</si>
  <si>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</si>
  <si>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</si>
  <si>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</si>
  <si>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</si>
  <si>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</si>
  <si>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</si>
  <si>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</si>
  <si>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</si>
  <si>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</si>
  <si>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</si>
  <si>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</si>
  <si>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</si>
  <si>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</si>
  <si>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</si>
  <si>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</si>
  <si>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</si>
  <si>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</si>
  <si>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</si>
  <si>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</si>
  <si>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</si>
  <si>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</si>
  <si>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</si>
  <si>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</si>
  <si>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</si>
  <si>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</si>
  <si>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</si>
  <si>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</si>
  <si>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</si>
  <si>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</si>
  <si>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</si>
  <si>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</si>
  <si>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</si>
  <si>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</si>
  <si>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</si>
  <si>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</si>
  <si>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</si>
  <si>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</si>
  <si>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</si>
  <si>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</si>
  <si>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</si>
  <si>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</si>
  <si>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</si>
  <si>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</si>
  <si>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</si>
  <si>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</si>
  <si>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</si>
  <si>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</si>
  <si>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</si>
  <si>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</si>
  <si>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</si>
  <si>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</si>
  <si>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</si>
  <si>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</si>
  <si>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</si>
  <si>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</si>
  <si>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</si>
  <si>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</si>
  <si>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</si>
  <si>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</si>
  <si>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</si>
  <si>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</si>
  <si>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</si>
  <si>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</si>
  <si>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</si>
  <si>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</si>
  <si>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</si>
  <si>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</si>
  <si>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</si>
  <si>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</si>
  <si>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</si>
  <si>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</si>
  <si>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</si>
  <si>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</si>
  <si>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</si>
  <si>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</si>
  <si>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</si>
  <si>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</si>
  <si>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</si>
  <si>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</si>
  <si>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</si>
  <si>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</si>
  <si>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</si>
  <si>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</si>
  <si>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</si>
  <si>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</si>
  <si>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</si>
  <si>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</si>
  <si>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</si>
  <si>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</si>
  <si>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</si>
  <si>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</si>
  <si>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</si>
  <si>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</si>
  <si>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</si>
  <si>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</si>
  <si>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</si>
  <si>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</si>
  <si>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</si>
  <si>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</si>
  <si>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</si>
  <si>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</si>
  <si>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</si>
  <si>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</si>
  <si>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</si>
  <si>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</si>
  <si>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</si>
  <si>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</si>
  <si>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</si>
  <si>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</si>
  <si>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</si>
  <si>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</si>
  <si>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</si>
  <si>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</si>
  <si>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</si>
  <si>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</si>
  <si>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</si>
  <si>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</si>
  <si>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</si>
  <si>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</si>
  <si>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</si>
  <si>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</si>
  <si>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</si>
  <si>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</si>
  <si>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</si>
  <si>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</si>
  <si>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</si>
  <si>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</si>
  <si>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</si>
  <si>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</si>
  <si>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</si>
  <si>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</si>
  <si>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</si>
  <si>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</si>
  <si>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</si>
  <si>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</si>
  <si>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</si>
  <si>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</si>
  <si>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</si>
  <si>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</si>
  <si>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</si>
  <si>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</si>
  <si>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</si>
  <si>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</si>
  <si>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</si>
  <si>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</si>
  <si>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</si>
  <si>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</si>
  <si>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</si>
  <si>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</si>
  <si>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</si>
  <si>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</si>
  <si>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</si>
  <si>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</si>
  <si>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</si>
  <si>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</si>
  <si>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</si>
  <si>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</si>
  <si>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</si>
  <si>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</si>
  <si>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</si>
  <si>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</si>
  <si>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</si>
  <si>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</si>
  <si>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</si>
  <si>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</si>
  <si>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</si>
  <si>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</si>
  <si>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</si>
  <si>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</si>
  <si>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</si>
  <si>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</si>
  <si>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</si>
  <si>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</si>
  <si>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</si>
  <si>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</si>
  <si>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</si>
  <si>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</si>
  <si>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</si>
  <si>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</si>
  <si>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</si>
  <si>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</si>
  <si>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</si>
  <si>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</si>
  <si>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</si>
  <si>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</si>
  <si>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</si>
  <si>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</si>
  <si>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</si>
  <si>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</si>
  <si>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</si>
  <si>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</si>
  <si>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</si>
  <si>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</si>
  <si>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</si>
  <si>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</si>
  <si>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</si>
  <si>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</si>
  <si>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</si>
  <si>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</si>
  <si>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</si>
  <si>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</si>
  <si>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</si>
  <si>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</si>
  <si>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</si>
  <si>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</si>
  <si>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</si>
  <si>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</si>
  <si>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</si>
  <si>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</si>
  <si>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</si>
  <si>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</si>
  <si>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</si>
  <si>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</si>
  <si>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</si>
  <si>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</si>
  <si>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</si>
  <si>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</si>
  <si>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</si>
  <si>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</si>
  <si>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</si>
  <si>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</si>
  <si>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</si>
  <si>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</si>
  <si>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</si>
  <si>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</si>
  <si>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</si>
  <si>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</si>
  <si>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</si>
  <si>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</si>
  <si>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</si>
  <si>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</si>
  <si>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</si>
  <si>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</si>
  <si>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</si>
  <si>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</si>
  <si>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</si>
  <si>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</si>
  <si>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</si>
  <si>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</si>
  <si>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</si>
  <si>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</si>
  <si>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</si>
  <si>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</si>
  <si>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</si>
  <si>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</si>
  <si>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</si>
  <si>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</si>
  <si>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</si>
  <si>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</si>
  <si>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</si>
  <si>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</si>
  <si>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</si>
  <si>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</si>
  <si>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</si>
  <si>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</si>
  <si>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</si>
  <si>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</si>
  <si>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</si>
  <si>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</si>
  <si>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</si>
  <si>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</si>
  <si>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</si>
  <si>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</si>
  <si>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</si>
  <si>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</si>
  <si>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</si>
  <si>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</si>
  <si>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</si>
  <si>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</si>
  <si>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</si>
  <si>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</si>
  <si>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</si>
  <si>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</si>
  <si>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</si>
  <si>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</si>
  <si>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</si>
  <si>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</si>
  <si>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</si>
  <si>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</si>
  <si>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</si>
  <si>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</si>
  <si>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</si>
  <si>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</si>
  <si>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</si>
  <si>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</si>
  <si>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</si>
  <si>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</si>
  <si>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</si>
  <si>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</si>
  <si>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</si>
  <si>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</si>
  <si>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</si>
  <si>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</si>
  <si>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</si>
  <si>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</si>
  <si>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</si>
  <si>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</si>
  <si>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</si>
  <si>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</si>
  <si>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</si>
  <si>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</si>
  <si>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</si>
  <si>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</si>
  <si>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</si>
  <si>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</si>
  <si>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</si>
  <si>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</si>
  <si>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</si>
  <si>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</si>
  <si>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</si>
  <si>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</si>
  <si>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</si>
  <si>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</si>
  <si>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</si>
  <si>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</si>
  <si>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</si>
  <si>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</si>
  <si>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</si>
  <si>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</si>
  <si>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</si>
  <si>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</si>
  <si>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</si>
  <si>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</si>
  <si>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</si>
  <si>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</si>
  <si>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</si>
  <si>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</si>
  <si>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</si>
  <si>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</si>
  <si>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</si>
  <si>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</si>
  <si>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</si>
  <si>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</si>
  <si>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</si>
  <si>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</si>
  <si>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</si>
  <si>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</si>
  <si>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</si>
  <si>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</si>
  <si>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</si>
  <si>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</si>
  <si>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</si>
  <si>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</si>
  <si>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</si>
  <si>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</si>
  <si>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</si>
  <si>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</si>
  <si>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</si>
  <si>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</si>
  <si>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</si>
  <si>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</si>
  <si>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</si>
  <si>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</si>
  <si>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</si>
  <si>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</si>
  <si>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</si>
  <si>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</si>
  <si>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</si>
  <si>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</si>
  <si>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</si>
  <si>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</si>
  <si>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</si>
  <si>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</si>
  <si>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</si>
  <si>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</si>
  <si>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</si>
  <si>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</si>
  <si>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</si>
  <si>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</si>
  <si>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</si>
  <si>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</si>
  <si>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</si>
  <si>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</si>
  <si>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</si>
  <si>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</si>
  <si>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</si>
  <si>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</si>
  <si>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</si>
  <si>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</si>
  <si>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</si>
  <si>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</si>
  <si>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</si>
  <si>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</si>
  <si>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</si>
  <si>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</si>
  <si>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</si>
  <si>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</si>
  <si>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</si>
  <si>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</si>
  <si>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</si>
  <si>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</si>
  <si>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</si>
  <si>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</si>
  <si>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</si>
  <si>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</si>
  <si>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</si>
  <si>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</si>
  <si>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</si>
  <si>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</si>
  <si>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</si>
  <si>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</si>
  <si>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</si>
  <si>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</si>
  <si>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</si>
  <si>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</si>
  <si>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</si>
  <si>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</si>
  <si>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</si>
  <si>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</si>
  <si>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</si>
  <si>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</si>
  <si>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</si>
  <si>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</si>
  <si>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</si>
  <si>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</si>
  <si>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</si>
  <si>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</si>
  <si>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</si>
  <si>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</si>
  <si>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</si>
  <si>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</si>
  <si>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</si>
  <si>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</si>
  <si>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</si>
  <si>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</si>
  <si>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</si>
  <si>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</si>
  <si>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</si>
  <si>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</si>
  <si>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</si>
  <si>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</si>
  <si>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</si>
  <si>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</si>
  <si>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</si>
  <si>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</si>
  <si>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</si>
  <si>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</si>
  <si>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</si>
  <si>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</si>
  <si>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</si>
  <si>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</si>
  <si>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</si>
  <si>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</si>
  <si>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</si>
  <si>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</si>
  <si>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</si>
  <si>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</si>
  <si>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</si>
  <si>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</si>
  <si>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</si>
  <si>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</si>
  <si>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</si>
  <si>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</si>
  <si>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</si>
  <si>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</si>
  <si>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</si>
  <si>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</si>
  <si>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</si>
  <si>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</si>
  <si>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</si>
  <si>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</si>
  <si>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</si>
  <si>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</si>
  <si>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</si>
  <si>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</si>
  <si>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</si>
  <si>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</si>
  <si>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</si>
  <si>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</si>
  <si>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</si>
  <si>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</si>
  <si>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</si>
  <si>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</si>
  <si>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</si>
  <si>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</si>
  <si>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</si>
  <si>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</si>
  <si>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</si>
  <si>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</si>
  <si>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</si>
  <si>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</si>
  <si>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</si>
  <si>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</si>
  <si>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</si>
  <si>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</si>
  <si>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</si>
  <si>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</si>
  <si>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</si>
  <si>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</si>
  <si>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</si>
  <si>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</si>
  <si>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</si>
  <si>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</si>
  <si>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</si>
  <si>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</si>
  <si>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</si>
  <si>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</si>
  <si>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</si>
  <si>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</si>
  <si>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</si>
  <si>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</si>
  <si>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</si>
  <si>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</si>
  <si>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</si>
  <si>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</si>
  <si>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</si>
  <si>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</si>
  <si>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</si>
  <si>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</si>
  <si>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</si>
  <si>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</si>
  <si>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</si>
  <si>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</si>
  <si>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</si>
  <si>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</si>
  <si>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</si>
  <si>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</si>
  <si>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</si>
  <si>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</si>
  <si>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</si>
  <si>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</si>
  <si>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</si>
  <si>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</si>
  <si>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</si>
  <si>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</si>
  <si>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</si>
  <si>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</si>
  <si>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</si>
  <si>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</si>
  <si>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</si>
  <si>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</si>
  <si>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</si>
  <si>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</si>
  <si>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</si>
  <si>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</si>
  <si>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</si>
  <si>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</si>
  <si>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</si>
  <si>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</si>
  <si>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</si>
  <si>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</si>
  <si>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</si>
  <si>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</si>
  <si>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</si>
  <si>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</si>
  <si>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</si>
  <si>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</si>
  <si>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</si>
  <si>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</si>
  <si>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</si>
  <si>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</si>
  <si>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</si>
  <si>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</si>
  <si>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</si>
  <si>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</si>
  <si>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</si>
  <si>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</si>
  <si>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</si>
  <si>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</si>
  <si>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</si>
  <si>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</si>
  <si>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</si>
  <si>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</si>
  <si>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</si>
  <si>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</si>
  <si>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</si>
  <si>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</si>
  <si>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</si>
  <si>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</si>
  <si>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</si>
  <si>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</si>
  <si>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</si>
  <si>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</si>
  <si>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</si>
  <si>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</si>
  <si>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</si>
  <si>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</si>
  <si>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</si>
  <si>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</si>
  <si>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</si>
  <si>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</si>
  <si>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</si>
  <si>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</si>
  <si>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</si>
  <si>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</si>
  <si>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</si>
  <si>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</si>
  <si>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</si>
  <si>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</si>
  <si>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</si>
  <si>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</si>
  <si>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</si>
  <si>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</si>
  <si>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</si>
  <si>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</si>
  <si>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</si>
  <si>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</si>
  <si>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</si>
  <si>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</si>
  <si>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</si>
  <si>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</si>
  <si>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</si>
  <si>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</si>
  <si>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</si>
  <si>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</si>
  <si>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</si>
  <si>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</si>
  <si>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</si>
  <si>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</si>
  <si>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</si>
  <si>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</si>
  <si>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</si>
  <si>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</si>
  <si>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</si>
  <si>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</si>
  <si>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</si>
  <si>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</si>
  <si>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</si>
  <si>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</si>
  <si>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</si>
  <si>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</si>
  <si>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</si>
  <si>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</si>
  <si>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</si>
  <si>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</si>
  <si>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</si>
  <si>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</si>
  <si>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</si>
  <si>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</si>
  <si>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</si>
  <si>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</si>
  <si>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</si>
  <si>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</si>
  <si>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</si>
  <si>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</si>
  <si>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</si>
  <si>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</si>
  <si>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</si>
  <si>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</si>
  <si>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</si>
  <si>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</si>
  <si>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</si>
  <si>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</si>
  <si>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</si>
  <si>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</si>
  <si>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</si>
  <si>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</si>
  <si>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</si>
  <si>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</si>
  <si>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</si>
  <si>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</si>
  <si>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</si>
  <si>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</si>
  <si>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</si>
  <si>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</si>
  <si>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</si>
  <si>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</si>
  <si>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</si>
  <si>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</si>
  <si>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</si>
  <si>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</si>
  <si>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</si>
  <si>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</si>
  <si>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</si>
  <si>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</si>
  <si>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</si>
  <si>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</si>
  <si>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</si>
  <si>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</si>
  <si>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</si>
  <si>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</si>
  <si>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</si>
  <si>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</si>
  <si>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</si>
  <si>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</si>
  <si>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</si>
  <si>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</si>
  <si>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</si>
  <si>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</si>
  <si>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</si>
  <si>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</si>
  <si>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</si>
  <si>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</si>
  <si>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</si>
  <si>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</si>
  <si>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</si>
  <si>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</si>
  <si>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</si>
  <si>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</si>
  <si>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</si>
  <si>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</si>
  <si>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</si>
  <si>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</si>
  <si>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</si>
  <si>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</si>
  <si>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</si>
  <si>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</si>
  <si>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</si>
  <si>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</si>
  <si>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</si>
  <si>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</si>
  <si>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</si>
  <si>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</si>
  <si>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</si>
  <si>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</si>
  <si>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</si>
  <si>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</si>
  <si>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</si>
  <si>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</si>
  <si>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</si>
  <si>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</si>
  <si>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</si>
  <si>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</si>
  <si>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</si>
  <si>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</si>
  <si>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</si>
  <si>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</si>
  <si>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</si>
  <si>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</si>
  <si>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</si>
  <si>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</si>
  <si>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</si>
  <si>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</si>
  <si>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</si>
  <si>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</si>
  <si>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</si>
  <si>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</si>
  <si>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</si>
  <si>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</si>
  <si>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</si>
  <si>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</si>
  <si>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</si>
  <si>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</si>
  <si>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</si>
  <si>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</si>
  <si>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</si>
  <si>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</si>
  <si>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</si>
  <si>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</si>
  <si>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</si>
  <si>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</si>
  <si>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</si>
  <si>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</si>
  <si>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</si>
  <si>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</si>
  <si>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</si>
  <si>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</si>
  <si>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</si>
  <si>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</si>
  <si>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</si>
  <si>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</si>
  <si>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</si>
  <si>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</si>
  <si>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</si>
  <si>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</si>
  <si>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</si>
  <si>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</si>
  <si>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</si>
  <si>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</si>
  <si>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</si>
  <si>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</si>
  <si>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</si>
  <si>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</si>
  <si>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</si>
  <si>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</si>
  <si>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</si>
  <si>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</si>
  <si>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</si>
  <si>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</si>
  <si>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</si>
  <si>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</si>
  <si>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</si>
  <si>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</si>
  <si>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</si>
  <si>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</si>
  <si>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</si>
  <si>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</si>
  <si>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</si>
  <si>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</si>
  <si>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</si>
  <si>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</si>
  <si>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</si>
  <si>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</si>
  <si>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</si>
  <si>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</si>
  <si>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</si>
  <si>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</si>
  <si>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</si>
  <si>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</si>
  <si>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</si>
  <si>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</si>
  <si>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</si>
  <si>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</si>
  <si>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</si>
  <si>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</si>
  <si>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</si>
  <si>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</si>
  <si>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</si>
  <si>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</si>
  <si>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</si>
  <si>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</si>
  <si>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</si>
  <si>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</si>
  <si>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</si>
  <si>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</si>
  <si>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</si>
  <si>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</si>
  <si>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</si>
  <si>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</si>
  <si>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</si>
  <si>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</si>
  <si>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</si>
  <si>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</si>
  <si>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</si>
  <si>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</si>
  <si>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</si>
  <si>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</si>
  <si>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</si>
  <si>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</si>
  <si>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</si>
  <si>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</si>
  <si>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</si>
  <si>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</si>
  <si>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</si>
  <si>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</si>
  <si>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</si>
  <si>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</si>
  <si>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</si>
  <si>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</si>
  <si>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</si>
  <si>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</si>
  <si>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</si>
  <si>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</si>
  <si>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</si>
  <si>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</si>
  <si>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</si>
  <si>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</si>
  <si>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</si>
  <si>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</si>
  <si>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</si>
  <si>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</si>
  <si>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</si>
  <si>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</si>
  <si>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</si>
  <si>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</si>
  <si>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</si>
  <si>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</si>
  <si>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</si>
  <si>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</si>
  <si>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</si>
  <si>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</si>
  <si>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</si>
  <si>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</si>
  <si>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</si>
  <si>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</si>
  <si>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</si>
  <si>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</si>
  <si>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</si>
  <si>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</si>
  <si>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</si>
  <si>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</si>
  <si>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</si>
  <si>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</si>
  <si>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</si>
  <si>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</si>
  <si>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</si>
  <si>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</si>
  <si>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</si>
  <si>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</si>
  <si>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</si>
  <si>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</si>
  <si>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</si>
  <si>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</si>
  <si>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</si>
  <si>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</si>
  <si>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</si>
  <si>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</si>
  <si>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</si>
  <si>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</si>
  <si>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</si>
  <si>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</si>
  <si>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</si>
  <si>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</si>
  <si>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</si>
  <si>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</si>
  <si>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</si>
  <si>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</si>
  <si>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</si>
  <si>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</si>
  <si>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</si>
  <si>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</si>
  <si>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</si>
  <si>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</si>
  <si>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</si>
  <si>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</si>
  <si>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</si>
  <si>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</si>
  <si>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</si>
  <si>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</si>
  <si>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</si>
  <si>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</si>
  <si>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</si>
  <si>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</si>
  <si>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</si>
  <si>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</si>
  <si>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</si>
  <si>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</si>
  <si>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</si>
  <si>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</si>
  <si>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</si>
  <si>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</si>
  <si>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</si>
  <si>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</si>
  <si>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</si>
  <si>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</si>
  <si>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</si>
  <si>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</si>
  <si>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</si>
  <si>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</si>
  <si>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</si>
  <si>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</si>
  <si>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</si>
  <si>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</si>
  <si>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</si>
  <si>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</si>
  <si>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</si>
  <si>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</si>
  <si>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</si>
  <si>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</si>
  <si>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</si>
  <si>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</si>
  <si>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</si>
  <si>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</si>
  <si>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</si>
  <si>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</si>
  <si>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</si>
  <si>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</si>
  <si>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</si>
  <si>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</si>
  <si>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</si>
  <si>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</si>
  <si>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</si>
  <si>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</si>
  <si>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</si>
  <si>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</si>
  <si>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</si>
  <si>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</si>
  <si>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</si>
  <si>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</si>
  <si>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</si>
  <si>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</si>
  <si>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</si>
  <si>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</si>
  <si>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</si>
  <si>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</si>
  <si>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</si>
  <si>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</si>
  <si>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</si>
  <si>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</si>
  <si>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</si>
  <si>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</si>
  <si>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</si>
  <si>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</si>
  <si>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</si>
  <si>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</si>
  <si>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</si>
  <si>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</si>
  <si>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</si>
  <si>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</si>
  <si>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</si>
  <si>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</si>
  <si>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</si>
  <si>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</si>
  <si>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</si>
  <si>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</si>
  <si>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</si>
  <si>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</si>
  <si>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</si>
  <si>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</si>
  <si>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</si>
  <si>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</si>
  <si>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</si>
  <si>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</si>
  <si>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</si>
  <si>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</si>
  <si>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</si>
  <si>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</si>
  <si>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</si>
  <si>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</si>
  <si>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</si>
  <si>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</si>
  <si>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</si>
  <si>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</si>
  <si>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</si>
  <si>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</si>
  <si>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</si>
  <si>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</si>
  <si>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</si>
  <si>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</si>
  <si>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</si>
  <si>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</si>
  <si>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</si>
  <si>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</si>
  <si>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</si>
  <si>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</si>
  <si>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</si>
  <si>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</si>
  <si>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</si>
  <si>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</si>
  <si>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</si>
  <si>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</si>
  <si>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</si>
  <si>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</si>
  <si>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</si>
  <si>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</si>
  <si>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</si>
  <si>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</si>
  <si>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</si>
  <si>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</si>
  <si>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</si>
  <si>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</si>
  <si>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</si>
  <si>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</si>
  <si>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</si>
  <si>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</si>
  <si>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</si>
  <si>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</si>
  <si>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</si>
  <si>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</si>
  <si>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</si>
  <si>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</si>
  <si>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</si>
  <si>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</si>
  <si>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</si>
  <si>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</si>
  <si>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</si>
  <si>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</si>
  <si>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</si>
  <si>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</si>
  <si>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</si>
  <si>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</si>
  <si>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</si>
  <si>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</si>
  <si>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</si>
  <si>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</si>
  <si>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</si>
  <si>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</si>
  <si>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</si>
  <si>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</si>
  <si>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</si>
  <si>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</si>
  <si>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</si>
  <si>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</si>
  <si>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</si>
  <si>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</si>
  <si>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</si>
  <si>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</si>
  <si>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</si>
  <si>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</si>
  <si>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</si>
  <si>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</si>
  <si>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</si>
  <si>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</si>
  <si>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</si>
  <si>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</si>
  <si>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</si>
  <si>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</si>
  <si>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</si>
  <si>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</si>
  <si>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</si>
  <si>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</si>
  <si>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</si>
  <si>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</si>
  <si>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</si>
  <si>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</si>
  <si>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</si>
  <si>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</si>
  <si>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</si>
  <si>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</si>
  <si>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</si>
  <si>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</si>
  <si>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</si>
  <si>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</si>
  <si>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</si>
  <si>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</si>
  <si>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</si>
  <si>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</si>
  <si>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</si>
  <si>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</si>
  <si>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</si>
  <si>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</si>
  <si>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</si>
  <si>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</si>
  <si>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</si>
  <si>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</si>
  <si>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</si>
  <si>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</si>
  <si>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</si>
  <si>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</si>
  <si>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</si>
  <si>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</si>
  <si>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</si>
  <si>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</si>
  <si>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</si>
  <si>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</si>
  <si>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</si>
  <si>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</si>
  <si>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</si>
  <si>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</si>
  <si>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</si>
  <si>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</si>
  <si>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</si>
  <si>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</si>
  <si>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</si>
  <si>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</si>
  <si>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</si>
  <si>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</si>
  <si>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</si>
  <si>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</si>
  <si>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</si>
  <si>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</si>
  <si>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</si>
  <si>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</si>
  <si>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</si>
  <si>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</si>
  <si>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</si>
  <si>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</si>
  <si>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</si>
  <si>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</si>
  <si>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</si>
  <si>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</si>
  <si>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</si>
  <si>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</si>
  <si>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</si>
  <si>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</si>
  <si>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</si>
  <si>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</si>
  <si>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</si>
  <si>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</si>
  <si>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</si>
  <si>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</si>
  <si>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</si>
  <si>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</si>
  <si>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</si>
  <si>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</si>
  <si>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</si>
  <si>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</si>
  <si>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</si>
  <si>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</si>
  <si>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</si>
  <si>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</si>
  <si>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</si>
  <si>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</si>
  <si>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</si>
  <si>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</si>
  <si>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</si>
  <si>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</si>
  <si>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</si>
  <si>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</si>
  <si>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</si>
  <si>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</si>
  <si>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</si>
  <si>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</si>
  <si>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</si>
  <si>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</si>
  <si>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</si>
  <si>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</si>
  <si>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</si>
  <si>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</si>
  <si>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</si>
  <si>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</si>
  <si>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</si>
  <si>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</si>
  <si>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</si>
  <si>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</si>
  <si>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</si>
  <si>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</si>
  <si>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</si>
  <si>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</si>
  <si>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</si>
  <si>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</si>
  <si>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</si>
  <si>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</si>
  <si>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</si>
  <si>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</si>
  <si>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</si>
  <si>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</si>
  <si>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</si>
  <si>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</si>
  <si>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</si>
  <si>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</si>
  <si>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</si>
  <si>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</si>
  <si>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</si>
  <si>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</si>
  <si>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</si>
  <si>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</si>
  <si>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</si>
  <si>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</si>
  <si>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</si>
  <si>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</si>
  <si>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</si>
  <si>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</si>
  <si>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</si>
  <si>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</si>
  <si>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</si>
  <si>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</si>
  <si>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</si>
  <si>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</si>
  <si>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</si>
  <si>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</si>
  <si>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</si>
  <si>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</si>
  <si>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</si>
  <si>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</si>
  <si>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</si>
  <si>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</si>
  <si>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</si>
  <si>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</si>
  <si>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</si>
  <si>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</si>
  <si>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</si>
  <si>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</si>
  <si>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</si>
  <si>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</si>
  <si>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</si>
  <si>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</si>
  <si>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</si>
  <si>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</si>
  <si>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</si>
  <si>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</si>
  <si>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</si>
  <si>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</si>
  <si>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</si>
  <si>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</si>
  <si>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</si>
  <si>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</si>
  <si>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</si>
  <si>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</si>
  <si>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</si>
  <si>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</si>
  <si>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</si>
  <si>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</si>
  <si>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</si>
  <si>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</si>
  <si>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</si>
  <si>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</si>
  <si>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</si>
  <si>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</si>
  <si>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</si>
  <si>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</si>
  <si>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</si>
  <si>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</si>
  <si>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</si>
  <si>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</si>
  <si>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</si>
  <si>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</si>
  <si>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</si>
  <si>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</si>
  <si>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</si>
  <si>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</si>
  <si>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</si>
  <si>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</si>
  <si>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</si>
  <si>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</si>
  <si>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</si>
  <si>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</si>
  <si>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</si>
  <si>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</si>
  <si>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</si>
  <si>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</si>
  <si>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</si>
  <si>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</si>
  <si>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</si>
  <si>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</si>
  <si>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</si>
  <si>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</si>
  <si>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</si>
  <si>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</si>
  <si>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</si>
  <si>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</si>
  <si>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</si>
  <si>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</si>
  <si>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</si>
  <si>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</si>
  <si>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</si>
  <si>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</si>
  <si>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</si>
  <si>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</si>
  <si>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</si>
  <si>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</si>
  <si>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</si>
  <si>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</si>
  <si>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</si>
  <si>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</si>
  <si>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</si>
  <si>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</si>
  <si>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</si>
  <si>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</si>
  <si>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</si>
  <si>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</si>
  <si>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</si>
  <si>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</si>
  <si>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</si>
  <si>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</si>
  <si>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</si>
  <si>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</si>
  <si>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</si>
  <si>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</si>
  <si>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</si>
  <si>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</si>
  <si>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</si>
  <si>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</si>
  <si>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</si>
  <si>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</si>
  <si>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</si>
  <si>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</si>
  <si>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</si>
  <si>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</si>
  <si>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</si>
  <si>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</si>
  <si>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</si>
  <si>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</si>
  <si>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</si>
  <si>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</si>
  <si>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</si>
  <si>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</si>
  <si>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</si>
  <si>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</si>
  <si>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</si>
  <si>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</si>
  <si>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</si>
  <si>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</si>
  <si>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</si>
  <si>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</si>
  <si>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</si>
  <si>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</si>
  <si>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</si>
  <si>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</si>
  <si>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</si>
  <si>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</si>
  <si>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</si>
  <si>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</si>
  <si>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</si>
  <si>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</si>
  <si>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</si>
  <si>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</si>
  <si>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</si>
  <si>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</si>
  <si>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</si>
  <si>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</si>
  <si>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</si>
  <si>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</si>
  <si>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</si>
  <si>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</si>
  <si>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</si>
  <si>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</si>
  <si>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</si>
  <si>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</si>
  <si>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</si>
  <si>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</si>
  <si>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</si>
  <si>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</si>
  <si>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</si>
  <si>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</si>
  <si>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</si>
  <si>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</si>
  <si>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</si>
  <si>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</si>
  <si>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</si>
  <si>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</si>
  <si>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</si>
  <si>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</si>
  <si>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</si>
  <si>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</si>
  <si>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</si>
  <si>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</si>
  <si>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</si>
  <si>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</si>
  <si>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</si>
  <si>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</si>
  <si>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</si>
  <si>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</si>
  <si>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</si>
  <si>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</si>
  <si>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</si>
  <si>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</si>
  <si>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</si>
  <si>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</si>
  <si>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</si>
  <si>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</si>
  <si>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</si>
  <si>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</si>
  <si>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</si>
  <si>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</si>
  <si>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</si>
  <si>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</si>
  <si>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</si>
  <si>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</si>
  <si>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</si>
  <si>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</si>
  <si>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</si>
  <si>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</si>
  <si>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</si>
  <si>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</si>
  <si>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</si>
  <si>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</si>
  <si>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</si>
  <si>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</si>
  <si>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</si>
  <si>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</si>
  <si>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</si>
  <si>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</si>
  <si>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</si>
  <si>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</si>
  <si>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</si>
  <si>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</si>
  <si>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</si>
  <si>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</si>
  <si>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</si>
  <si>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</si>
  <si>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</si>
  <si>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</si>
  <si>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</si>
  <si>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</si>
  <si>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</si>
  <si>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</si>
  <si>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</si>
  <si>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</si>
  <si>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</si>
  <si>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</si>
  <si>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</si>
  <si>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</si>
  <si>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</si>
  <si>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</si>
  <si>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</si>
  <si>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</si>
  <si>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</si>
  <si>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</si>
  <si>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</si>
  <si>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</si>
  <si>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</si>
  <si>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</si>
  <si>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</si>
  <si>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</si>
  <si>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</si>
  <si>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</si>
  <si>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</si>
  <si>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</si>
  <si>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</si>
  <si>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</si>
  <si>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</si>
  <si>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</si>
  <si>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</si>
  <si>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</si>
  <si>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</si>
  <si>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</si>
  <si>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</si>
  <si>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</si>
  <si>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</si>
  <si>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</si>
  <si>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</si>
  <si>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</si>
  <si>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</si>
  <si>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</si>
  <si>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</si>
  <si>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</si>
  <si>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</si>
  <si>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</si>
  <si>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</si>
  <si>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</si>
  <si>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</si>
  <si>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</si>
  <si>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</si>
  <si>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</si>
  <si>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</si>
  <si>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</si>
  <si>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</si>
  <si>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</si>
  <si>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</si>
  <si>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</si>
  <si>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</si>
  <si>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</si>
  <si>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</si>
  <si>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</si>
  <si>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</si>
  <si>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</si>
  <si>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</si>
  <si>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</si>
  <si>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</si>
  <si>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</si>
  <si>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</si>
  <si>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</si>
  <si>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</si>
  <si>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</si>
  <si>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</si>
  <si>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</si>
  <si>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</si>
  <si>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</si>
  <si>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</si>
  <si>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</si>
  <si>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</si>
  <si>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</si>
  <si>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</si>
  <si>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</si>
  <si>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</si>
  <si>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</si>
  <si>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</si>
  <si>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</si>
  <si>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</si>
  <si>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</si>
  <si>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</si>
  <si>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</si>
  <si>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</si>
  <si>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</si>
  <si>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</si>
  <si>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</si>
  <si>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</si>
  <si>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</si>
  <si>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</si>
  <si>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</si>
  <si>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</si>
  <si>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</si>
  <si>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</si>
  <si>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</si>
  <si>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</si>
  <si>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</si>
  <si>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</si>
  <si>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</si>
  <si>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</si>
  <si>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</si>
  <si>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</si>
  <si>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</si>
  <si>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</si>
  <si>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</si>
  <si>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</si>
  <si>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</si>
  <si>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</si>
  <si>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</si>
  <si>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</si>
  <si>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</si>
  <si>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</si>
  <si>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</si>
  <si>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</si>
  <si>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</si>
  <si>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</si>
  <si>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</si>
  <si>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</si>
  <si>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</si>
  <si>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</si>
  <si>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</si>
  <si>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</si>
  <si>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</si>
  <si>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</si>
  <si>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</si>
  <si>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</si>
  <si>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</si>
  <si>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</si>
  <si>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</si>
  <si>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</si>
  <si>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</si>
  <si>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</si>
  <si>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</si>
  <si>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</si>
  <si>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</si>
  <si>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</si>
  <si>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</si>
  <si>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</si>
  <si>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</si>
  <si>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</si>
  <si>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</si>
  <si>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</si>
  <si>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</si>
  <si>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</si>
  <si>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</si>
  <si>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</si>
  <si>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</si>
  <si>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</si>
  <si>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</si>
  <si>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</si>
  <si>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</si>
  <si>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</si>
  <si>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</si>
  <si>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</si>
  <si>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</si>
  <si>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</si>
  <si>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</si>
  <si>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</si>
  <si>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</si>
  <si>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</si>
  <si>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</si>
  <si>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</si>
  <si>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</si>
  <si>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</si>
  <si>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</si>
  <si>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</si>
  <si>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</si>
  <si>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</si>
  <si>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</si>
  <si>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</si>
  <si>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</si>
  <si>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</si>
  <si>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</si>
  <si>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</si>
  <si>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</si>
  <si>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</si>
  <si>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</si>
  <si>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</si>
  <si>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</si>
  <si>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</si>
  <si>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</si>
  <si>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</si>
  <si>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</si>
  <si>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</si>
  <si>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</si>
  <si>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</si>
  <si>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</si>
  <si>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</si>
  <si>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</si>
  <si>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</si>
  <si>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</si>
  <si>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</si>
  <si>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</si>
  <si>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</si>
  <si>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</si>
  <si>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</si>
  <si>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</si>
  <si>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</si>
  <si>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</si>
  <si>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</si>
  <si>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</si>
  <si>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</si>
  <si>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</si>
  <si>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</si>
  <si>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</si>
  <si>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</si>
  <si>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</si>
  <si>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</si>
  <si>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</si>
  <si>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</si>
  <si>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</si>
  <si>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</si>
  <si>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</si>
  <si>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</si>
  <si>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</si>
  <si>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</si>
  <si>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</si>
  <si>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</si>
  <si>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</si>
  <si>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</si>
  <si>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</si>
  <si>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</si>
  <si>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</si>
  <si>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</si>
  <si>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</si>
  <si>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</si>
  <si>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</si>
  <si>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</si>
  <si>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</si>
  <si>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</si>
  <si>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</si>
  <si>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</si>
  <si>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</si>
  <si>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</si>
  <si>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</si>
  <si>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</si>
  <si>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</si>
  <si>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</si>
  <si>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</si>
  <si>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</si>
  <si>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</si>
  <si>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</si>
  <si>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</si>
  <si>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</si>
  <si>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</si>
  <si>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</si>
  <si>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</si>
  <si>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</si>
  <si>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</si>
  <si>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</si>
  <si>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</si>
  <si>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</si>
  <si>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</si>
  <si>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</si>
  <si>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</si>
  <si>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</si>
  <si>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</si>
  <si>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</si>
  <si>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</si>
  <si>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</si>
  <si>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</si>
  <si>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</si>
  <si>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</si>
  <si>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</si>
  <si>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</si>
  <si>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</si>
  <si>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</si>
  <si>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</si>
  <si>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</si>
  <si>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</si>
  <si>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</si>
  <si>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</si>
  <si>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</si>
  <si>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</si>
  <si>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</si>
  <si>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</si>
  <si>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</si>
  <si>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</si>
  <si>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</si>
  <si>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</si>
  <si>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</si>
  <si>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</si>
  <si>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</si>
  <si>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</si>
  <si>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</si>
  <si>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</si>
  <si>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</si>
  <si>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</si>
  <si>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</si>
  <si>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</si>
  <si>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</si>
  <si>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</si>
  <si>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</si>
  <si>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</si>
  <si>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</si>
  <si>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</si>
  <si>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</si>
  <si>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</si>
  <si>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</si>
  <si>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</si>
  <si>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</si>
  <si>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</si>
  <si>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</si>
  <si>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</si>
  <si>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</si>
  <si>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</si>
  <si>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</si>
  <si>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</si>
  <si>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</si>
  <si>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</si>
  <si>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</si>
  <si>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</si>
  <si>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</si>
  <si>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</si>
  <si>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</si>
  <si>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</si>
  <si>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</si>
  <si>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</si>
  <si>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</si>
  <si>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</si>
  <si>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</si>
  <si>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</si>
  <si>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</si>
  <si>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</si>
  <si>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</si>
  <si>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</si>
  <si>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</si>
  <si>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</si>
  <si>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</si>
  <si>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</si>
  <si>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</si>
  <si>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</si>
  <si>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</si>
  <si>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</si>
  <si>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</si>
  <si>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</si>
  <si>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</si>
  <si>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</si>
  <si>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</si>
  <si>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</si>
  <si>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</si>
  <si>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</si>
  <si>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</si>
  <si>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</si>
  <si>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</si>
  <si>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</si>
  <si>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</si>
  <si>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</si>
  <si>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</si>
  <si>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</si>
  <si>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</si>
  <si>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</si>
  <si>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</si>
  <si>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</si>
  <si>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</si>
  <si>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</si>
  <si>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</si>
  <si>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</si>
  <si>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</si>
  <si>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</si>
  <si>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</si>
  <si>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</si>
  <si>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</si>
  <si>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</si>
  <si>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</si>
  <si>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</si>
  <si>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</si>
  <si>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</si>
  <si>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</si>
  <si>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</si>
  <si>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</si>
  <si>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</si>
  <si>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</si>
  <si>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</si>
  <si>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</si>
  <si>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</si>
  <si>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</si>
  <si>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</si>
  <si>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</si>
  <si>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</si>
  <si>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</si>
  <si>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</si>
  <si>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</si>
  <si>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</si>
  <si>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</si>
  <si>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</si>
  <si>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</si>
  <si>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</si>
  <si>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</si>
  <si>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</si>
  <si>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</si>
  <si>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</si>
  <si>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</si>
  <si>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</si>
  <si>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</si>
  <si>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</si>
  <si>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</si>
  <si>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</si>
  <si>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</si>
  <si>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</si>
  <si>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</si>
  <si>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</si>
  <si>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</si>
  <si>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</si>
  <si>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</si>
  <si>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</si>
  <si>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</si>
  <si>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</si>
  <si>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</si>
  <si>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</si>
  <si>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</si>
  <si>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</si>
  <si>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</si>
  <si>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</si>
  <si>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</si>
  <si>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</si>
  <si>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</si>
  <si>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</si>
  <si>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</si>
  <si>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</si>
  <si>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</si>
  <si>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</si>
  <si>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</si>
  <si>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</si>
  <si>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</si>
  <si>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</si>
  <si>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</si>
  <si>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</si>
  <si>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</si>
  <si>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</si>
  <si>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</si>
  <si>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</si>
  <si>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</si>
  <si>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</si>
  <si>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</si>
  <si>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</si>
  <si>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</si>
  <si>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</si>
  <si>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</si>
  <si>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</si>
  <si>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</si>
  <si>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</si>
  <si>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</si>
  <si>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</si>
  <si>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</si>
  <si>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</si>
  <si>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</si>
  <si>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</si>
  <si>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</si>
  <si>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</si>
  <si>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</si>
  <si>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</si>
  <si>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</si>
  <si>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</si>
  <si>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</si>
  <si>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</si>
  <si>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</si>
  <si>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</si>
  <si>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</si>
  <si>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</si>
  <si>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</si>
  <si>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</si>
  <si>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</si>
  <si>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</si>
  <si>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</si>
  <si>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</si>
  <si>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</si>
  <si>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</si>
  <si>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</si>
  <si>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</si>
  <si>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</si>
  <si>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</si>
  <si>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</si>
  <si>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</si>
  <si>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</si>
  <si>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</si>
  <si>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</si>
  <si>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</si>
  <si>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</si>
  <si>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</si>
  <si>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</si>
  <si>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</si>
  <si>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</si>
  <si>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</si>
  <si>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</si>
  <si>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</si>
  <si>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</si>
  <si>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</si>
  <si>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</si>
  <si>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</si>
  <si>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</si>
  <si>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</si>
  <si>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</si>
  <si>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</si>
  <si>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</si>
  <si>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</si>
  <si>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</si>
  <si>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</si>
  <si>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</si>
  <si>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</si>
  <si>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</si>
  <si>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</si>
  <si>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</si>
  <si>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</si>
  <si>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</si>
  <si>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</si>
  <si>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</si>
  <si>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</si>
  <si>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</si>
  <si>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</si>
  <si>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</si>
  <si>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</si>
  <si>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</si>
  <si>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</si>
  <si>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</si>
  <si>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</si>
  <si>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</si>
  <si>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</si>
  <si>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</si>
  <si>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</si>
  <si>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</si>
  <si>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</si>
  <si>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</si>
  <si>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</si>
  <si>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</si>
  <si>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</si>
  <si>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</si>
  <si>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</si>
  <si>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</si>
  <si>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</si>
  <si>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</si>
  <si>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</si>
  <si>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</si>
  <si>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</si>
  <si>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</si>
  <si>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</si>
  <si>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</si>
  <si>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</si>
  <si>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</si>
  <si>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</si>
  <si>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</si>
  <si>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</si>
  <si>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</si>
  <si>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</si>
  <si>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</si>
  <si>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</si>
  <si>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</si>
  <si>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</si>
  <si>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</si>
  <si>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</si>
  <si>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</si>
  <si>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</si>
  <si>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</si>
  <si>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</si>
  <si>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</si>
  <si>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</si>
  <si>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</si>
  <si>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</si>
  <si>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</si>
  <si>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</si>
  <si>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</si>
  <si>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</si>
  <si>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</si>
  <si>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</si>
  <si>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</si>
  <si>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</si>
  <si>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</si>
  <si>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</si>
  <si>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</si>
  <si>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</si>
  <si>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</si>
  <si>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</si>
  <si>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</si>
  <si>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</si>
  <si>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</si>
  <si>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</si>
  <si>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</si>
  <si>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</si>
  <si>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</si>
  <si>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</si>
  <si>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</si>
  <si>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</si>
  <si>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</si>
  <si>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</si>
  <si>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</si>
  <si>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</si>
  <si>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</si>
  <si>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</si>
  <si>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</si>
  <si>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</si>
  <si>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</si>
  <si>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</si>
  <si>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</si>
  <si>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</si>
  <si>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</si>
  <si>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</si>
  <si>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</si>
  <si>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</si>
  <si>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</si>
  <si>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</si>
  <si>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</si>
  <si>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</si>
  <si>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</si>
  <si>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</si>
  <si>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</si>
  <si>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</si>
  <si>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</si>
  <si>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</si>
  <si>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</si>
  <si>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</si>
  <si>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</si>
  <si>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</si>
  <si>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</si>
  <si>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</si>
  <si>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</si>
  <si>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</si>
  <si>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</si>
  <si>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</si>
  <si>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</si>
  <si>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</si>
  <si>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</si>
  <si>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</si>
  <si>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</si>
  <si>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</si>
  <si>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</si>
  <si>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</si>
  <si>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</si>
  <si>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</si>
  <si>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</si>
  <si>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</si>
  <si>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</si>
  <si>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</si>
  <si>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</si>
  <si>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</si>
  <si>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</si>
  <si>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</si>
  <si>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</si>
  <si>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</si>
  <si>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</si>
  <si>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</si>
  <si>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</si>
  <si>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</si>
  <si>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</si>
  <si>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</si>
  <si>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</si>
  <si>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</si>
  <si>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</si>
  <si>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</si>
  <si>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</si>
  <si>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</si>
  <si>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</si>
  <si>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</si>
  <si>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</si>
  <si>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</si>
  <si>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</si>
  <si>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</si>
  <si>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</si>
  <si>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</si>
  <si>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</si>
  <si>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</si>
  <si>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</si>
  <si>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</si>
  <si>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</si>
  <si>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</si>
  <si>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</si>
  <si>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</si>
  <si>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</si>
  <si>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</si>
  <si>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</si>
  <si>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</si>
  <si>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</si>
  <si>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</si>
  <si>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</si>
  <si>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</si>
  <si>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</si>
  <si>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</si>
  <si>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</si>
  <si>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</si>
  <si>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</si>
  <si>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</si>
  <si>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</si>
  <si>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</si>
  <si>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</si>
  <si>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</si>
  <si>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</si>
  <si>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</si>
  <si>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</si>
  <si>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</si>
  <si>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</si>
  <si>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</si>
  <si>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</si>
  <si>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</si>
  <si>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</si>
  <si>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</si>
  <si>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</si>
  <si>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</si>
  <si>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</si>
  <si>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</si>
  <si>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</si>
  <si>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</si>
  <si>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</si>
  <si>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</si>
  <si>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</si>
  <si>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</si>
  <si>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</si>
  <si>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</si>
  <si>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</si>
  <si>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</si>
  <si>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</si>
  <si>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</si>
  <si>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</si>
  <si>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</si>
  <si>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</si>
  <si>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</si>
  <si>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</si>
  <si>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</si>
  <si>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</si>
  <si>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</si>
  <si>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</si>
  <si>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</si>
  <si>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</si>
  <si>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</si>
  <si>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</si>
  <si>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</si>
  <si>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</si>
  <si>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</si>
  <si>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</si>
  <si>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</si>
  <si>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</si>
  <si>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</si>
  <si>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</si>
  <si>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</si>
  <si>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</si>
  <si>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</si>
  <si>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</si>
  <si>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</si>
  <si>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</si>
  <si>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</si>
  <si>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</si>
  <si>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</si>
  <si>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</si>
  <si>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</si>
  <si>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</si>
  <si>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</si>
  <si>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</si>
  <si>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</si>
  <si>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</si>
  <si>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</si>
  <si>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</si>
  <si>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</si>
  <si>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</si>
  <si>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</si>
  <si>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</si>
  <si>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</si>
  <si>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</si>
  <si>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</si>
  <si>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</si>
  <si>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</si>
  <si>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</si>
  <si>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</si>
  <si>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</si>
  <si>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</si>
  <si>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</si>
  <si>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</si>
  <si>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</si>
  <si>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</si>
  <si>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</si>
  <si>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</si>
  <si>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</si>
  <si>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</si>
  <si>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</si>
  <si>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</si>
  <si>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</si>
  <si>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</si>
  <si>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</si>
  <si>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</si>
  <si>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</si>
  <si>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</si>
  <si>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</si>
  <si>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</si>
  <si>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</si>
  <si>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</si>
  <si>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</si>
  <si>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</si>
  <si>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</si>
  <si>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</si>
  <si>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</si>
  <si>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</si>
  <si>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</si>
  <si>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</si>
  <si>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</si>
  <si>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</si>
  <si>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</si>
  <si>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</si>
  <si>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</si>
  <si>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</si>
  <si>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</si>
  <si>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</si>
  <si>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</si>
  <si>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</si>
  <si>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</si>
  <si>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</si>
  <si>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</si>
  <si>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</si>
  <si>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</si>
  <si>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</si>
  <si>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</si>
  <si>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</si>
  <si>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</si>
  <si>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</si>
  <si>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</si>
  <si>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</si>
  <si>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</si>
  <si>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</si>
  <si>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</si>
  <si>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</si>
  <si>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</si>
  <si>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</si>
  <si>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</si>
  <si>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</si>
  <si>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</si>
  <si>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</si>
  <si>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</si>
  <si>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</si>
  <si>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</si>
  <si>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</si>
  <si>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</si>
  <si>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</si>
  <si>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</si>
  <si>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</si>
  <si>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</si>
  <si>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</si>
  <si>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</si>
  <si>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</si>
  <si>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</si>
  <si>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</si>
  <si>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</si>
  <si>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</si>
  <si>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</si>
  <si>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</si>
  <si>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</si>
  <si>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</si>
  <si>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</si>
  <si>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</si>
  <si>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</si>
  <si>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</si>
  <si>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</si>
  <si>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</si>
  <si>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</si>
  <si>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</si>
  <si>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</si>
  <si>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</si>
  <si>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</si>
  <si>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</si>
  <si>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</si>
  <si>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</si>
  <si>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</si>
  <si>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</si>
  <si>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</si>
  <si>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</si>
  <si>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</si>
  <si>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</si>
  <si>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</si>
  <si>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</si>
  <si>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</si>
  <si>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</si>
  <si>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</si>
  <si>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</si>
  <si>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</si>
  <si>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</si>
  <si>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</si>
  <si>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</si>
  <si>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</si>
  <si>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</si>
  <si>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</si>
  <si>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</si>
  <si>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</si>
  <si>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</si>
  <si>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</si>
  <si>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</si>
  <si>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</si>
  <si>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</si>
  <si>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</si>
  <si>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</si>
  <si>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</si>
  <si>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</si>
  <si>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</si>
  <si>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</si>
  <si>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</si>
  <si>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</si>
  <si>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</si>
  <si>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</si>
  <si>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</si>
  <si>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</si>
  <si>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</si>
  <si>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</si>
  <si>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</si>
  <si>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</si>
  <si>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</si>
  <si>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</si>
  <si>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</si>
  <si>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</si>
  <si>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</si>
  <si>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</si>
  <si>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</si>
  <si>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</si>
  <si>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</si>
  <si>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</si>
  <si>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</si>
  <si>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</si>
  <si>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</si>
  <si>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</si>
  <si>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</si>
  <si>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</si>
  <si>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</si>
  <si>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</si>
  <si>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</si>
  <si>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</si>
  <si>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</si>
  <si>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</si>
  <si>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</si>
  <si>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</si>
  <si>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</si>
  <si>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</si>
  <si>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</si>
  <si>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</si>
  <si>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</si>
  <si>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</si>
  <si>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</si>
  <si>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</si>
  <si>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</si>
  <si>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</si>
  <si>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</si>
  <si>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</si>
  <si>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</si>
  <si>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</si>
  <si>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</si>
  <si>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</si>
  <si>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</si>
  <si>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</si>
  <si>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</si>
  <si>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</si>
  <si>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</si>
  <si>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</si>
  <si>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</si>
  <si>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</si>
  <si>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</si>
  <si>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</si>
  <si>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</si>
  <si>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</si>
  <si>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</si>
  <si>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</si>
  <si>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</si>
  <si>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</si>
  <si>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</si>
  <si>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</si>
  <si>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</si>
  <si>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</si>
  <si>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</si>
  <si>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</si>
  <si>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</si>
  <si>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</si>
  <si>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</si>
  <si>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</si>
  <si>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</si>
  <si>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</si>
  <si>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</si>
  <si>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</si>
  <si>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</si>
  <si>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</si>
  <si>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</si>
  <si>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</si>
  <si>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</si>
  <si>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</si>
  <si>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</si>
  <si>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</si>
  <si>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</si>
  <si>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</si>
  <si>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</si>
  <si>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</si>
  <si>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</si>
  <si>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</si>
  <si>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</si>
  <si>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</si>
  <si>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</si>
  <si>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</si>
  <si>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</si>
  <si>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</si>
  <si>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</si>
  <si>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</si>
  <si>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</si>
  <si>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</si>
  <si>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</si>
  <si>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</si>
  <si>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</si>
  <si>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</si>
  <si>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</si>
  <si>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</si>
  <si>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</si>
  <si>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</si>
  <si>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</si>
  <si>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</si>
  <si>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</si>
  <si>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</si>
  <si>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</si>
  <si>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</si>
  <si>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</si>
  <si>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</si>
  <si>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</si>
  <si>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</si>
  <si>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</si>
  <si>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</si>
  <si>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</si>
  <si>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</si>
  <si>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</si>
  <si>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</si>
  <si>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</si>
  <si>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</si>
  <si>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</si>
  <si>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</si>
  <si>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</si>
  <si>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</si>
  <si>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</si>
  <si>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</si>
  <si>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</si>
  <si>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</si>
  <si>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</si>
  <si>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</si>
  <si>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</si>
  <si>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</si>
  <si>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</si>
  <si>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</si>
  <si>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</si>
  <si>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</si>
  <si>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</si>
  <si>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</si>
  <si>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</si>
  <si>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</si>
  <si>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</si>
  <si>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</si>
  <si>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</si>
  <si>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</si>
  <si>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</si>
  <si>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</si>
  <si>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</si>
  <si>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</si>
  <si>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</si>
  <si>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</si>
  <si>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</si>
  <si>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</si>
  <si>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</si>
  <si>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</si>
  <si>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</si>
  <si>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</si>
  <si>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</si>
  <si>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</si>
  <si>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</si>
  <si>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</si>
  <si>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</si>
  <si>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</si>
  <si>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</si>
  <si>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</si>
  <si>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</si>
  <si>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</si>
  <si>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</si>
  <si>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</si>
  <si>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</si>
  <si>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</si>
  <si>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</si>
  <si>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</si>
  <si>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</si>
  <si>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</si>
  <si>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</si>
  <si>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</si>
  <si>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</si>
  <si>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</si>
  <si>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</si>
  <si>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</si>
  <si>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</si>
  <si>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</si>
  <si>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</si>
  <si>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</si>
  <si>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</si>
  <si>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</si>
  <si>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</si>
  <si>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</si>
  <si>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</si>
  <si>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</si>
  <si>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</si>
  <si>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</si>
  <si>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</si>
  <si>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</si>
  <si>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</si>
  <si>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</si>
  <si>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</si>
  <si>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</si>
  <si>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</si>
  <si>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</si>
  <si>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</si>
  <si>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</si>
  <si>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</si>
  <si>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</si>
  <si>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</si>
  <si>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</si>
  <si>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</si>
  <si>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</si>
  <si>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</si>
  <si>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</si>
  <si>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</si>
  <si>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</si>
  <si>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</si>
  <si>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</si>
  <si>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</si>
  <si>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</si>
  <si>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</si>
  <si>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</si>
  <si>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</si>
  <si>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</si>
  <si>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</si>
  <si>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</si>
  <si>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</si>
  <si>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</si>
  <si>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</si>
  <si>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</si>
  <si>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</si>
  <si>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</si>
  <si>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</si>
  <si>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</si>
  <si>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</si>
  <si>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</si>
  <si>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</si>
  <si>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</si>
  <si>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</si>
  <si>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</si>
  <si>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</si>
  <si>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</si>
  <si>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</si>
  <si>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</si>
  <si>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</si>
  <si>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</si>
  <si>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</si>
  <si>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</si>
  <si>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</si>
  <si>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</si>
  <si>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</si>
  <si>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</si>
  <si>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</si>
  <si>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</si>
  <si>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</si>
  <si>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</si>
  <si>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</si>
  <si>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</si>
  <si>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</si>
  <si>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</si>
  <si>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</si>
  <si>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</si>
  <si>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</si>
  <si>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</si>
  <si>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Sub-Categoty</t>
  </si>
  <si>
    <t>Row Labels</t>
  </si>
  <si>
    <t>Grand Total</t>
  </si>
  <si>
    <t>(All)</t>
  </si>
  <si>
    <t>Column Labels</t>
  </si>
  <si>
    <t>Count of state</t>
  </si>
  <si>
    <t>Count of Average Donation</t>
  </si>
  <si>
    <t>Parent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</si>
  <si>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</si>
  <si>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</si>
  <si>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</si>
  <si>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</si>
  <si>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</si>
  <si>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</si>
  <si>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</si>
  <si>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</si>
  <si>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</si>
  <si>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</si>
  <si>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</si>
  <si>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</si>
  <si>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</si>
  <si>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</si>
  <si>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</si>
  <si>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</si>
  <si>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</si>
  <si>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</si>
  <si>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</si>
  <si>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</si>
  <si>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</si>
  <si>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</si>
  <si>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</si>
  <si>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</si>
  <si>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</si>
  <si>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</si>
  <si>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</si>
  <si>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</si>
  <si>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</si>
  <si>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</si>
  <si>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</si>
  <si>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</si>
  <si>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</si>
  <si>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</si>
  <si>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</si>
  <si>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</si>
  <si>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</si>
  <si>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</si>
  <si>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1000 - 4999</t>
  </si>
  <si>
    <t>Outcome</t>
  </si>
  <si>
    <t>Backers_Count</t>
  </si>
  <si>
    <t>Count of outcome</t>
  </si>
  <si>
    <t>parent_category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</si>
</sst>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164" fontId="2" fillId="0" borderId="0" xfId="0" applyNumberFormat="1" applyFont="1"/>
    <xf numFmtId="164" fontId="0" fillId="0" borderId="0" xfId="0" applyNumberFormat="1" applyAlignment="1">
      <alignment horizontal="left" indent="1"/>
    </xf>
    <xf numFmtId="0" fontId="3" fillId="0" borderId="0" xfId="0" applyFont="1"/>
    <xf numFmtId="9" fontId="0" fillId="0" borderId="0" xfId="0" applyNumberFormat="1"/>
    <xf numFmtId="0" fontId="0" fillId="2" borderId="0" xfId="0" applyFill="1"/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5">
    <dxf>
      <alignment horizontal="general" indent="0"/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1"/>
      </font>
      <fill>
        <patternFill>
          <fgColor theme="4" tint="0.39991454817346722"/>
          <bgColor theme="4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1"/>
      </font>
      <fill>
        <patternFill>
          <fgColor rgb="FFFF0000"/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1"/>
      </font>
      <fill>
        <patternFill>
          <fgColor theme="5" tint="0.79995117038483843"/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[KickStartersolved.xlsx]pivot Date!PivotTable3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D1-E948-8628-0CB0F74BA7D4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D1-E948-8628-0CB0F74BA7D4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D1-E948-8628-0CB0F74BA7D4}"/>
            </c:ext>
          </c:extLst>
        </c:ser>
        <c:ser>
          <c:idx val="3"/>
          <c:order val="3"/>
          <c:tx>
            <c:strRef>
              <c:f>'pivot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D1-E948-8628-0CB0F74BA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646560"/>
        <c:axId val="488322624"/>
      </c:lineChart>
      <c:catAx>
        <c:axId val="48764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322624"/>
        <c:crosses val="autoZero"/>
        <c:auto val="1"/>
        <c:lblAlgn val="ctr"/>
        <c:lblOffset val="100"/>
        <c:noMultiLvlLbl val="0"/>
      </c:catAx>
      <c:valAx>
        <c:axId val="48832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4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[KickStartersolved.xlsx]pivot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44098292061319E-2"/>
          <c:y val="5.5900621118012424E-2"/>
          <c:w val="0.85043982273954888"/>
          <c:h val="0.653053504181542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1'!$B$5:$B$6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1'!$A$7:$A$57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1'!$B$7:$B$57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3-3B4A-A8D9-8F5C635F9F94}"/>
            </c:ext>
          </c:extLst>
        </c:ser>
        <c:ser>
          <c:idx val="1"/>
          <c:order val="1"/>
          <c:tx>
            <c:strRef>
              <c:f>'pivot 1'!$C$5:$C$6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1'!$A$7:$A$57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1'!$C$7:$C$57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2B3-3B4A-A8D9-8F5C635F9F94}"/>
            </c:ext>
          </c:extLst>
        </c:ser>
        <c:ser>
          <c:idx val="2"/>
          <c:order val="2"/>
          <c:tx>
            <c:strRef>
              <c:f>'pivot 1'!$D$5:$D$6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1'!$A$7:$A$57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1'!$D$7:$D$57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2B3-3B4A-A8D9-8F5C635F9F94}"/>
            </c:ext>
          </c:extLst>
        </c:ser>
        <c:ser>
          <c:idx val="3"/>
          <c:order val="3"/>
          <c:tx>
            <c:strRef>
              <c:f>'pivot 1'!$E$5:$E$6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1'!$A$7:$A$57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1'!$E$7:$E$57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2B3-3B4A-A8D9-8F5C635F9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8970016"/>
        <c:axId val="728971648"/>
      </c:barChart>
      <c:catAx>
        <c:axId val="72897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71648"/>
        <c:crosses val="autoZero"/>
        <c:auto val="1"/>
        <c:lblAlgn val="ctr"/>
        <c:lblOffset val="100"/>
        <c:noMultiLvlLbl val="0"/>
      </c:catAx>
      <c:valAx>
        <c:axId val="72897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7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[KickStartersolved.xlsx]Pivot 2!PivotTable1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B-A840-BFF7-F727FF32F99F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B-A840-BFF7-F727FF32F99F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B-A840-BFF7-F727FF32F99F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4B-A840-BFF7-F727FF32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[KickStartersolved.xlsx]pivot 3!PivotTable1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4-CB45-9E30-6AFA22508D7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24-CB45-9E30-6AFA22508D7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24-CB45-9E30-6AFA22508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[KickStartersolved.xlsx]pivot 3!PivotTable1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1-D147-BA92-DC00FE12269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1-D147-BA92-DC00FE12269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1-D147-BA92-DC00FE122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[KickStartersolved.xlsx]pivot chart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 1'!$B$5:$B$6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1'!$A$7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1'!$B$7</c:f>
              <c:numCache>
                <c:formatCode>General</c:formatCode>
                <c:ptCount val="1"/>
                <c:pt idx="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84A-1D44-A874-48A9B5C8DC52}"/>
            </c:ext>
          </c:extLst>
        </c:ser>
        <c:ser>
          <c:idx val="1"/>
          <c:order val="1"/>
          <c:tx>
            <c:strRef>
              <c:f>'pivot chart 1'!$C$5:$C$6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1'!$A$7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1'!$C$7</c:f>
              <c:numCache>
                <c:formatCode>General</c:formatCode>
                <c:ptCount val="1"/>
                <c:pt idx="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8-D846-9B3C-0940A86FE46A}"/>
            </c:ext>
          </c:extLst>
        </c:ser>
        <c:ser>
          <c:idx val="2"/>
          <c:order val="2"/>
          <c:tx>
            <c:strRef>
              <c:f>'pivot chart 1'!$D$5:$D$6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1'!$A$7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1'!$D$7</c:f>
              <c:numCache>
                <c:formatCode>General</c:formatCode>
                <c:ptCount val="1"/>
                <c:pt idx="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98-D846-9B3C-0940A86FE46A}"/>
            </c:ext>
          </c:extLst>
        </c:ser>
        <c:ser>
          <c:idx val="3"/>
          <c:order val="3"/>
          <c:tx>
            <c:strRef>
              <c:f>'pivot chart 1'!$E$5:$E$6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1'!$A$7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1'!$E$7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98-D846-9B3C-0940A86FE46A}"/>
            </c:ext>
          </c:extLst>
        </c:ser>
        <c:ser>
          <c:idx val="4"/>
          <c:order val="4"/>
          <c:tx>
            <c:strRef>
              <c:f>'pivot chart 1'!$F$5:$F$6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1'!$A$7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1'!$F$7</c:f>
              <c:numCache>
                <c:formatCode>General</c:formatCode>
                <c:ptCount val="1"/>
                <c:pt idx="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98-D846-9B3C-0940A86FE46A}"/>
            </c:ext>
          </c:extLst>
        </c:ser>
        <c:ser>
          <c:idx val="5"/>
          <c:order val="5"/>
          <c:tx>
            <c:strRef>
              <c:f>'pivot chart 1'!$G$5:$G$6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1'!$A$7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1'!$G$7</c:f>
              <c:numCache>
                <c:formatCode>General</c:formatCode>
                <c:ptCount val="1"/>
                <c:pt idx="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98-D846-9B3C-0940A86FE46A}"/>
            </c:ext>
          </c:extLst>
        </c:ser>
        <c:ser>
          <c:idx val="6"/>
          <c:order val="6"/>
          <c:tx>
            <c:strRef>
              <c:f>'pivot chart 1'!$H$5:$H$6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1'!$A$7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1'!$H$7</c:f>
              <c:numCache>
                <c:formatCode>General</c:formatCode>
                <c:ptCount val="1"/>
                <c:pt idx="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98-D846-9B3C-0940A86FE46A}"/>
            </c:ext>
          </c:extLst>
        </c:ser>
        <c:ser>
          <c:idx val="7"/>
          <c:order val="7"/>
          <c:tx>
            <c:strRef>
              <c:f>'pivot chart 1'!$I$5:$I$6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1'!$A$7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1'!$I$7</c:f>
              <c:numCache>
                <c:formatCode>General</c:formatCode>
                <c:ptCount val="1"/>
                <c:pt idx="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98-D846-9B3C-0940A86FE46A}"/>
            </c:ext>
          </c:extLst>
        </c:ser>
        <c:ser>
          <c:idx val="8"/>
          <c:order val="8"/>
          <c:tx>
            <c:strRef>
              <c:f>'pivot chart 1'!$J$5:$J$6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1'!$A$7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chart 1'!$J$7</c:f>
              <c:numCache>
                <c:formatCode>General</c:formatCode>
                <c:ptCount val="1"/>
                <c:pt idx="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98-D846-9B3C-0940A86FE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596048"/>
        <c:axId val="745126736"/>
      </c:barChart>
      <c:catAx>
        <c:axId val="47859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26736"/>
        <c:crosses val="autoZero"/>
        <c:auto val="1"/>
        <c:lblAlgn val="ctr"/>
        <c:lblOffset val="100"/>
        <c:noMultiLvlLbl val="0"/>
      </c:catAx>
      <c:valAx>
        <c:axId val="7451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9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[KickStartersolved.xlsx]pivot chart 2!PivotTable1</c:name>
    <c:fmtId val="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 2'!$B$5:$B$6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chart 2'!$A$7:$A$57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chart 2'!$B$7:$B$57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8-1449-ABB0-EAA9898B70B6}"/>
            </c:ext>
          </c:extLst>
        </c:ser>
        <c:ser>
          <c:idx val="1"/>
          <c:order val="1"/>
          <c:tx>
            <c:strRef>
              <c:f>'pivot chart 2'!$C$5:$C$6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chart 2'!$A$7:$A$57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chart 2'!$C$7:$C$57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8-1449-ABB0-EAA9898B70B6}"/>
            </c:ext>
          </c:extLst>
        </c:ser>
        <c:ser>
          <c:idx val="2"/>
          <c:order val="2"/>
          <c:tx>
            <c:strRef>
              <c:f>'pivot chart 2'!$D$5:$D$6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chart 2'!$A$7:$A$57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chart 2'!$D$7:$D$57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8-1449-ABB0-EAA9898B70B6}"/>
            </c:ext>
          </c:extLst>
        </c:ser>
        <c:ser>
          <c:idx val="3"/>
          <c:order val="3"/>
          <c:tx>
            <c:strRef>
              <c:f>'pivot chart 2'!$E$5:$E$6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chart 2'!$A$7:$A$57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chart 2'!$E$7:$E$57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8-1449-ABB0-EAA9898B70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63018272"/>
        <c:axId val="748882192"/>
      </c:barChart>
      <c:catAx>
        <c:axId val="76301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82192"/>
        <c:crosses val="autoZero"/>
        <c:auto val="1"/>
        <c:lblAlgn val="ctr"/>
        <c:lblOffset val="100"/>
        <c:noMultiLvlLbl val="0"/>
      </c:catAx>
      <c:valAx>
        <c:axId val="74888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1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'line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0.12085769980506822</c:v>
                </c:pt>
                <c:pt idx="6">
                  <c:v>0.12415349887133183</c:v>
                </c:pt>
                <c:pt idx="7">
                  <c:v>9.014084507042254E-2</c:v>
                </c:pt>
                <c:pt idx="8">
                  <c:v>8.2018927444794956E-2</c:v>
                </c:pt>
                <c:pt idx="9">
                  <c:v>0.48837209302325579</c:v>
                </c:pt>
                <c:pt idx="10">
                  <c:v>5.6603773584905662E-2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E-0749-A474-04BA7887DA7F}"/>
            </c:ext>
          </c:extLst>
        </c:ser>
        <c:ser>
          <c:idx val="1"/>
          <c:order val="1"/>
          <c:tx>
            <c:strRef>
              <c:f>'line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'line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0.85185185185185186</c:v>
                </c:pt>
                <c:pt idx="6">
                  <c:v>0.83521444695259595</c:v>
                </c:pt>
                <c:pt idx="7">
                  <c:v>0.87323943661971826</c:v>
                </c:pt>
                <c:pt idx="8">
                  <c:v>0.87697160883280756</c:v>
                </c:pt>
                <c:pt idx="9">
                  <c:v>0.37209302325581395</c:v>
                </c:pt>
                <c:pt idx="10">
                  <c:v>0.10377358490566038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9E-0749-A474-04BA7887DA7F}"/>
            </c:ext>
          </c:extLst>
        </c:ser>
        <c:ser>
          <c:idx val="2"/>
          <c:order val="2"/>
          <c:tx>
            <c:strRef>
              <c:f>'line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'line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2.7290448343079921E-2</c:v>
                </c:pt>
                <c:pt idx="6">
                  <c:v>4.0632054176072234E-2</c:v>
                </c:pt>
                <c:pt idx="7">
                  <c:v>3.6619718309859155E-2</c:v>
                </c:pt>
                <c:pt idx="8">
                  <c:v>4.1009463722397478E-2</c:v>
                </c:pt>
                <c:pt idx="9">
                  <c:v>0.13953488372093023</c:v>
                </c:pt>
                <c:pt idx="10">
                  <c:v>0.839622641509434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9E-0749-A474-04BA7887D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725792"/>
        <c:axId val="547957536"/>
      </c:lineChart>
      <c:catAx>
        <c:axId val="54672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57536"/>
        <c:crosses val="autoZero"/>
        <c:auto val="1"/>
        <c:lblAlgn val="ctr"/>
        <c:lblOffset val="100"/>
        <c:noMultiLvlLbl val="0"/>
      </c:catAx>
      <c:valAx>
        <c:axId val="54795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72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227542</xdr:colOff>
      <xdr:row>6</xdr:row>
      <xdr:rowOff>30691</xdr:rowOff>
    </xdr:from>
    <xdr:to>
      <xdr:col>11</xdr:col>
      <xdr:colOff>672042</xdr:colOff>
      <xdr:row>20</xdr:row>
      <xdr:rowOff>106891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0AD6D0-CA58-6445-8672-CB0FEB9AA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60</xdr:row>
      <xdr:rowOff>63500</xdr:rowOff>
    </xdr:from>
    <xdr:to>
      <xdr:col>12</xdr:col>
      <xdr:colOff>889000</xdr:colOff>
      <xdr:row>84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4B7CD-DAD0-634C-BA8E-D12F5CEB7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1</xdr:row>
      <xdr:rowOff>71437</xdr:rowOff>
    </xdr:from>
    <xdr:to>
      <xdr:col>16</xdr:col>
      <xdr:colOff>57150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A5BA9-F1A7-C54C-A4C7-636BD8B89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9</xdr:row>
      <xdr:rowOff>61912</xdr:rowOff>
    </xdr:from>
    <xdr:to>
      <xdr:col>13</xdr:col>
      <xdr:colOff>428625</xdr:colOff>
      <xdr:row>24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D1124-50AA-5A48-A3F4-D8F578D54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114300</xdr:colOff>
      <xdr:row>9</xdr:row>
      <xdr:rowOff>85725</xdr:rowOff>
    </xdr:from>
    <xdr:to>
      <xdr:col>21</xdr:col>
      <xdr:colOff>419100</xdr:colOff>
      <xdr:row>24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7C3B5E-27FD-3245-A319-380D3E724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12</xdr:row>
      <xdr:rowOff>114300</xdr:rowOff>
    </xdr:from>
    <xdr:to>
      <xdr:col>11</xdr:col>
      <xdr:colOff>88900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D6B83-6A97-5C44-92C3-A7AFA754C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10</xdr:row>
      <xdr:rowOff>127000</xdr:rowOff>
    </xdr:from>
    <xdr:to>
      <xdr:col>14</xdr:col>
      <xdr:colOff>215900</xdr:colOff>
      <xdr:row>35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3F7ED-768E-4346-A61F-519848928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1336262</xdr:colOff>
      <xdr:row>14</xdr:row>
      <xdr:rowOff>119269</xdr:rowOff>
    </xdr:from>
    <xdr:to>
      <xdr:col>6</xdr:col>
      <xdr:colOff>1490870</xdr:colOff>
      <xdr:row>31</xdr:row>
      <xdr:rowOff>77304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414C5-79A5-E348-8A25-1CDAD5BA7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ethelhem/Desktop/Tsegaye/Excel/Spreadsheet%20Example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ethelhem/Desktop/Tsegaye/Excel/Spreadsheet%20Example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ele, Bethelhem" refreshedDate="44103.509807870367" createdVersion="6" refreshedVersion="6" minRefreshableVersion="3" recordCount="4114" xr:uid="{1B21AAEB-AA3C-C74D-9F31-92DF05AD16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SemiMixedTypes="0" containsString="0" containsNumber="1" minValue="0" maxValue="1" count="2939">
        <n v="1.5645147425427663E-2"/>
        <n v="5.3913874291953868E-3"/>
        <n v="6.6666666666666666E-2"/>
        <n v="1.4436958614051972E-2"/>
        <n v="5.2479586549555885E-3"/>
        <n v="1.070615034168565E-2"/>
        <n v="6.8083108346050003E-3"/>
        <n v="6.2568605927552142E-3"/>
        <n v="3.4270830953414518E-3"/>
        <n v="3.1746535659296179E-2"/>
        <n v="6.3018242122719736E-3"/>
        <n v="1.2448132780082987E-2"/>
        <n v="1.6677421956925061E-2"/>
        <n v="9.1087694231112692E-3"/>
        <n v="6.7701453104359313E-3"/>
        <n v="4.596622889305816E-2"/>
        <n v="5.8192700972649431E-3"/>
        <n v="2.3841059602649008E-2"/>
        <n v="1.0722236696196709E-2"/>
        <n v="1.7813765182186234E-2"/>
        <n v="1.2475049900199601E-2"/>
        <n v="5.0024764735017331E-3"/>
        <n v="1.9512195121951219E-2"/>
        <n v="9.7046413502109713E-3"/>
        <n v="1.5072464681460264E-2"/>
        <n v="1.7500000000000002E-2"/>
        <n v="9.7938144329896906E-3"/>
        <n v="6.7129111658089059E-3"/>
        <n v="5.8960305597076899E-3"/>
        <n v="3.1621621621621625E-2"/>
        <n v="1.3079992793664348E-2"/>
        <n v="7.6923076923076927E-2"/>
        <n v="3.1206171107994391E-3"/>
        <n v="1.1940298507462687E-2"/>
        <n v="2.0047169811320754E-2"/>
        <n v="1.6816816816816817E-2"/>
        <n v="5.1588697385391022E-3"/>
        <n v="6.2690487399955398E-3"/>
        <n v="2.3991275899672846E-2"/>
        <n v="6.6269659489998469E-3"/>
        <n v="7.8934385791810564E-3"/>
        <n v="9.4999999999999998E-3"/>
        <n v="8.5095669687814696E-3"/>
        <n v="8.5207023909803659E-3"/>
        <n v="7.4999999999999997E-3"/>
        <n v="1.0166666666666666E-2"/>
        <n v="5.1428571428571426E-3"/>
        <n v="1.3009822415924022E-2"/>
        <n v="1.7600741083835109E-2"/>
        <n v="7.2500000000000004E-3"/>
        <n v="3.6666666666666667E-2"/>
        <n v="8.450504189745774E-3"/>
        <n v="4.4746579468204111E-3"/>
        <n v="3.5573122529644272E-2"/>
        <n v="5.1485148514851488E-3"/>
        <n v="7.7547339945897202E-3"/>
        <n v="2.0277356951404264E-2"/>
        <n v="4.5142296368989206E-3"/>
        <n v="7.287921484792537E-3"/>
        <n v="1.6479285538078636E-3"/>
        <n v="2.3234150759520088E-2"/>
        <n v="3.1018206338503033E-3"/>
        <n v="1.034037052994399E-2"/>
        <n v="2.8189237877526571E-2"/>
        <n v="1.1538461538461539E-2"/>
        <n v="7.5727381426863296E-3"/>
        <n v="1.0961214165261383E-2"/>
        <n v="8.6021505376344086E-3"/>
        <n v="4.7182175622542594E-2"/>
        <n v="1.6044376220792252E-2"/>
        <n v="2.6729559748427674E-2"/>
        <n v="1.4343343792021516E-2"/>
        <n v="1.7190775681341718E-2"/>
        <n v="0.02"/>
        <n v="5.1358339531753623E-2"/>
        <n v="1.1633663366336634E-2"/>
        <n v="3.2608695652173912E-2"/>
        <n v="1.6560509554140127E-2"/>
        <n v="2.5906735751295335E-2"/>
        <n v="2.4833434282253181E-2"/>
        <n v="3.6519036519036519E-3"/>
        <n v="1.8855218855218854E-2"/>
        <n v="2.4996875390576177E-2"/>
        <n v="6.3414634146341464E-2"/>
        <n v="1.4E-2"/>
        <n v="1.3944223107569721E-2"/>
        <n v="2.6612398246712585E-3"/>
        <n v="9.5602294455066923E-3"/>
        <n v="1.6666666666666666E-2"/>
        <n v="8.1112398609501733E-3"/>
        <n v="3.1872509960159362E-2"/>
        <n v="1.2777777777777779E-2"/>
        <n v="8.1749049429657803E-3"/>
        <n v="1.3562386980108499E-2"/>
        <n v="4.6153846153846156E-2"/>
        <n v="4.5652173913043478E-2"/>
        <n v="1.9767441860465116E-2"/>
        <n v="1.8823529411764704E-2"/>
        <n v="1.7647058823529412E-2"/>
        <n v="2.4523828987165864E-2"/>
        <n v="5.1999999999999998E-3"/>
        <n v="0.01"/>
        <n v="8.4801043705153289E-3"/>
        <n v="3.5844915874177027E-2"/>
        <n v="2.5391451544646636E-2"/>
        <n v="5.3731343283582086E-3"/>
        <n v="8.9785296031229672E-3"/>
        <n v="1.2702702702702703E-2"/>
        <n v="2.1412300683371299E-2"/>
        <n v="1.5294117647058824E-2"/>
        <n v="9.7966728280961188E-3"/>
        <n v="1.5576923076923077E-2"/>
        <n v="1.1063829787234043E-2"/>
        <n v="1.1290322580645161E-2"/>
        <n v="3.4810126582278479E-2"/>
        <n v="1.4328808446455505E-2"/>
        <n v="5.9705189044318941E-3"/>
        <n v="6.9007251069612393E-3"/>
        <n v="1.0888437656337365E-2"/>
        <n v="0.1"/>
        <n v="1"/>
        <n v="0"/>
        <n v="3.9735099337748346E-2"/>
        <n v="8.5714285714285715E-2"/>
        <n v="9.372746935832732E-3"/>
        <n v="2.1052631578947368E-2"/>
        <n v="3.2137118371719335E-3"/>
        <n v="1.0581319399085565E-2"/>
        <n v="1.2406947890818859E-2"/>
        <n v="1.2308998302207131E-2"/>
        <n v="2E-3"/>
        <n v="2.1655065738592421E-2"/>
        <n v="1.7874396135265702E-2"/>
        <n v="2.6627218934911243E-2"/>
        <n v="2.6086956521739129E-2"/>
        <n v="0.05"/>
        <n v="6.5217391304347824E-2"/>
        <n v="2.2250265674814028E-3"/>
        <n v="3.5714285714285712E-2"/>
        <n v="2.7855153203342618E-2"/>
        <n v="7.4999999999999997E-2"/>
        <n v="4.9382716049382713E-2"/>
        <n v="8.4033613445378148E-3"/>
        <n v="0.25"/>
        <n v="0.2"/>
        <n v="2.2988505747126436E-2"/>
        <n v="1.0937499999999999E-2"/>
        <n v="3.3333333333333332E-4"/>
        <n v="0.18181818181818182"/>
        <n v="9.2307692307692316E-3"/>
        <n v="1.7857142857142856E-2"/>
        <n v="3.0769230769230771E-2"/>
        <n v="2.0046260601387818E-2"/>
        <n v="3.888888888888889E-2"/>
        <n v="3.2418952618453865E-2"/>
        <n v="5.5401662049861496E-3"/>
        <n v="2.6773761713520749E-3"/>
        <n v="3.9215686274509803E-2"/>
        <n v="4.5454545454545452E-3"/>
        <n v="6.2500000000000003E-3"/>
        <n v="1.4492753623188406E-2"/>
        <n v="1.2E-2"/>
        <n v="0.17647058823529413"/>
        <n v="1.2969283276450512E-2"/>
        <n v="3.0534351145038167E-2"/>
        <n v="2.1505376344086023E-2"/>
        <n v="1.1453660398969171E-2"/>
        <n v="1.8421052631578946E-2"/>
        <n v="1.0723860589812333E-2"/>
        <n v="8.4973548450694974E-3"/>
        <n v="1.3076923076923076E-2"/>
        <n v="6.1032863849765258E-3"/>
        <n v="1.089108910891089E-2"/>
        <n v="5.3811659192825115E-3"/>
        <n v="3.0162424656776741E-3"/>
        <n v="3.1817801222473415E-3"/>
        <n v="8.621667612024958E-3"/>
        <n v="8.3333333333333332E-3"/>
        <n v="1.5384615384615385E-2"/>
        <n v="8.0000000000000002E-3"/>
        <n v="3.3333333333333333E-2"/>
        <n v="6.363636363636363E-2"/>
        <n v="1.2468827930174564E-2"/>
        <n v="8.4855361867858525E-3"/>
        <n v="9.1707317073170726E-3"/>
        <n v="1.3694915254237288E-2"/>
        <n v="1.2788521522145976E-2"/>
        <n v="2.1097576290342836E-2"/>
        <n v="1.8511376783648285E-2"/>
        <n v="1.4600929745302168E-2"/>
        <n v="9.2468307233407911E-3"/>
        <n v="1.6950529994311124E-3"/>
        <n v="2.0811193765497699E-2"/>
        <n v="1.3796369376479874E-2"/>
        <n v="1.7519908987485778E-2"/>
        <n v="1.1703511053315995E-2"/>
        <n v="4.6326935804103242E-3"/>
        <n v="1.1187380065228838E-2"/>
        <n v="2.2017506259764414E-2"/>
        <n v="1.5207653597301333E-2"/>
        <n v="1.4991592661294146E-2"/>
        <n v="1.1998186320672457E-2"/>
        <n v="9.5196305494039523E-3"/>
        <n v="8.2706766917293225E-3"/>
        <n v="1.0242085661080074E-2"/>
        <n v="2.4166666666666666E-2"/>
        <n v="3.2621652850736121E-2"/>
        <n v="1.5397631133671742E-2"/>
        <n v="1.044104410441044E-2"/>
        <n v="2.4742268041237112E-2"/>
        <n v="1.2726139645087247E-2"/>
        <n v="1.992818671454219E-2"/>
        <n v="1.0839904459418516E-2"/>
        <n v="1.7378917378917377E-2"/>
        <n v="9.1389631894026237E-3"/>
        <n v="1.2211136180469321E-2"/>
        <n v="2.1897309043403066E-2"/>
        <n v="1.8108974358974361E-2"/>
        <n v="1.5314359518427972E-2"/>
        <n v="1.0501355013550135E-2"/>
        <n v="1.3254724870379661E-2"/>
        <n v="1.0223185692466868E-2"/>
        <n v="1.1404380254194288E-2"/>
        <n v="1.8265191105646072E-2"/>
        <n v="1.1911367364662744E-2"/>
        <n v="3.931042055561656E-3"/>
        <n v="9.8205799490010473E-3"/>
        <n v="1.8159895972469597E-2"/>
        <n v="1.7574248076587511E-2"/>
        <n v="8.2452818664875104E-3"/>
        <n v="1.0966156173189639E-2"/>
        <n v="8.6618993278017326E-3"/>
        <n v="1.4755453793805254E-2"/>
        <n v="3.4994167638726877E-2"/>
        <n v="2.1329778370271623E-2"/>
        <n v="6.4757481262363694E-3"/>
        <n v="4.9696509863429439E-3"/>
        <n v="9.9918022146040786E-3"/>
        <n v="4.3461342146889227E-3"/>
        <n v="7.0548489666136726E-3"/>
        <n v="1.7748008011957903E-2"/>
        <n v="1.3634903116748857E-2"/>
        <n v="1.1718138656251941E-2"/>
        <n v="1.626116335342764E-2"/>
        <n v="1.0750547481584711E-2"/>
        <n v="1.988360814742968E-2"/>
        <n v="9.3956323006602338E-3"/>
        <n v="1.9335038363171356E-2"/>
        <n v="2.7313076135199729E-2"/>
        <n v="2.351980400163332E-2"/>
        <n v="1.5945689927376067E-2"/>
        <n v="1.1116300794021485E-2"/>
        <n v="3.4572501416512212E-2"/>
        <n v="7.2044967586969077E-3"/>
        <n v="1.6312849162011173E-2"/>
        <n v="1.2468407750631846E-2"/>
        <n v="3.1156692197844997E-2"/>
        <n v="4.9778761061946902E-3"/>
        <n v="9.2581741474276336E-3"/>
        <n v="1.0449389901127608E-2"/>
        <n v="2.0048002258929831E-2"/>
        <n v="9.0521831735889246E-3"/>
        <n v="7.4122724713829987E-3"/>
        <n v="9.3788266726038075E-3"/>
        <n v="6.8945066350359551E-3"/>
        <n v="8.7270538669876625E-3"/>
        <n v="9.4951366373320981E-3"/>
        <n v="1.4100157094141539E-2"/>
        <n v="6.7947856661310334E-3"/>
        <n v="6.2316715542521991E-3"/>
        <n v="6.4083756697910716E-3"/>
        <n v="1.5829383886255925E-2"/>
        <n v="9.5398428731762065E-3"/>
        <n v="1.0271563247502462E-2"/>
        <n v="4.9108525416980044E-3"/>
        <n v="5.3103351899542834E-3"/>
        <n v="6.8188556181440858E-3"/>
        <n v="9.1585575271894669E-3"/>
        <n v="1.6877908700442115E-2"/>
        <n v="1.0213999769361295E-2"/>
        <n v="1.428567969569081E-2"/>
        <n v="1.3723978411719353E-2"/>
        <n v="6.833036244800951E-3"/>
        <n v="1.4725568942436412E-2"/>
        <n v="5.8875190393308015E-3"/>
        <n v="1.7119377272850528E-2"/>
        <n v="8.333820691268496E-3"/>
        <n v="1.0013986013986014E-2"/>
        <n v="1.1040068401445073E-2"/>
        <n v="8.4908661579614752E-3"/>
        <n v="1.1553398058252427E-2"/>
        <n v="1.3908344840337199E-2"/>
        <n v="7.7030324154757756E-3"/>
        <n v="2.2265336289726535E-2"/>
        <n v="2.4536719286204531E-2"/>
        <n v="9.6596007133922402E-3"/>
        <n v="7.9714128642111044E-3"/>
        <n v="4.0550503809289751E-3"/>
        <n v="1.2594245857856406E-2"/>
        <n v="1.160919540229885E-2"/>
        <n v="5.1800403538724196E-3"/>
        <n v="1.1901477832512315E-2"/>
        <n v="7.1516646115906291E-3"/>
        <n v="9.105652578198651E-3"/>
        <n v="7.1666666666666667E-3"/>
        <n v="2.8748341441839896E-3"/>
        <n v="1.4653819719113509E-2"/>
        <n v="4.1677353167478837E-3"/>
        <n v="3.4805194805194806E-3"/>
        <n v="1.1514260750594339E-2"/>
        <n v="1.2217611802674043E-2"/>
        <n v="2.3323631447517638E-2"/>
        <n v="1.4096049827897067E-3"/>
        <n v="6.2013512172049545E-3"/>
        <n v="2.3936170212765957E-2"/>
        <n v="1.1124999999999999E-2"/>
        <n v="2.2196708763872943E-2"/>
        <n v="2.3333333333333334E-2"/>
        <n v="1.8489984591679508E-2"/>
        <n v="9.688228438228438E-3"/>
        <n v="2.4753951685058156E-2"/>
        <n v="8.5573167930163112E-3"/>
        <n v="8.6572438162544167E-3"/>
        <n v="9.586555905662179E-3"/>
        <n v="1.4332247557003257E-2"/>
        <n v="2.3244552058111378E-2"/>
        <n v="1.708219972347353E-2"/>
        <n v="8.944915174274877E-3"/>
        <n v="2.1630615640599003E-2"/>
        <n v="6.911308967484874E-3"/>
        <n v="1.1255548509828789E-2"/>
        <n v="1.2232255371904309E-2"/>
        <n v="9.5914918994135772E-3"/>
        <n v="1.1035517222906735E-2"/>
        <n v="6.3560472991326077E-3"/>
        <n v="9.5075109336375738E-3"/>
        <n v="1.703002003803988E-2"/>
        <n v="1.225E-2"/>
        <n v="1.7711640569711546E-2"/>
        <n v="7.137530627463513E-3"/>
        <n v="4.4473573334581715E-3"/>
        <n v="5.5208031878186152E-3"/>
        <n v="1.4063884714676531E-3"/>
        <n v="1.5178256265442993E-2"/>
        <n v="1.330039901197036E-2"/>
        <n v="7.5106701402361288E-3"/>
        <n v="1.8115942028985508E-2"/>
        <n v="1.1605813517788397E-2"/>
        <n v="1.0832102412604629E-2"/>
        <n v="6.2435715858343219E-3"/>
        <n v="2.1929824561403508E-2"/>
        <n v="5.4559625876851132E-3"/>
        <n v="7.9498598053768764E-3"/>
        <n v="1.7344686218858405E-2"/>
        <n v="1.2712809456545982E-2"/>
        <n v="1.0931259196972883E-2"/>
        <n v="1.468469854411703E-2"/>
        <n v="2.0795727725696031E-2"/>
        <n v="4.9401482044461337E-3"/>
        <n v="4.61361014994233E-3"/>
        <n v="9.085252022401992E-3"/>
        <n v="0.20689655172413793"/>
        <n v="1.9933554817275746E-2"/>
        <n v="2.7906976744186046E-2"/>
        <n v="8.4967320261437912E-2"/>
        <n v="2.4521824423737126E-2"/>
        <n v="0.33333333333333331"/>
        <n v="6.0150375939849621E-2"/>
        <n v="1.9230769230769232E-2"/>
        <n v="0.20833333333333334"/>
        <n v="1.9277108433734941E-2"/>
        <n v="1.4035087719298246E-2"/>
        <n v="1.6E-2"/>
        <n v="5.8635394456289982E-3"/>
        <n v="2.5407263488267822E-3"/>
        <n v="2.0887728459530026E-2"/>
        <n v="4.8774539690281671E-2"/>
        <n v="0.1111111111111111"/>
        <n v="1.7676767676767676E-2"/>
        <n v="2.5000000000000001E-2"/>
        <n v="6.097560975609756E-2"/>
        <n v="4.4444444444444446E-2"/>
        <n v="4.9180327868852458E-2"/>
        <n v="5.9683313032886723E-2"/>
        <n v="0.04"/>
        <n v="0.08"/>
        <n v="8.8000000000000005E-3"/>
        <n v="5.7971014492753624E-2"/>
        <n v="6.5789473684210523E-2"/>
        <n v="9.038238702201622E-3"/>
        <n v="2.5989909799724813E-2"/>
        <n v="3.5460992907801421E-2"/>
        <n v="1.6260162601626018E-2"/>
        <n v="2.5272134007528649E-2"/>
        <n v="1.1261261261261261E-2"/>
        <n v="1.8031942297784646E-2"/>
        <n v="1.1475409836065573E-2"/>
        <n v="1.9521912350597609E-2"/>
        <n v="7.3825503355704702E-2"/>
        <n v="1.5033054680631772E-2"/>
        <n v="1.3953488372093023E-2"/>
        <n v="9.6774193548387094E-2"/>
        <n v="7.3480293921175683E-3"/>
        <n v="1.3612565445026177E-2"/>
        <n v="1.8604651162790697E-2"/>
        <n v="1.7391304347826087E-2"/>
        <n v="7.8947368421052627E-2"/>
        <n v="1.4925373134328358E-2"/>
        <n v="0.26923076923076922"/>
        <n v="4.0000000000000001E-3"/>
        <n v="1.5625E-2"/>
        <n v="9.7673082447572532E-3"/>
        <n v="0.06"/>
        <n v="1.379254391302584E-3"/>
        <n v="1.4634146341463415E-2"/>
        <n v="2.5491624180626365E-2"/>
        <n v="6.6601371204701269E-3"/>
        <n v="1.0703363914373088E-2"/>
        <n v="9.0116279069767449E-3"/>
        <n v="1.3930348258706468E-2"/>
        <n v="3.4178596311340723E-2"/>
        <n v="1E-3"/>
        <n v="1.3450292397660818E-2"/>
        <n v="1.5666831928606843E-2"/>
        <n v="2.2556390977443608E-2"/>
        <n v="1.1501597444089457E-2"/>
        <n v="7.9019073569482293E-3"/>
        <n v="7.7499999999999999E-3"/>
        <n v="1.4036511156186612E-2"/>
        <n v="8.4830339321357289E-3"/>
        <n v="3.0573248407643311E-3"/>
        <n v="2.878048780487805E-2"/>
        <n v="9.9935938500960927E-3"/>
        <n v="2.4481327800829875E-2"/>
        <n v="3.9679915349513919E-3"/>
        <n v="3.9744048328762764E-2"/>
        <n v="2.8571428571428571E-2"/>
        <n v="2.4832018697049374E-3"/>
        <n v="3.8461538461538464E-2"/>
        <n v="0.11764705882352941"/>
        <n v="0.11428571428571428"/>
        <n v="7.4054482941020893E-3"/>
        <n v="4.878048780487805E-2"/>
        <n v="1.5536723163841809E-2"/>
        <n v="5.0000000000000001E-3"/>
        <n v="1.4641288433382138E-2"/>
        <n v="3.6363636363636362E-2"/>
        <n v="2.9411764705882353E-2"/>
        <n v="2.0408163265306121E-2"/>
        <n v="7.0422535211267607E-3"/>
        <n v="1.8867924528301886E-2"/>
        <n v="2.6011560693641619E-2"/>
        <n v="1.5444015444015444E-2"/>
        <n v="0.5"/>
        <n v="7.1428571428571425E-2"/>
        <n v="2.5688073394495412E-3"/>
        <n v="6.6445182724252493E-3"/>
        <n v="4.0358744394618833E-2"/>
        <n v="3.2786885245901641E-2"/>
        <n v="6.0869565217391307E-2"/>
        <n v="1.8779342723004695E-2"/>
        <n v="8.2352941176470594E-3"/>
        <n v="6.4516129032258063E-2"/>
        <n v="4.2857142857142858E-2"/>
        <n v="2.2033151418595982E-2"/>
        <n v="6.1068702290076333E-2"/>
        <n v="3.4223134839151265E-3"/>
        <n v="9.4398502106412853E-3"/>
        <n v="3.3333333333333335E-3"/>
        <n v="1.1494252873563218E-2"/>
        <n v="2.6392961876832845E-2"/>
        <n v="8.9758342922899893E-3"/>
        <n v="1.1111111111111112E-2"/>
        <n v="8.5714285714285719E-3"/>
        <n v="1.3043478260869565E-2"/>
        <n v="2.0080321285140562E-2"/>
        <n v="1.9801980198019802E-2"/>
        <n v="6.608622679114654E-3"/>
        <n v="7.4427330647011099E-3"/>
        <n v="5.7462573718433385E-3"/>
        <n v="1.3607984488230494E-2"/>
        <n v="4.2518837459634015E-2"/>
        <n v="2.5592174481758465E-2"/>
        <n v="7.9402148528724889E-3"/>
        <n v="6.0827250608272508E-4"/>
        <n v="2.3435267219205486E-2"/>
        <n v="2.8469750889679714E-2"/>
        <n v="4.1779404742957188E-3"/>
        <n v="9.2899800928998005E-3"/>
        <n v="1.0435077697495864E-2"/>
        <n v="3.158222915042868E-2"/>
        <n v="2.3317164496638582E-2"/>
        <n v="8.1475931822438657E-3"/>
        <n v="5.2505966587112173E-3"/>
        <n v="9.1460383735957849E-3"/>
        <n v="6.9605568445475635E-3"/>
        <n v="1.1772400261608895E-2"/>
        <n v="9.4736842105263161E-2"/>
        <n v="2.564102564102564E-2"/>
        <n v="3.2079646017699116E-2"/>
        <n v="6.4377682403433476E-3"/>
        <n v="5.5888223552894214E-3"/>
        <n v="3.6549707602339179E-2"/>
        <n v="6.5093572009764032E-4"/>
        <n v="1.1765152377699343E-2"/>
        <n v="1.2681772066283395E-3"/>
        <n v="1.988163491769928E-2"/>
        <n v="0.13333333333333333"/>
        <n v="2.9180695847362513E-2"/>
        <n v="1.6315431679129844E-2"/>
        <n v="7.5046904315196998E-3"/>
        <n v="1.5342960288808664E-2"/>
        <n v="1.0649144669763227E-2"/>
        <n v="6.6378511886384687E-3"/>
        <n v="7.5471698113207544E-2"/>
        <n v="1.0067114093959731E-2"/>
        <n v="5.6372139635877732E-3"/>
        <n v="1.8083182640144666E-2"/>
        <n v="1.6901408450704226E-3"/>
        <n v="2.4660912453760789E-3"/>
        <n v="2.914200221166981E-3"/>
        <n v="1.3776337115072933E-2"/>
        <n v="0.15390505359877488"/>
        <n v="8.3762521931065714E-3"/>
        <n v="1.1864406779661017E-2"/>
        <n v="1.10062893081761E-2"/>
        <n v="4.9159120310478657E-2"/>
        <n v="1.8843404808317088E-3"/>
        <n v="8.3062106003299711E-3"/>
        <n v="3.4324942791762012E-3"/>
        <n v="8.0051752376130731E-3"/>
        <n v="8.3632019115890081E-3"/>
        <n v="8.3160083160083165E-3"/>
        <n v="5.1177072671443197E-3"/>
        <n v="8.49627170182558E-3"/>
        <n v="4.1756252121760776E-2"/>
        <n v="1.000266343109112E-2"/>
        <n v="3.8095238095238099E-2"/>
        <n v="5.0251256281407036E-3"/>
        <n v="1.2449977767896843E-2"/>
        <n v="8.6393088552915772E-3"/>
        <n v="2.2377622377622378E-2"/>
        <n v="1.3114754098360656E-2"/>
        <n v="5.1546391752577317E-2"/>
        <n v="1.4990859232175503E-2"/>
        <n v="1.1884550084889643E-2"/>
        <n v="4.6355208143973826E-3"/>
        <n v="1.8284878405558602E-2"/>
        <n v="1.9368794028451809E-2"/>
        <n v="6.9755854509217742E-3"/>
        <n v="1.3806706114398421E-2"/>
        <n v="2.7374609590299467E-2"/>
        <n v="1.6419427972390099E-2"/>
        <n v="2.2962112514351322E-2"/>
        <n v="1.0023451093123534E-2"/>
        <n v="1.126984126984127E-2"/>
        <n v="0.203125"/>
        <n v="5.6108897742363877E-2"/>
        <n v="5.3420805998125589E-3"/>
        <n v="4.2588012125495157E-3"/>
        <n v="9.5196121639488755E-3"/>
        <n v="2.5608994378513428E-2"/>
        <n v="1.4631578947368421E-2"/>
        <n v="5.8969584109248912E-3"/>
        <n v="7.0709654124479085E-3"/>
        <n v="1.4838709677419355E-2"/>
        <n v="1.8427518427518427E-2"/>
        <n v="1.2118842845973418E-2"/>
        <n v="1.8611670020120725E-2"/>
        <n v="2.923447860156721E-2"/>
        <n v="7.8537769527345421E-3"/>
        <n v="2.1945137157107233E-2"/>
        <n v="1.0420613868889731E-2"/>
        <n v="1.2941434525115156E-2"/>
        <n v="1.7440225035161745E-2"/>
        <n v="1.8800358102059087E-2"/>
        <n v="2.0312500000000001E-3"/>
        <n v="2.3614457831325302E-2"/>
        <n v="2.6690845432529076E-2"/>
        <n v="2.6699029126213591E-2"/>
        <n v="3.0252100840336135E-2"/>
        <n v="7.4509803921568628E-3"/>
        <n v="1.9427001569858712E-2"/>
        <n v="2.553191489361702E-2"/>
        <n v="1.7453391511305039E-2"/>
        <n v="1.6949152542372881E-2"/>
        <n v="3.140096618357488E-2"/>
        <n v="6.25E-2"/>
        <n v="1.584213451917732E-2"/>
        <n v="0.14285714285714285"/>
        <n v="1.4999999999999999E-2"/>
        <n v="2.5961538461538463E-2"/>
        <n v="2.3469109957473974E-2"/>
        <n v="1.5751575157515751E-2"/>
        <n v="9.7560975609756097E-3"/>
        <n v="3.2110193325508782E-2"/>
        <n v="6.1624649859943975E-3"/>
        <n v="1.2408759124087591E-2"/>
        <n v="1.6707206211149603E-2"/>
        <n v="7.526881720430108E-3"/>
        <n v="1.0805224741748203E-2"/>
        <n v="1.6431322207958923E-2"/>
        <n v="2.3893815882219414E-2"/>
        <n v="1.1321702642556159E-2"/>
        <n v="6.2908011869436198E-3"/>
        <n v="1.1757188498402555E-2"/>
        <n v="8.8801184015786881E-3"/>
        <n v="2.2008679479231245E-2"/>
        <n v="2.1636408853519026E-2"/>
        <n v="5.5988802239552091E-3"/>
        <n v="2.4539877300613498E-2"/>
        <n v="2.2865546105459485E-2"/>
        <n v="1.2335526315789474E-2"/>
        <n v="1.3403880070546737E-2"/>
        <n v="3.2727272727272726E-3"/>
        <n v="1.7142857142857144E-2"/>
        <n v="8.497905445840814E-3"/>
        <n v="1.3555291319857313E-2"/>
        <n v="9.555555555555555E-3"/>
        <n v="1.2527101903155867E-2"/>
        <n v="3.6223929747530186E-2"/>
        <n v="4.0001000025000621E-2"/>
        <n v="2.199528672427337E-2"/>
        <n v="1.0046728971962618E-2"/>
        <n v="2.5438819638768762E-2"/>
        <n v="1.1183180496533215E-2"/>
        <n v="3.4862385321100919E-2"/>
        <n v="3.2183908045977011E-2"/>
        <n v="1.4173815740395375E-2"/>
        <n v="4.4617320672691915E-3"/>
        <n v="1.93006993006993E-2"/>
        <n v="2.298050139275766E-2"/>
        <n v="2.5115110925073254E-2"/>
        <n v="7.885932770431734E-3"/>
        <n v="8.7813620071684594E-3"/>
        <n v="3.5483870967741936E-2"/>
        <n v="2.7318475916606758E-2"/>
        <n v="1.6486347243688821E-2"/>
        <n v="5.7142857142857143E-3"/>
        <n v="1.0204717229936135E-2"/>
        <n v="6.7213114754098363E-3"/>
        <n v="1.0407993338884263E-2"/>
        <n v="1.7057569296375266E-2"/>
        <n v="9.1151922512939607E-3"/>
        <n v="2.0361247947454843E-2"/>
        <n v="2.0976616231086657E-2"/>
        <n v="1.6464208354556729E-2"/>
        <n v="1.5778555448335195E-2"/>
        <n v="1.8555073035925778E-2"/>
        <n v="1.495398773006135E-2"/>
        <n v="1.5847267282256054E-2"/>
        <n v="2.7300824175824176E-2"/>
        <n v="2.9406829362303766E-2"/>
        <n v="3.5022093725084018E-2"/>
        <n v="5.3333333333333337E-2"/>
        <n v="2.3978315262718933E-2"/>
        <n v="2.1427420654100211E-2"/>
        <n v="2.6830203142966653E-2"/>
        <n v="1.6875340228633642E-2"/>
        <n v="1.518318713049934E-2"/>
        <n v="3.1333333333333331E-2"/>
        <n v="5.1376146788990829E-2"/>
        <n v="4.3979699896416237E-2"/>
        <n v="2.340577979460234E-2"/>
        <n v="1.889763779527559E-2"/>
        <n v="2.3529411764705882E-2"/>
        <n v="5.5555555555555552E-2"/>
        <n v="2.9259259259259259E-2"/>
        <n v="1.7187500000000001E-2"/>
        <n v="9.1590341382181521E-3"/>
        <n v="2.8846153846153848E-3"/>
        <n v="8.0645161290322578E-2"/>
        <n v="3.6923076923076927E-2"/>
        <n v="2.8767123287671233E-2"/>
        <n v="3.4992223950233284E-2"/>
        <n v="2.1465581051073278E-2"/>
        <n v="4.6583850931677016E-2"/>
        <n v="7.0796460176991149E-2"/>
        <n v="4.6357615894039736E-2"/>
        <n v="1.1994002998500749E-2"/>
        <n v="2.8000000000000001E-2"/>
        <n v="3.4146341463414637E-2"/>
        <n v="1.3557483731019521E-2"/>
        <n v="3.2000000000000001E-2"/>
        <n v="3.4615384615384617E-2"/>
        <n v="6.9529652351738242E-3"/>
        <n v="6.7653816696451362E-3"/>
        <n v="3.5897435897435895E-2"/>
        <n v="2.2499999999999999E-2"/>
        <n v="9.5238095238095233E-2"/>
        <n v="1.9867549668874173E-2"/>
        <n v="3.0612244897959183E-2"/>
        <n v="4.065040650406504E-2"/>
        <n v="1.2108980827447022E-2"/>
        <n v="2.4E-2"/>
        <n v="5.1020408163265307E-2"/>
        <n v="4.3149946062567418E-3"/>
        <n v="5.2816901408450703E-3"/>
        <n v="1.8181818181818181E-2"/>
        <n v="4.5871559633027525E-2"/>
        <n v="3.125E-2"/>
        <n v="1.7777777777777778E-2"/>
        <n v="5.3435114503816793E-2"/>
        <n v="2.1723388848660392E-2"/>
        <n v="1.9736842105263157E-2"/>
        <n v="9.0673575129533671E-3"/>
        <n v="2.6701119724375538E-2"/>
        <n v="2.3952095808383235E-2"/>
        <n v="4.1522491349480967E-2"/>
        <n v="1.4407924358397118E-2"/>
        <n v="6.4412238325281803E-3"/>
        <n v="1.7482517482517484E-2"/>
        <n v="1.7118402282453638E-2"/>
        <n v="6.3037249283667621E-3"/>
        <n v="1.0014306151645207E-2"/>
        <n v="3.968253968253968E-2"/>
        <n v="1.1211795423130088E-2"/>
        <n v="5.4757418747056049E-3"/>
        <n v="1.9744483159117306E-2"/>
        <n v="3.0042918454935622E-2"/>
        <n v="1.9296254256526674E-2"/>
        <n v="8.8008234688625835E-3"/>
        <n v="7.3280062366010527E-3"/>
        <n v="2.744579455575239E-3"/>
        <n v="5.1966292134831463E-2"/>
        <n v="2.3872679045092837E-2"/>
        <n v="3.2992036405005691E-2"/>
        <n v="2.0134228187919462E-2"/>
        <n v="1.6891891891891893E-2"/>
        <n v="2.2740033688938798E-2"/>
        <n v="3.7735849056603772E-2"/>
        <n v="7.8571428571428575E-4"/>
        <n v="6.0975609756097563E-3"/>
        <n v="2.2123893805309734E-2"/>
        <n v="6.4981949458483759E-3"/>
        <n v="1.9464720194647202E-2"/>
        <n v="1.0714285714285714E-2"/>
        <n v="9.2059838895281933E-3"/>
        <n v="6.2305295950155761E-3"/>
        <n v="1.3201320132013201E-2"/>
        <n v="1.2644824360305532E-3"/>
        <n v="3.3119254154396443E-3"/>
        <n v="2.0861372812920592E-2"/>
        <n v="0.36363636363636365"/>
        <n v="5.8209489122304963E-3"/>
        <n v="2.8301886792452831E-2"/>
        <n v="1.2182203389830509E-2"/>
        <n v="9.0196078431372551E-3"/>
        <n v="6.2027231467473524E-3"/>
        <n v="1.908169350029815E-2"/>
        <n v="3.3018867924528301E-2"/>
        <n v="8.5653104925053538E-3"/>
        <n v="1.116109560958943E-2"/>
        <n v="2.3559648747055045E-3"/>
        <n v="1.2396694214876033E-2"/>
        <n v="0.12307692307692308"/>
        <n v="6.5177173758360612E-3"/>
        <n v="3.4237781391765814E-3"/>
        <n v="3.0266343825665861E-4"/>
        <n v="7.6923076923076923E-4"/>
        <n v="7.4324324324324328E-3"/>
        <n v="4.6714419184054811E-3"/>
        <n v="4.6224211755546904E-3"/>
        <n v="1.072603962638739E-3"/>
        <n v="3.4188034188034191E-2"/>
        <n v="5.7160048134777377E-3"/>
        <n v="1.3333333333333334E-2"/>
        <n v="7.1975783074462751E-4"/>
        <n v="1.0426320667284522E-2"/>
        <n v="5.2287581699346402E-3"/>
        <n v="1.3370865587614356E-2"/>
        <n v="6.2066192282812039E-3"/>
        <n v="1.1272141706924315E-2"/>
        <n v="9.4161958568738224E-3"/>
        <n v="4.5290412929181144E-2"/>
        <n v="3.2201914708442123E-2"/>
        <n v="2.7619650010541851E-2"/>
        <n v="2.5708511835398091E-3"/>
        <n v="1.391816121207301E-2"/>
        <n v="1.742712746658134E-2"/>
        <n v="1.4354066985645933E-2"/>
        <n v="2.1744691737017138E-2"/>
        <n v="1.2616320687186829E-2"/>
        <n v="2.3238819058754748E-2"/>
        <n v="9.2178770949720677E-3"/>
        <n v="1.6385496105031028E-2"/>
        <n v="1.9765739385065886E-2"/>
        <n v="2.5538107933890147E-2"/>
        <n v="1.5347334410339256E-2"/>
        <n v="4.1730779119579446E-2"/>
        <n v="2.0568070519098921E-2"/>
        <n v="2.7981651376146791E-2"/>
        <n v="4.6801872074882997E-2"/>
        <n v="3.4204052945999763E-2"/>
        <n v="3.007518796992481E-2"/>
        <n v="1.5228426395939087E-2"/>
        <n v="6.1728395061728392E-2"/>
        <n v="2.9301128489408038E-2"/>
        <n v="8.8888888888888892E-2"/>
        <n v="2.4705882352941175E-2"/>
        <n v="7.8431372549019607E-2"/>
        <n v="8.8054006457293811E-3"/>
        <n v="2.0712070357309768E-2"/>
        <n v="2.2739651416122005E-2"/>
        <n v="2.6548672566371681E-2"/>
        <n v="5.3816584294343765E-2"/>
        <n v="5.3571428571428568E-2"/>
        <n v="2.4390243902439024E-3"/>
        <n v="8.771929824561403E-3"/>
        <n v="2.3032304765963581E-2"/>
        <n v="4.1737649063032366E-2"/>
        <n v="9.4674556213017749E-2"/>
        <n v="8.1966964277582644E-3"/>
        <n v="3.734011281480893E-3"/>
        <n v="1.3475836431226766E-2"/>
        <n v="0.14893617021276595"/>
        <n v="1.2201885745978924E-2"/>
        <n v="0.14634146341463414"/>
        <n v="5.647058823529412E-2"/>
        <n v="1.2453719286435544E-2"/>
        <n v="1.3976240391334731E-2"/>
        <n v="4.2424242424242427E-2"/>
        <n v="2.8668941979522185E-2"/>
        <n v="4.3137254901960784E-2"/>
        <n v="9.9766827018391638E-3"/>
        <n v="0.3"/>
        <n v="5.6016132646202102E-2"/>
        <n v="9.6385542168674704E-2"/>
        <n v="2.7522935779816515E-2"/>
        <n v="0.17241379310344829"/>
        <n v="0.27272727272727271"/>
        <n v="1.6470588235294119E-2"/>
        <n v="3.9316239316239315E-2"/>
        <n v="9.0403337969401955E-3"/>
        <n v="2.2222222222222223E-2"/>
        <n v="3.9493670886075949E-3"/>
        <n v="4.3010752688172046E-2"/>
        <n v="2.2641509433962263E-2"/>
        <n v="4.1095890410958902E-2"/>
        <n v="2.6666666666666668E-2"/>
        <n v="2.3809523809523808E-2"/>
        <n v="1.6465422612513721E-2"/>
        <n v="4.2553191489361701E-2"/>
        <n v="1.6450216450216451E-2"/>
        <n v="5.7142857142857141E-2"/>
        <n v="1.207437816952427E-2"/>
        <n v="2.7864855451062349E-3"/>
        <n v="1.634320735444331E-2"/>
        <n v="2.9411764705882353E-3"/>
        <n v="2.144469525959368E-2"/>
        <n v="1.5625000000000001E-3"/>
        <n v="1.4468085106382979E-2"/>
        <n v="0.75"/>
        <n v="0.03"/>
        <n v="1.6243610846400417E-2"/>
        <n v="8.4218512898330804E-3"/>
        <n v="1.5365396627108058E-2"/>
        <n v="7.6830205246405442E-3"/>
        <n v="2.6471504204297728E-2"/>
        <n v="8.8659793814432983E-3"/>
        <n v="1.9259259259259261E-2"/>
        <n v="1.1205432937181663E-2"/>
        <n v="5.1724137931034482E-2"/>
        <n v="1.2505153222481791E-2"/>
        <n v="1.7725918570009932E-2"/>
        <n v="1.2592592592592593E-2"/>
        <n v="1.3082249533689347E-2"/>
        <n v="8.2644628099173556E-3"/>
        <n v="1.8309395899572416E-2"/>
        <n v="3.3419977720014855E-3"/>
        <n v="1.708409354785205E-2"/>
        <n v="1.805973378976192E-2"/>
        <n v="5.440565336973761E-3"/>
        <n v="6.0479041916167665E-3"/>
        <n v="4.2591347231562427E-3"/>
        <n v="4.7284929835265405E-3"/>
        <n v="3.0917874396135265E-2"/>
        <n v="8.1053115658772136E-3"/>
        <n v="4.829362524146813E-3"/>
        <n v="7.2327044025157234E-3"/>
        <n v="2.0250476770933687E-3"/>
        <n v="5.9347181008902079E-3"/>
        <n v="2.5728456292622444E-2"/>
        <n v="1.6252821670428894E-2"/>
        <n v="9.4840667678300454E-3"/>
        <n v="1.3968040411143799E-2"/>
        <n v="1.0883419943131679E-2"/>
        <n v="6.730663135826989E-3"/>
        <n v="5.7400838439213156E-3"/>
        <n v="9.7217952659083926E-3"/>
        <n v="8.9945390298747183E-3"/>
        <n v="4.2023492356212333E-2"/>
        <n v="1.2304948729380294E-2"/>
        <n v="8.6047664098752082E-3"/>
        <n v="1.6981132075471698E-2"/>
        <n v="2.2727272727272728E-2"/>
        <n v="2.0650490449148167E-2"/>
        <n v="1.6382252559726963E-2"/>
        <n v="1.6853932584269662E-2"/>
        <n v="3.3195020746887967E-2"/>
        <n v="1.3401655498620418E-2"/>
        <n v="2.247191011235955E-2"/>
        <n v="2.1676300578034682E-2"/>
        <n v="7.068607068607069E-3"/>
        <n v="1.3247863247863248E-2"/>
        <n v="1.1695906432748537E-2"/>
        <n v="1.556317594302295E-2"/>
        <n v="1.5511298353121409E-2"/>
        <n v="8.4601805282616665E-3"/>
        <n v="1.2115258677144728E-2"/>
        <n v="2.9265255292652552E-2"/>
        <n v="2.3400997652659419E-2"/>
        <n v="1.058320198153569E-2"/>
        <n v="1.795420853236699E-2"/>
        <n v="1.0200872414778211E-2"/>
        <n v="1.0857495373226403E-2"/>
        <n v="2.6194836411291771E-2"/>
        <n v="3.6838066001534921E-2"/>
        <n v="1.9728072513996268E-2"/>
        <n v="2.5679012345679011E-2"/>
        <n v="1.2880274779195289E-2"/>
        <n v="2.296918767507003E-2"/>
        <n v="3.1423290203327174E-2"/>
        <n v="1.5826692916595726E-2"/>
        <n v="5.2383446830801469E-3"/>
        <n v="7.0994820503661364E-3"/>
        <n v="1.2999999999999999E-2"/>
        <n v="1.0085185547831195E-2"/>
        <n v="1.4731520223152023E-2"/>
        <n v="4.0602488539620172E-3"/>
        <n v="5.2830188679245287E-3"/>
        <n v="1.2053529025517347E-2"/>
        <n v="1.5994342361159652E-2"/>
        <n v="2.170700018834015E-2"/>
        <n v="2.594441111526417E-2"/>
        <n v="1.8866051037632808E-2"/>
        <n v="1.3632262154892792E-2"/>
        <n v="7.8140120864734642E-3"/>
        <n v="9.548387096774193E-3"/>
        <n v="1.4777262431237191E-2"/>
        <n v="1.0424070125562663E-2"/>
        <n v="1.5346534653465346E-2"/>
        <n v="3.0988686669945892E-2"/>
        <n v="1.2307692307692308E-2"/>
        <n v="4.1322314049586778E-2"/>
        <n v="1.5181682429069188E-2"/>
        <n v="2.7718550106609809E-2"/>
        <n v="2.2631578947368423E-2"/>
        <n v="9.6087851750171586E-3"/>
        <n v="2.7807486631016044E-2"/>
        <n v="7.8252363873492006E-3"/>
        <n v="3.6065573770491806E-2"/>
        <n v="2.5107885445272655E-2"/>
        <n v="1.9166666666666665E-2"/>
        <n v="1.0865099292398995E-2"/>
        <n v="1.5766841853798376E-2"/>
        <n v="7.3732718894009217E-3"/>
        <n v="5.9259259259259256E-3"/>
        <n v="1.4111922141119221E-2"/>
        <n v="2.368873008666127E-2"/>
        <n v="6.5611002460412588E-3"/>
        <n v="1.1035544719620172E-2"/>
        <n v="4.9602207019548289E-3"/>
        <n v="7.816571130797291E-3"/>
        <n v="3.345070422535211E-2"/>
        <n v="2.7176022983150866E-3"/>
        <n v="7.7419354838709677E-3"/>
        <n v="1.2489072061945797E-3"/>
        <n v="9.8023461353045158E-3"/>
        <n v="5.4240631163708086E-3"/>
        <n v="6.1380061380061383E-3"/>
        <n v="1.6569285776576262E-3"/>
        <n v="2.2022838499184339E-2"/>
        <n v="1.0273972602739725E-2"/>
        <n v="5.9642147117296221E-3"/>
        <n v="1.1629838843661739E-3"/>
        <n v="3.3033033033033031E-2"/>
        <n v="1.8292682926829267E-2"/>
        <n v="1.646090534979424E-2"/>
        <n v="9.7345132743362831E-3"/>
        <n v="2.404692082111437E-2"/>
        <n v="8.5812356979405036E-3"/>
        <n v="2.2058823529411766E-2"/>
        <n v="6.3508192556839833E-3"/>
        <n v="9.9502487562189053E-3"/>
        <n v="1.9296651052226804E-2"/>
        <n v="3.2388663967611335E-3"/>
        <n v="2.6369383262504855E-3"/>
        <n v="5.6700822161921344E-3"/>
        <n v="1.5136226034308779E-2"/>
        <n v="1.1154657823334338E-2"/>
        <n v="2.6151222285389427E-3"/>
        <n v="6.3148839664509569E-3"/>
        <n v="2.4532297917402048E-2"/>
        <n v="1.8666666666666668E-2"/>
        <n v="2.0639977836265411E-2"/>
        <n v="1.213307240704501E-2"/>
        <n v="4.344193817878028E-3"/>
        <n v="1.6846229187071498E-2"/>
        <n v="1.4992791926958193E-2"/>
        <n v="5.9250481410161454E-3"/>
        <n v="1.6674012046422802E-2"/>
        <n v="3.1437125748502992E-2"/>
        <n v="4.0946896992962251E-2"/>
        <n v="3.9452233452885559E-2"/>
        <n v="1.399712978396154E-2"/>
        <n v="2.5937749401436554E-2"/>
        <n v="1.4626865671641792E-2"/>
        <n v="2.4869109947643978E-2"/>
        <n v="3.117782909930716E-2"/>
        <n v="3.4925254663315253E-2"/>
        <n v="2.2914757103574702E-2"/>
        <n v="2.8898254063816978E-3"/>
        <n v="1.223404255319149E-2"/>
        <n v="1.5495394073169882E-2"/>
        <n v="1.5753544547523191E-2"/>
        <n v="1.5718157181571817E-2"/>
        <n v="1.1909430831873744E-2"/>
        <n v="1.2861736334405145E-2"/>
        <n v="9.3395597064709814E-3"/>
        <n v="2.5806451612903226E-2"/>
        <n v="4.9519093419674318E-3"/>
        <n v="2.322308233638283E-2"/>
        <n v="1.5905442871735006E-2"/>
        <n v="1.7983301220295438E-2"/>
        <n v="2.052980132450331E-2"/>
        <n v="3.2702237521514632E-2"/>
        <n v="1.3530465949820788E-2"/>
        <n v="4.716981132075472E-2"/>
        <n v="1.3632119514472456E-2"/>
        <n v="1.7726673853156065E-2"/>
        <n v="1.9901562165632356E-2"/>
        <n v="1.4506101772967994E-2"/>
        <n v="1.517125974668525E-2"/>
        <n v="1.4272644098810613E-2"/>
        <n v="1.6616298511802765E-2"/>
        <n v="4.676753782668501E-2"/>
        <n v="6.2193126022913256E-3"/>
        <n v="2.3593466424682397E-2"/>
        <n v="3.6606828581485396E-2"/>
        <n v="5.0806057645334636E-3"/>
        <n v="1.8558951965065504E-2"/>
        <n v="2.0939734422880489E-2"/>
        <n v="1.133892513202858E-2"/>
        <n v="1.3877909530083443E-2"/>
        <n v="1.3468711147948611E-2"/>
        <n v="1.6207169911036729E-2"/>
        <n v="5.8020477815699661E-2"/>
        <n v="1.9334568597438168E-2"/>
        <n v="4.1407108831073652E-2"/>
        <n v="1.6085790884718499E-2"/>
        <n v="2.0746887966804978E-2"/>
        <n v="0.16190476190476191"/>
        <n v="8.3333333333333329E-2"/>
        <n v="0.42857142857142855"/>
        <n v="4.0625000000000001E-2"/>
        <n v="1.125E-2"/>
        <n v="0.16666666666666666"/>
        <n v="9.1683038637852005E-3"/>
        <n v="9.5465393794749408E-3"/>
        <n v="8.6540232001473018E-3"/>
        <n v="1.2422360248447204E-2"/>
        <n v="1.3431013431013431E-3"/>
        <n v="2.5974025974025976E-2"/>
        <n v="2.7261462205700124E-2"/>
        <n v="1.4851485148514852E-3"/>
        <n v="4.4444444444444444E-3"/>
        <n v="2.0689655172413793E-2"/>
        <n v="2.2388025303736365E-2"/>
        <n v="3.4556638330223238E-2"/>
        <n v="2.8216704288939052E-2"/>
        <n v="2.8676470588235293E-2"/>
        <n v="1.9003194099515536E-2"/>
        <n v="1.436817403103178E-2"/>
        <n v="1.3034410844629822E-2"/>
        <n v="3.0128534704370179E-2"/>
        <n v="6.6905665096502562E-3"/>
        <n v="4.3153969099627064E-2"/>
        <n v="1.0322308826627343E-2"/>
        <n v="9.6896989272119045E-3"/>
        <n v="2.5999314060650314E-2"/>
        <n v="2.2565320665083134E-2"/>
        <n v="1.5582791086360816E-2"/>
        <n v="2.3076954083915465E-2"/>
        <n v="1.1050220106010242E-2"/>
        <n v="3.4261605280952019E-2"/>
        <n v="3.2302092811646949E-2"/>
        <n v="1.0850954029548771E-2"/>
        <n v="2.1229050279329607E-2"/>
        <n v="2.4719101123595506E-2"/>
        <n v="5.2631578947368418E-2"/>
        <n v="2.1398002853067047E-2"/>
        <n v="1.0232160199787264E-2"/>
        <n v="1.4741464288914777E-2"/>
        <n v="1.7548499356143089E-2"/>
        <n v="1.488984833388686E-2"/>
        <n v="2.0816991492186087E-2"/>
        <n v="2.5733093955715141E-2"/>
        <n v="1.2790697674418604E-2"/>
        <n v="1.0297203650383094E-2"/>
        <n v="9.0584649968896182E-3"/>
        <n v="2.5053199386351265E-2"/>
        <n v="1.3162098268481246E-2"/>
        <n v="1.7129416577184638E-2"/>
        <n v="1.791442736324626E-2"/>
        <n v="6.6118186257936064E-3"/>
        <n v="1.1769271386674639E-3"/>
        <n v="6.2797747942832391E-3"/>
        <n v="2.5311766884800593E-2"/>
        <n v="7.6610939782502836E-3"/>
        <n v="1.5586788852758594E-2"/>
        <n v="8.9664429530201348E-3"/>
        <n v="5.8669329671701409E-3"/>
        <n v="7.4772415595673125E-3"/>
        <n v="1.043470730862487E-2"/>
        <n v="4.5088566827697265E-3"/>
        <n v="3.0945039399666238E-2"/>
        <n v="1.011743450767841E-2"/>
        <n v="1.8108677937162886E-2"/>
        <n v="1.894163608381674E-2"/>
        <n v="7.3710073710073713E-3"/>
        <n v="1.8521265549174597E-2"/>
        <n v="1.7654171704957679E-2"/>
        <n v="1.2148258336432379E-2"/>
        <n v="1.1330056803392892E-2"/>
        <n v="1.1777848707309288E-2"/>
        <n v="2.0766471587691147E-2"/>
        <n v="1.514797910977158E-2"/>
        <n v="1.0376134889753566E-2"/>
        <n v="6.4031180400890867E-3"/>
        <n v="1.0442243729322336E-2"/>
        <n v="5.5429864253393668E-3"/>
        <n v="3.8062283737024222E-2"/>
        <n v="3.5294117647058823E-2"/>
        <n v="6.9306930693069313E-2"/>
        <n v="7.5650118203309689E-3"/>
        <n v="1.7725258493353029E-2"/>
        <n v="9.2549019607843144E-3"/>
        <n v="3.7142857142857144E-2"/>
        <n v="6.4516129032258064E-3"/>
        <n v="2.0933977455716585E-2"/>
        <n v="1.3452914798206279E-2"/>
        <n v="1.1857707509881422E-2"/>
        <n v="1.5277171540811872E-2"/>
        <n v="3.2258064516129031E-2"/>
        <n v="7.5949367088607592E-3"/>
        <n v="1.9607843137254902E-3"/>
        <n v="2.2482893450635387E-2"/>
        <n v="2.4523160762942781E-2"/>
        <n v="2.0692993574086459E-2"/>
        <n v="2.1297836938435941E-2"/>
        <n v="1.4995051632961122E-2"/>
        <n v="2.0473822755191575E-2"/>
        <n v="7.2828389830508471E-3"/>
        <n v="1.138567360491465E-2"/>
        <n v="1.4127213837778237E-2"/>
        <n v="1.8930041152263374E-2"/>
        <n v="2.2535211267605635E-3"/>
        <n v="2.0599595365091043E-2"/>
        <n v="2.6973026973026972E-2"/>
        <n v="2.561576354679803E-2"/>
        <n v="1.4995131450827653E-2"/>
        <n v="1.4895947426067908E-2"/>
        <n v="1.5067178502879079E-2"/>
        <n v="1.5475024485798237E-2"/>
        <n v="1.7131979695431471E-2"/>
        <n v="1.15E-2"/>
        <n v="1.5044247787610619E-2"/>
        <n v="6.1056105610561053E-3"/>
        <n v="9.2605784299757809E-3"/>
        <n v="2.3746701846965697E-2"/>
        <n v="2.1186440677966101E-2"/>
        <n v="8.9270386266094414E-3"/>
        <n v="1.3341568869672638E-2"/>
        <n v="1.6239316239316241E-2"/>
        <n v="2.1798365122615803E-2"/>
        <n v="1.3183279742765274E-2"/>
        <n v="1.1875589066918001E-2"/>
        <n v="8.5305625040087221E-3"/>
        <n v="1.1562115621156211E-2"/>
        <n v="5.7999999999999996E-3"/>
        <n v="1.5920398009950248E-2"/>
        <n v="1.4764565043894652E-2"/>
        <n v="1.8669527896995709E-2"/>
        <n v="2.8901734104046242E-2"/>
        <n v="2.5714285714285714E-2"/>
        <n v="1.0555555555555556E-2"/>
        <n v="2.5020605204285881E-2"/>
        <n v="1.0256410256410256E-2"/>
        <n v="5.9342421812349638E-3"/>
        <n v="1.1689497716894977E-2"/>
        <n v="1.8050541516245488E-3"/>
        <n v="3.7658802177858441E-2"/>
        <n v="8.7853323147440796E-3"/>
        <n v="3.1239153071850052E-2"/>
        <n v="2.119126292078392E-2"/>
        <n v="1.1303426351112681E-2"/>
        <n v="9.9255583126550868E-3"/>
        <n v="1.5452538631346579E-2"/>
        <n v="1.9284809080390104E-2"/>
        <n v="2.5777103866565579E-2"/>
        <n v="2.2398506766215586E-2"/>
        <n v="6.3786358224187786E-3"/>
        <n v="8.4243589768025172E-3"/>
        <n v="1.3486261658684145E-2"/>
        <n v="7.9787234042553196E-2"/>
        <n v="3.589232303090728E-2"/>
        <n v="1.2472215361817732E-2"/>
        <n v="7.5508464255267327E-3"/>
        <n v="2.9629629629629631E-2"/>
        <n v="2.9082876394507587E-2"/>
        <n v="2.2243482420473571E-2"/>
        <n v="2.4365987071108902E-2"/>
        <n v="1.9012288430326919E-2"/>
        <n v="1.412739008646937E-2"/>
        <n v="2.2417153996101363E-2"/>
        <n v="3.8242437185555284E-2"/>
        <n v="2.5520833333333333E-2"/>
        <n v="2.1933085501858737E-2"/>
        <n v="1.1204759543877046E-2"/>
        <n v="2.4742388077079815E-2"/>
        <n v="1.2138728323699421E-2"/>
        <n v="6.2686567164179103E-3"/>
        <n v="2.7590090090090089E-2"/>
        <n v="2.1276595744680851E-2"/>
        <n v="1.3409303204671775E-2"/>
        <n v="1.3157894736842105E-2"/>
        <n v="1.156930126002291E-2"/>
        <n v="4.1666666666666664E-2"/>
        <n v="1.248E-2"/>
        <n v="3.9503386004514675E-3"/>
        <n v="5.8333333333333336E-3"/>
        <n v="1.7322834645669291E-2"/>
        <n v="3.7841067516430991E-3"/>
        <n v="6.2761506276150627E-3"/>
        <n v="1.6370106761565837E-2"/>
        <n v="8.7094220110847196E-3"/>
        <n v="1.8518518518518517E-2"/>
        <n v="1.5157329240214889E-2"/>
        <n v="8.4485407066052232E-3"/>
        <n v="1.8480492813141684E-2"/>
        <n v="4.7058823529411764E-2"/>
        <n v="1.9047619047619048E-3"/>
        <n v="8.6426029486527702E-3"/>
        <n v="2.9390681003584228E-2"/>
        <n v="3.5555555555555556E-2"/>
        <n v="4.6153846153846158E-3"/>
        <n v="1.607142857142857E-2"/>
        <n v="7.2859744990892532E-3"/>
        <n v="8.1871345029239772E-3"/>
        <n v="4.5454545454545456E-2"/>
        <n v="3.9097744360902256E-2"/>
        <n v="1.5632183908045976E-2"/>
        <n v="1.1120331950207469E-2"/>
        <n v="1.0744435917114352E-2"/>
        <n v="1.1151484776343817E-2"/>
        <n v="4.8165653837497187E-3"/>
        <n v="1.6832521702307854E-2"/>
        <n v="2.785729676485979E-3"/>
        <n v="1.055557793803634E-2"/>
        <n v="1.2399563535363554E-2"/>
        <n v="5.928085519922255E-3"/>
        <n v="2.8827674567584883E-2"/>
        <n v="2.1604938271604936E-3"/>
        <n v="9.5795635976583283E-3"/>
        <n v="2.121790791427965E-2"/>
        <n v="2.413793103448276E-3"/>
        <n v="2.3539668700959023E-2"/>
        <n v="9.1932457786116327E-3"/>
        <n v="1.2330754352030947E-2"/>
        <n v="1.935483870967742E-2"/>
        <n v="2.8248587570621469E-2"/>
        <n v="9.6491945375746183E-3"/>
        <n v="1.8089053803339517E-2"/>
        <n v="1.3856228845708874E-2"/>
        <n v="1.7060367454068241E-2"/>
        <n v="8.0213903743315509E-2"/>
        <n v="2.0351526364477335E-2"/>
        <n v="2.7932960893854747E-2"/>
        <n v="2.2144522144522144E-2"/>
        <n v="1.0122535961640916E-2"/>
        <n v="1.1324041811846691E-2"/>
        <n v="5.8606673598638808E-3"/>
        <n v="1.5360983102918587E-2"/>
        <n v="1.507537688442211E-2"/>
        <n v="9.5333667837431014E-3"/>
        <n v="1.2748469344963516E-2"/>
        <n v="1.6937191249117856E-2"/>
        <n v="1.4016967908520842E-2"/>
        <n v="1.9520945446871371E-2"/>
        <n v="1.659959758551308E-2"/>
        <n v="2.2254275705749022E-2"/>
        <n v="3.2044198895027624E-2"/>
        <n v="1.5655577299412915E-2"/>
        <n v="9.1687041564792182E-3"/>
        <n v="3.7383177570093455E-2"/>
        <n v="9.0962633335514697E-3"/>
        <n v="1.8054162487462388E-2"/>
        <n v="7.4681910381707538E-3"/>
        <n v="2.052505966587112E-2"/>
        <n v="2.072538860103627E-2"/>
        <n v="1.6956920256645278E-2"/>
        <n v="8.5922955749677787E-2"/>
        <n v="1.1945031712473573E-2"/>
        <n v="1.5711252653927813E-2"/>
        <n v="1.060695344725987E-2"/>
        <n v="1.3914656771799629E-2"/>
        <n v="9.5377842993396925E-3"/>
        <n v="1.489439628860945E-2"/>
        <n v="1.3536379018612521E-2"/>
        <n v="1.4466546112115732E-2"/>
        <n v="8.2801449025357941E-3"/>
        <n v="2.368421052631579E-2"/>
        <n v="0.65"/>
        <n v="2.6589595375722544E-2"/>
        <n v="2.3720772619451033E-2"/>
        <n v="1.1787819253438114E-2"/>
        <n v="1.0616838305552606E-2"/>
        <n v="0.16"/>
        <n v="4.6865846514352666E-3"/>
        <n v="1.6902661427830083E-2"/>
        <n v="4.0690505548705305E-2"/>
        <n v="1.3324450366422385E-2"/>
        <n v="2.3798191337458353E-2"/>
        <n v="1.8811881188118811E-2"/>
        <n v="1.1921023221159815E-2"/>
        <n v="2.3961661341853034E-3"/>
        <n v="1.3198680131986801E-2"/>
        <n v="1.4839133289560078E-2"/>
        <n v="1.3592233009708738E-2"/>
        <n v="7.6238881829733167E-3"/>
        <n v="2.1153846153846155E-2"/>
        <n v="5.4906658680243586E-3"/>
        <n v="1.6295491580662683E-2"/>
        <n v="2.795834207031523E-2"/>
        <n v="2.1919142717973697E-2"/>
        <n v="1.3265306122448979E-2"/>
        <n v="1.9656019656019656E-2"/>
        <n v="8.3832335329341312E-3"/>
        <n v="1.0805920031353295E-2"/>
        <n v="1.3149243918474688E-2"/>
        <n v="1.9E-2"/>
        <n v="1.0101986562907825E-2"/>
        <n v="1.257445400397088E-2"/>
        <n v="7.4511021421918662E-3"/>
        <n v="2.6578073089700997E-2"/>
        <n v="1.9590675276348911E-2"/>
        <n v="1.9984627209838585E-2"/>
        <n v="7.4665146765460245E-3"/>
        <n v="1.7177914110429449E-2"/>
        <n v="1.1358777429978687E-2"/>
        <n v="1.4168971288174622E-2"/>
        <n v="1.8765432098765432E-2"/>
        <n v="7.3333333333333332E-3"/>
        <n v="2.4662545207769528E-2"/>
        <n v="1.415929203539823E-2"/>
        <n v="1.898101898101898E-2"/>
        <n v="1.0996563573883162E-2"/>
        <n v="1.721664275466284E-2"/>
        <n v="1.3968775677896467E-2"/>
        <n v="3.0470914127423823E-2"/>
        <n v="2.0360051435919416E-2"/>
        <n v="6.1320754716981132E-2"/>
        <n v="5.8823529411764705E-2"/>
        <n v="2.3904382470119521E-2"/>
        <n v="2.0268176935393737E-2"/>
        <n v="2.3964497041420119E-2"/>
        <n v="3.0563514804202482E-2"/>
        <n v="1.924500370096225E-2"/>
        <n v="1.9729425028184894E-2"/>
        <n v="2.3673469387755101E-2"/>
        <n v="2.3988005997001498E-3"/>
        <n v="2.1435452793834298E-2"/>
        <n v="2.0637898686679174E-2"/>
        <n v="1.4178568114475222E-2"/>
        <n v="1.1369019422074847E-2"/>
        <n v="3.8067349926793559E-2"/>
        <n v="1.7307692307692309E-2"/>
        <n v="1.7467248908296942E-2"/>
        <n v="5.0931946250541826E-3"/>
        <n v="2.3255813953488372E-2"/>
        <n v="2.8127881955118353E-2"/>
        <n v="1.453287197231834E-2"/>
        <n v="3.5000000000000003E-2"/>
        <n v="1.9750485532769348E-2"/>
        <n v="9.3632958801498131E-3"/>
        <n v="2.9327610872675252E-2"/>
        <n v="4.6304957904583725E-3"/>
        <n v="9.2378752886836026E-3"/>
        <n v="7.6938651548896534E-3"/>
        <n v="8.5110195305500812E-3"/>
        <n v="1.4165261382799325E-2"/>
        <n v="4.0816326530612242E-2"/>
        <n v="3.4142177783197169E-4"/>
        <n v="3.3755274261603373E-2"/>
        <n v="2.4401580292818963E-2"/>
        <n v="2.7693639117265252E-2"/>
        <n v="4.3189368770764118E-2"/>
        <n v="9.6153846153846159E-3"/>
        <n v="3.1419939577039278E-2"/>
        <n v="3.6510173372141033E-2"/>
        <n v="1.7741935483870968E-2"/>
        <n v="1.2927756653992395E-2"/>
        <n v="2.336448598130841E-2"/>
        <n v="2.0472440944881889E-2"/>
        <n v="2.0729513022280082E-2"/>
        <n v="1.424247819120527E-2"/>
        <n v="1.0632128358786004E-2"/>
        <n v="1.245753114382786E-2"/>
        <n v="1.8450184501845018E-2"/>
        <n v="1.6592268460615102E-2"/>
        <n v="2.5812883299064504E-2"/>
        <n v="6.5554916618746403E-3"/>
        <n v="8.6720867208672087E-3"/>
        <n v="2.7902790279027902E-2"/>
        <n v="1.5487039808860178E-2"/>
        <n v="1.1436936730866005E-2"/>
        <n v="1.453159360797537E-2"/>
        <n v="5.6753616972408669E-3"/>
        <n v="1.9539219235786653E-3"/>
        <n v="6.2327486421511888E-3"/>
        <n v="2.8568944315401145E-2"/>
        <n v="5.3048508455894759E-3"/>
        <n v="1.77920164222387E-2"/>
        <n v="1.9491119696254378E-2"/>
        <n v="7.8514808608386218E-3"/>
        <n v="9.8178472628000189E-3"/>
        <n v="4.3373067390534642E-3"/>
        <n v="1.1874989269588009E-3"/>
        <n v="1.7322738507527806E-3"/>
        <n v="2.0689264255753315E-3"/>
        <n v="1.31339598232169E-2"/>
        <n v="1.3493877302442571E-2"/>
        <n v="2.7052134056084687E-2"/>
        <n v="3.9984490864149663E-4"/>
        <n v="1.4773184128696961E-2"/>
        <n v="1.5861085914215367E-2"/>
        <n v="8.5034013605442185E-3"/>
        <n v="5.5324468289103127E-3"/>
        <n v="7.8542016165929537E-3"/>
        <n v="7.3182615196474045E-3"/>
        <n v="5.4710507119120309E-3"/>
        <n v="3.5793743815051618E-3"/>
        <n v="1.6293085584029841E-2"/>
        <n v="1.2387347587913058E-2"/>
        <n v="3.6716662760075841E-3"/>
        <n v="1.4114577155734788E-2"/>
        <n v="4.0332332917116503E-3"/>
        <n v="5.3529198713168713E-3"/>
        <n v="7.5763610348650364E-3"/>
        <n v="3.4117137911136755E-2"/>
        <n v="4.0812268535779083E-3"/>
        <n v="7.5571278450029965E-4"/>
        <n v="3.5378234448557111E-3"/>
        <n v="1.0963181128492936E-2"/>
        <n v="3.1496062992125984E-2"/>
        <n v="1.127554615926709E-2"/>
        <n v="2.2068095838587644E-3"/>
        <n v="1.1986301369863013E-2"/>
        <n v="9.823182711198428E-3"/>
        <n v="2.1428571428571429E-2"/>
        <n v="4.5801526717557254E-3"/>
        <n v="2.9661016949152543E-2"/>
        <n v="7.7888957087324127E-3"/>
        <n v="1.2684840029406688E-2"/>
        <n v="1.0897435897435897E-2"/>
        <n v="3.020213933526627E-3"/>
        <n v="5.1476888090053827E-3"/>
        <n v="2.4451258876694642E-3"/>
        <n v="1.1840026549315007E-2"/>
        <n v="2.2294725394235999E-2"/>
        <n v="2.6084847849310849E-3"/>
        <n v="1.8090753718915307E-2"/>
        <n v="2.3695525913778547E-3"/>
        <n v="1.5581098339719029E-2"/>
        <n v="5.7611048389744676E-3"/>
        <n v="1.1286467598723754E-2"/>
        <n v="1.9911479951474985E-2"/>
        <n v="5.1978086299249238E-3"/>
        <n v="1.3620841806392205E-2"/>
        <n v="6.7711704028229468E-3"/>
        <n v="9.1769654043871059E-3"/>
        <n v="4.2287694974003469E-2"/>
        <n v="6.7591604411241547E-3"/>
        <n v="2.5971535197423625E-3"/>
        <n v="2.1863135532859735E-3"/>
        <n v="4.4844964551123256E-3"/>
        <n v="4.5302013422818792E-3"/>
        <n v="1.3604720538363365E-2"/>
        <n v="4.4823657577193988E-3"/>
        <n v="2.0871862615587846E-2"/>
        <n v="1.0409745293466223E-2"/>
        <n v="8.4306795802196015E-3"/>
        <n v="8.4420440382218537E-3"/>
        <n v="6.982523965442424E-3"/>
        <n v="3.5371286574581925E-3"/>
        <n v="1.6836825212443115E-3"/>
        <n v="3.8145073771032652E-3"/>
        <n v="2.146808268249769E-2"/>
        <n v="1.4277327603765221E-2"/>
        <n v="6.0640290122172353E-3"/>
        <n v="2.2258634764581167E-3"/>
        <n v="3.6399584158256254E-2"/>
        <n v="6.9456502865080745E-3"/>
        <n v="1.1333279365336355E-2"/>
        <n v="2.752817001854229E-2"/>
        <n v="1.1089206505667817E-2"/>
        <n v="6.5520661305266239E-3"/>
        <n v="1.7919075144508672E-2"/>
        <n v="4.388789268766285E-3"/>
        <n v="1.0889699557710054E-2"/>
        <n v="1.2347045154075982E-2"/>
        <n v="3.5920299194962704E-3"/>
        <n v="2.3204525841403777E-2"/>
        <n v="3.0647390723074481E-3"/>
        <n v="2.3955652346070087E-2"/>
        <n v="1.5619890836833765E-2"/>
        <n v="1.0054753608760578E-2"/>
        <n v="7.2204989182285016E-3"/>
        <n v="2.1954960683808016E-2"/>
        <n v="9.5171773444753943E-2"/>
        <n v="8.7134326277389217E-3"/>
        <n v="2.7780040733197557E-2"/>
        <n v="6.4862861378799114E-3"/>
        <n v="1.7655705054054288E-3"/>
        <n v="8.2742316784869974E-3"/>
        <n v="1.1605795844985306E-2"/>
        <n v="1.9526629817891588E-2"/>
        <n v="1.4867337602927721E-2"/>
        <n v="1.5923566878980892E-2"/>
        <n v="2.889078030576329E-3"/>
        <n v="4.0963607339370087E-3"/>
        <n v="3.857217408403692E-3"/>
        <n v="4.9513767677127488E-3"/>
        <n v="4.4206989756608948E-3"/>
        <n v="3.0798607902922789E-3"/>
        <n v="4.8780487804878049E-3"/>
        <n v="4.886170112608345E-2"/>
        <n v="8.5945332702155909E-3"/>
        <n v="3.2551857879973682E-3"/>
        <n v="1.8291985823710986E-3"/>
        <n v="2.1063955304160737E-2"/>
        <n v="9.8463962189838522E-3"/>
        <n v="1.3715710723192019E-2"/>
        <n v="2.2877784467188442E-2"/>
        <n v="1.4153846153846154E-2"/>
        <n v="1.119805720453319E-2"/>
        <n v="8.6891757696127107E-3"/>
        <n v="1.6097875080489377E-2"/>
        <n v="2.1643022866575091E-2"/>
        <n v="2.0597938212829858E-2"/>
        <n v="1.7385200630648155E-2"/>
        <n v="1.134466570129403E-2"/>
        <n v="9.0505183478690136E-3"/>
        <n v="1.4964216005204945E-2"/>
        <n v="1.7065655368570753E-2"/>
        <n v="2.2950819672131147E-2"/>
        <n v="1.2666666666666666E-2"/>
        <n v="5.3156146179401996E-3"/>
        <n v="1.5865021405187609E-2"/>
        <n v="3.2926829268292684E-2"/>
        <n v="1.9426048565121413E-2"/>
        <n v="2.7941176470588237E-2"/>
        <n v="1.0119676170362548E-2"/>
        <n v="1.9488188976377954E-2"/>
        <n v="1.8683651804670912E-2"/>
        <n v="2.691840011881225E-2"/>
        <n v="1.1124053581828771E-2"/>
        <n v="9.3874677305796767E-3"/>
        <n v="1.8933731938216243E-2"/>
        <n v="1.8309859154929577E-2"/>
        <n v="1.4577656675749319E-2"/>
        <n v="2.8080229226361032E-2"/>
        <n v="1.0635155096011817E-2"/>
        <n v="1.899492092331833E-3"/>
        <n v="1.9740552735476594E-2"/>
        <n v="1.2628982772581737E-2"/>
        <n v="1.0918114143920596E-2"/>
        <n v="8.549730311767775E-3"/>
        <n v="3.5211267605633804E-2"/>
        <n v="9.6774193548387101E-3"/>
        <n v="4.3478260869565216E-2"/>
        <n v="3.1690140845070422E-2"/>
        <n v="2.9222387320455671E-2"/>
        <n v="5.0847457627118647E-2"/>
        <n v="0.12"/>
        <n v="4.6853037638606911E-2"/>
        <n v="0.1875"/>
        <n v="2.8846153846153848E-2"/>
        <n v="4.6025104602510462E-2"/>
        <n v="8.3875026210945697E-2"/>
        <n v="3.759769062874041E-2"/>
        <n v="9.375E-2"/>
        <n v="3.4440344403444033E-2"/>
        <n v="1.9642857142857142E-2"/>
        <n v="1.9966722129783693E-2"/>
        <n v="3.9538714991762765E-2"/>
        <n v="1.9496166484118293E-2"/>
        <n v="2.0250368188512519E-2"/>
        <n v="9.876543209876543E-3"/>
        <n v="5.5592766242464835E-2"/>
        <n v="2.6958002270147559E-3"/>
        <n v="1.5730817886192842E-2"/>
        <n v="0.18823529411764706"/>
        <n v="2.8077753779697623E-2"/>
        <n v="1.1480601741884403E-2"/>
        <n v="1.3313161875945537E-2"/>
        <n v="1.470327723649247E-2"/>
        <n v="3.3756491633006348E-2"/>
        <n v="1.0914051841746248E-2"/>
        <n v="1.5535975149750808E-2"/>
        <n v="4.5751633986928102E-2"/>
        <n v="3.0015797788309637E-2"/>
        <n v="1.1077068112184774E-2"/>
        <n v="1.6882386043894203E-2"/>
        <n v="1.529497450837582E-2"/>
        <n v="1.4857142857142857E-2"/>
        <n v="1.1268052690049199E-2"/>
        <n v="1.5181781861765881E-2"/>
        <n v="2.4783612233121755E-2"/>
        <n v="1.3011152416356878E-2"/>
        <n v="1.4554383948380451E-2"/>
        <n v="1.7308948399738733E-2"/>
        <n v="2.2639109697933226E-2"/>
        <n v="3.1679345974792779E-2"/>
        <n v="9.3418557280325904E-3"/>
        <n v="6.7098553019165627E-3"/>
        <n v="1.7870982448142239E-2"/>
        <n v="1.7552980483273667E-2"/>
        <n v="2.2698167365864431E-2"/>
        <n v="1.4571948998178506E-2"/>
        <n v="1.5309613410879233E-2"/>
        <n v="2.7839643652561249E-2"/>
        <n v="2.4955910967051569E-2"/>
        <n v="1.3219170007073804E-2"/>
        <n v="1.6338835439269034E-2"/>
        <n v="2.077687443541102E-2"/>
        <n v="1.4682813578465207E-2"/>
        <n v="1.5176510351063528E-2"/>
        <n v="1.2246740786726114E-2"/>
        <n v="1.8974901723616572E-2"/>
        <n v="2.4255279904085585E-2"/>
        <n v="6.6509893346635304E-2"/>
        <n v="2.5597103018576539E-2"/>
        <n v="2.2820629849383843E-2"/>
        <n v="3.6628198695434017E-2"/>
        <n v="3.0088495575221239E-2"/>
        <n v="3.5000000000000001E-3"/>
        <n v="2.3622047244094488E-2"/>
        <n v="1.9893899204244031E-2"/>
        <n v="1.6154363921920576E-2"/>
        <n v="1.7922191461460003E-2"/>
        <n v="1.3675135754212227E-2"/>
        <n v="3.8372093023255817E-2"/>
        <n v="4.4164037854889593E-2"/>
        <n v="2.1176470588235293E-2"/>
        <n v="3.0936311903153064E-2"/>
        <n v="1.8719211822660099E-2"/>
        <n v="1.9491525423728815E-2"/>
        <n v="2.6883709458626219E-2"/>
        <n v="3.6900369003690037E-2"/>
        <n v="4.8470747903640154E-3"/>
        <n v="1.2173555418465968E-2"/>
        <n v="6.0680893043323688E-3"/>
        <n v="1.6441884086253817E-2"/>
        <n v="1.4712351532332959E-2"/>
        <n v="1.2260640788767891E-2"/>
        <n v="3.9330634916117754E-2"/>
        <n v="4.6515972351952178E-2"/>
        <n v="3.6728745837078802E-2"/>
        <n v="3.9854780153287618E-2"/>
        <n v="4.7102758703770627E-2"/>
        <n v="2.4034334763948499E-2"/>
        <n v="7.3754452862375194E-3"/>
        <n v="4.5215772325287583E-2"/>
        <n v="1.5473735576998757E-2"/>
        <n v="1.4374090247452693E-2"/>
        <n v="1.3309725754038144E-2"/>
        <n v="7.0932466380966451E-3"/>
        <n v="2.0213293650793652E-2"/>
        <n v="1.856484417000662E-2"/>
        <n v="0.21875839828003224"/>
        <n v="1.5383799267943345E-2"/>
        <n v="1.8700238947497661E-2"/>
        <n v="2.2772672792648822E-2"/>
        <n v="1.9664665700683089E-2"/>
        <n v="1.7055296469020653E-2"/>
        <n v="3.0472320975114271E-2"/>
        <n v="2.3422950389288613E-3"/>
        <n v="4.2001401796784965E-2"/>
        <n v="1.0161191593552336E-2"/>
        <n v="9.3178036605657232E-3"/>
        <n v="8.5689430187037841E-2"/>
        <n v="2.3933586505343107E-2"/>
        <n v="4.6772684752104769E-2"/>
        <n v="1.06265916307731E-2"/>
        <n v="6.3605336642879304E-2"/>
        <n v="1.1033153018049382E-2"/>
        <n v="1.0277743790529793E-2"/>
        <n v="2.6940346375881975E-2"/>
        <n v="3.5580892471004523E-2"/>
        <n v="6.9236095084237248E-3"/>
        <n v="4.1196074800962781E-2"/>
        <n v="2.8475711892797319E-2"/>
        <n v="4.0383014154870944E-2"/>
        <n v="5.3084554234281581E-3"/>
        <n v="6.7529935950988579E-3"/>
        <n v="2.0026198352612063E-2"/>
        <n v="9.274583199120303E-3"/>
        <n v="2.3455438199865768E-2"/>
        <n v="6.9585729028453489E-2"/>
        <n v="2.6683608640406607E-2"/>
        <n v="3.311036789297659E-2"/>
        <n v="2.9805697038294662E-2"/>
        <n v="1.5444810543657331E-2"/>
        <n v="1.7261507671781189E-2"/>
        <n v="1.8840044329516071E-2"/>
        <n v="2.0806241872561769E-2"/>
        <n v="1.2136382599461449E-2"/>
        <n v="1.9819819819819819E-2"/>
        <n v="8.6330935251798559E-3"/>
        <n v="1.586430729163224E-2"/>
        <n v="9.2574141688646482E-3"/>
        <n v="2.1697335896731666E-2"/>
        <n v="9.3271152564956689E-3"/>
        <n v="1.9633301784222606E-2"/>
        <n v="2.4975024975024976E-2"/>
        <n v="1.5518311607697082E-2"/>
        <n v="1.8577834721332478E-2"/>
        <n v="9.9537037037037042E-3"/>
        <n v="2.1445121467965182E-2"/>
        <n v="2.9347826086956522E-2"/>
        <n v="1.5333979551042985E-2"/>
        <n v="2.262142381902861E-2"/>
        <n v="1.3895543842836608E-2"/>
        <n v="1.8886679920477135E-2"/>
        <n v="9.1364761119218322E-3"/>
        <n v="1.3326987148976678E-2"/>
        <n v="8.6419753086419745E-3"/>
        <n v="3.1585786096865069E-2"/>
        <n v="2.1656050955414011E-2"/>
        <n v="1.4602451794187657E-2"/>
        <n v="1.8702354510577588E-2"/>
        <n v="9.1652488886449709E-3"/>
        <n v="1.9536738435187537E-2"/>
        <n v="3.579508032416024E-2"/>
        <n v="1.2121664395335251E-2"/>
        <n v="1.6717522306955581E-2"/>
        <n v="1.5428177296983337E-2"/>
        <n v="1.1099252934898612E-2"/>
        <n v="2.4412855377008654E-2"/>
        <n v="1.7857102235891181E-2"/>
        <n v="2.6544350300482043E-2"/>
        <n v="2.4951267056530214E-2"/>
        <n v="1.2815255279885175E-2"/>
        <n v="5.2884615384615384E-2"/>
        <n v="2.6928795638526352E-2"/>
        <n v="2.3831631073970908E-2"/>
        <n v="1.6381373090373644E-2"/>
        <n v="1.549636803874092E-2"/>
        <n v="3.9228295819935692E-2"/>
        <n v="8.7499999999999994E-2"/>
        <n v="9.2592592592592587E-3"/>
        <n v="1.822052439157976E-2"/>
        <n v="2.1104342699941048E-2"/>
        <n v="4.7205438066465254E-3"/>
        <n v="4.5469761214014725E-3"/>
        <n v="2.4512563771643379E-2"/>
        <n v="1.3244534748090455E-2"/>
        <n v="7.3841319717203452E-2"/>
        <n v="1.6429622363903874E-2"/>
        <n v="8.6436170212765961E-3"/>
        <n v="2.0788022565518521E-2"/>
        <n v="1.3479930717674523E-2"/>
        <n v="8.107306462775599E-3"/>
        <n v="1.5009788992821405E-2"/>
        <n v="9.5247098863179783E-3"/>
        <n v="6.4814814814814811E-2"/>
        <n v="2.7247956403269754E-3"/>
        <n v="1.0266159695817491E-2"/>
        <n v="2.0895522388059702E-2"/>
        <n v="1.2257530720436369E-2"/>
        <n v="5.4545454545454543E-2"/>
        <n v="4.4557606619987271E-3"/>
        <n v="6.8965517241379309E-3"/>
        <n v="8.8832487309644676E-3"/>
        <n v="2.9239766081871343E-3"/>
        <n v="1.7278617710583154E-2"/>
        <n v="0.66666666666666663"/>
        <n v="4.4776119402985072E-2"/>
        <n v="5.9405940594059403E-2"/>
        <n v="1.7761989342806393E-2"/>
        <n v="1.1895910780669145E-2"/>
        <n v="5.9384560014396253E-3"/>
        <n v="2.8260869565217391E-2"/>
        <n v="1.7910447761194031E-2"/>
        <n v="1.4394242303078768E-2"/>
        <n v="0.125"/>
        <n v="2.903225806451613E-2"/>
        <n v="1.99501246882793E-3"/>
        <n v="3.2679738562091504E-3"/>
        <n v="1.3471758744283772E-2"/>
        <n v="1.2307285118771919E-2"/>
        <n v="7.6784454678531146E-3"/>
        <n v="1.8723143032535298E-2"/>
        <n v="1.3310185185185185E-2"/>
        <n v="1.3215859030837005E-2"/>
        <n v="3.1554307116104865E-2"/>
        <n v="2.0930232558139535E-2"/>
        <n v="6.6972947525382413E-3"/>
        <n v="1.6110870506712862E-2"/>
        <n v="1.8726591760299626E-2"/>
        <n v="1.4436543848308555E-2"/>
        <n v="3.6831368993653674E-3"/>
        <n v="2.9304029304029304E-2"/>
        <n v="2.4695908588278657E-2"/>
        <n v="5.2698682532936678E-3"/>
        <n v="1.4521691777092031E-2"/>
        <n v="9.1931540342298293E-3"/>
        <n v="7.937434341076223E-3"/>
        <n v="1.1046885035324342E-2"/>
        <n v="3.4625517500940908E-2"/>
        <n v="1.9351935193519351E-2"/>
        <n v="3.8065027755749402E-2"/>
        <n v="2.0799999999999999E-2"/>
        <n v="3.6286919831223625E-2"/>
        <n v="2.7047949485622613E-2"/>
        <n v="3.44574780058651E-2"/>
        <n v="3.4895893916482491E-2"/>
        <n v="2.6562499999999999E-2"/>
        <n v="1.0214083256564021E-2"/>
        <n v="2.35E-2"/>
        <n v="7.599726409849245E-3"/>
        <n v="3.0939648586707412E-2"/>
        <n v="1.6365540717465307E-2"/>
        <n v="3.1906614785992216E-2"/>
        <n v="7.745098039215686E-3"/>
        <n v="3.9967027202557889E-2"/>
        <n v="2.1034265926260509E-2"/>
        <n v="1.5187849720223821E-2"/>
        <n v="2.1551156459001321E-2"/>
        <n v="1.9854721549636804E-2"/>
        <n v="3.7641154328732745E-2"/>
        <n v="2.5320504277832567E-2"/>
        <n v="2.0306154326772883E-2"/>
        <n v="1.6030779095864058E-2"/>
        <n v="2.6359143327841845E-2"/>
        <n v="1.937984496124031E-2"/>
        <n v="3.5999999999999997E-2"/>
        <n v="1.0062160062160062E-2"/>
        <n v="2.5741214985347309E-2"/>
        <n v="2.1954470609759285E-2"/>
        <n v="1.6666666666666668E-3"/>
        <n v="1.2414484156014597E-2"/>
        <n v="1.893939393939394E-2"/>
        <n v="2.0974706971005553E-2"/>
        <n v="4.2647058823529413E-2"/>
        <n v="2.491103202846975E-2"/>
        <n v="5.8139534883720929E-2"/>
        <n v="1.9047619047619049E-2"/>
        <n v="1.2903225806451613E-2"/>
        <n v="1.8675721561969439E-2"/>
        <n v="6.1538461538461542E-2"/>
        <n v="9.6448996382431963E-3"/>
        <n v="5.4000000000000003E-3"/>
        <n v="1.8465909090909092E-2"/>
        <n v="5.6430446194225721E-3"/>
        <n v="9.9676052828307996E-3"/>
        <n v="7.3041168658698535E-3"/>
        <n v="1.7380660954712364E-2"/>
        <n v="1.88811628931536E-2"/>
        <n v="1.2146396036439189E-2"/>
        <n v="7.3846153846153844E-3"/>
        <n v="1.3501549358123064E-2"/>
        <n v="1.1892963330029732E-2"/>
        <n v="1.6385542168674699E-2"/>
        <n v="6.6666666666666671E-3"/>
        <n v="3.7581305709467596E-3"/>
        <n v="0.13793103448275862"/>
        <n v="9.0939612656237949E-3"/>
        <n v="5.8852867830423939E-3"/>
        <n v="1.0444874274661509E-2"/>
        <n v="1.6817939135077415E-2"/>
        <n v="1.793103448275862E-2"/>
        <n v="3.3248081841432228E-2"/>
        <n v="1.1307280301527474E-2"/>
        <n v="1.561699948796723E-2"/>
        <n v="1.6624040920716114E-2"/>
        <n v="2.0327669902912623E-2"/>
        <n v="6.0546555391916218E-3"/>
        <n v="2.292441140024783E-2"/>
        <n v="2.2883295194508008E-2"/>
        <n v="1.4832472520196E-2"/>
        <n v="5.6338028169014088E-3"/>
        <n v="2.5717959708529789E-2"/>
        <n v="1.8186753528773074E-2"/>
        <n v="1.6301816488122962E-2"/>
        <n v="4.3256997455470736E-2"/>
        <n v="3.3771106941838651E-2"/>
        <n v="1.3225569434239529E-2"/>
        <n v="2.8089887640449437E-2"/>
        <n v="6.993006993006993E-3"/>
        <n v="1.3793103448275862E-2"/>
        <n v="3.3898305084745763E-2"/>
        <n v="4.3321299638989168E-2"/>
        <n v="2.0754716981132074E-2"/>
        <n v="4.9301561216105174E-3"/>
        <n v="3.4334763948497854E-2"/>
        <n v="1.0410958904109589E-2"/>
        <n v="3.2703488372093025E-3"/>
        <n v="8.2352941176470587E-2"/>
        <n v="1.1965811965811967E-2"/>
        <n v="8.6555106751298322E-3"/>
        <n v="4.566071968551557E-2"/>
        <n v="1.2496486161866551E-2"/>
        <n v="2.8153153153153154E-2"/>
        <n v="1.5400410677618071E-2"/>
        <n v="1.6402664753456871E-2"/>
        <n v="3.1802412027094003E-2"/>
        <n v="1.2202599950944321E-2"/>
        <n v="1.6969967623088087E-2"/>
        <n v="6.35754274953755E-3"/>
        <n v="1.7934482259160417E-2"/>
        <n v="1.1932762159168648E-2"/>
        <n v="1.7116777760764503E-2"/>
        <n v="3.6958817317845828E-3"/>
        <n v="9.3370681605975722E-3"/>
        <n v="2.1195172210774212E-2"/>
        <n v="8.3119423053416453E-3"/>
        <n v="3.6235186873290796E-2"/>
        <n v="4.8709514170040486E-3"/>
        <n v="2.8131634819532909E-2"/>
        <n v="1.3397733844539165E-2"/>
        <n v="2.1250342747463669E-2"/>
        <n v="3.7606212139691834E-2"/>
        <n v="2.7192982456140352E-2"/>
        <n v="3.142623737411495E-2"/>
        <n v="3.626220362622036E-2"/>
        <n v="4.6391752577319589E-2"/>
        <n v="2.267818574514039E-2"/>
        <n v="1.5656802880851729E-2"/>
        <n v="2.5649145028499049E-2"/>
        <n v="1.2471084308454393E-2"/>
        <n v="2.8649386084583901E-2"/>
        <n v="1.1223281258812249E-2"/>
        <n v="2.5354969574036511E-2"/>
        <n v="7.3043478260869567E-3"/>
        <n v="2.6695141484249868E-2"/>
        <n v="3.1287605294825514E-2"/>
        <n v="3.9660056657223795E-2"/>
        <n v="9.959349593495935E-2"/>
        <n v="2.1766561514195582E-2"/>
        <n v="4.4726222626754663E-3"/>
        <n v="2.5328787140769606E-2"/>
        <n v="1.0952380952380953E-2"/>
        <n v="1.2711938910460905E-2"/>
        <n v="5.6603773584905662E-2"/>
        <n v="2.4193548387096774E-2"/>
        <n v="1.3966480446927373E-2"/>
        <n v="3.2486145614370344E-3"/>
        <n v="1.2429378531073447E-2"/>
        <n v="1.1912865895166781E-2"/>
        <n v="1.3629160063391443E-2"/>
        <n v="8.8603905566890118E-3"/>
        <n v="1.0495643418520008E-2"/>
        <n v="4.3956043956043959E-2"/>
        <n v="7.5018754688672166E-3"/>
        <n v="0.26315789473684209"/>
        <n v="1.1661807580174927E-2"/>
        <n v="3.7453183520599251E-3"/>
        <n v="2.6769602160689318E-3"/>
        <n v="5.7458563535911604E-3"/>
        <n v="1.0672853828306265E-2"/>
        <n v="1.2931973425422376E-2"/>
        <n v="1.0843373493975903E-2"/>
        <n v="1.6403046280023433E-2"/>
        <n v="1.098901098901099E-2"/>
        <n v="2.4048096192384769E-2"/>
        <n v="2.9619181946403384E-2"/>
        <n v="1.4160891834890027E-2"/>
        <n v="5.9825960841189268E-3"/>
        <n v="7.7748476857324722E-3"/>
        <n v="1.5287295730100159E-2"/>
        <n v="8.5066162570888466E-3"/>
        <n v="7.9062957540263542E-3"/>
        <n v="1.8181818181818182E-3"/>
        <n v="1.1778563015312132E-2"/>
        <n v="0.1891891891891892"/>
        <n v="1.3743303051479153E-2"/>
        <n v="4.2253521126760563E-2"/>
        <n v="1.1209439528023599E-2"/>
        <n v="8.5794423362481435E-3"/>
        <n v="7.6893502499038827E-2"/>
        <n v="2.9299363057324841E-2"/>
        <n v="7.5559430398140079E-3"/>
        <n v="1.0843373493975904E-3"/>
        <n v="6.1135371179039302E-3"/>
        <n v="4.6003450258769408E-3"/>
        <n v="6.6914308976185628E-3"/>
        <n v="1.4037552948117702E-2"/>
        <n v="2.2489943307762546E-2"/>
        <n v="6.0626340964116295E-3"/>
        <n v="1.1782515980849511E-2"/>
        <n v="1.8537328593194517E-2"/>
        <n v="1.9789648491558263E-2"/>
        <n v="9.2591385088874687E-3"/>
        <n v="1.0485063082264774E-2"/>
        <n v="1.7351767565672978E-2"/>
        <n v="1.5585917998068013E-2"/>
        <n v="1.082395257443549E-2"/>
        <n v="7.9377849289353711E-3"/>
        <n v="1.0566615620214395E-2"/>
        <n v="5.8582506518573699E-3"/>
        <n v="2.4532603739170086E-2"/>
        <n v="1.4651144373168607E-2"/>
        <n v="1.0472450315363561E-2"/>
        <n v="0.13907693315572248"/>
        <n v="1.954442465018939E-3"/>
        <n v="3.8205116081138587E-3"/>
        <n v="1.4334664747267897E-2"/>
        <n v="1.2948404571579574E-2"/>
        <n v="2.9362951614962337E-3"/>
        <n v="1.4832855252864296E-2"/>
        <n v="1.18244862740085E-3"/>
        <n v="1.0288935870331219E-2"/>
        <n v="2.2131711581022521E-3"/>
        <n v="7.2114321107817547E-3"/>
        <n v="4.6210405929108599E-2"/>
        <n v="5.8991049633848654E-3"/>
        <n v="6.1773350326423384E-3"/>
        <n v="2.027849128024875E-3"/>
        <n v="4.5207100591715975E-2"/>
        <n v="5.4838709677419356E-2"/>
        <n v="2.4623803009575923E-2"/>
        <n v="2.6347305389221556E-2"/>
        <n v="2.7984009137635636E-2"/>
        <n v="2.3720349563046191E-2"/>
        <n v="2.5454545454545455E-2"/>
        <n v="5.7692307692307696E-2"/>
        <n v="3.1488549618320608E-2"/>
        <n v="8.8235294117647065E-2"/>
        <n v="3.3932135728542916E-2"/>
        <n v="1.5848241085364388E-2"/>
        <n v="2.2807017543859651E-2"/>
        <n v="2.175226586102719E-2"/>
        <n v="1.0676156583629894E-2"/>
        <n v="5.3275109170305673E-2"/>
        <n v="1.5126050420168067E-2"/>
        <n v="2.7130301872372947E-2"/>
        <n v="2.5118805159538356E-2"/>
        <n v="3.1746031746031744E-2"/>
        <n v="7.907742998352554E-3"/>
        <n v="2.0886075949367089E-2"/>
        <n v="1.3658536585365854E-2"/>
        <n v="1.1152416356877323E-2"/>
        <n v="6.6023017613674904E-3"/>
        <n v="2.7397260273972601E-2"/>
        <n v="1.1447207064144546E-2"/>
        <n v="2.7416173570019724E-2"/>
        <n v="2.2291803132512767E-2"/>
        <n v="2.3308270676691729E-2"/>
        <n v="1.951951951951952E-2"/>
        <n v="2.9459901800327332E-2"/>
        <n v="1.1019929660023447E-2"/>
        <n v="4.0909090909090909E-2"/>
        <n v="2.2598870056497175E-2"/>
        <n v="1.4761904761904763E-2"/>
        <n v="1.529594324983374E-2"/>
        <n v="8.2031250000000003E-3"/>
        <n v="2.1072088724584104E-2"/>
        <n v="1.0770918519996011E-2"/>
        <n v="1.4651368049426301E-2"/>
        <n v="2.6874797039293193E-2"/>
        <n v="3.9603960396039604E-2"/>
        <n v="2.3140495867768594E-2"/>
        <n v="3.9792794914056982E-2"/>
        <n v="4.230769230769231E-2"/>
        <n v="9.6199188908799391E-3"/>
        <n v="1.984732824427481E-2"/>
        <n v="7.3529411764705885E-2"/>
        <n v="1.5666666666666666E-2"/>
        <n v="0.11290322580645161"/>
        <n v="1.6451612903225808E-2"/>
        <n v="8.8167053364269134E-3"/>
        <n v="9.5634095634095639E-3"/>
        <n v="1.0171979865771811E-2"/>
        <n v="2.8539241457003379E-2"/>
        <n v="3.6666666666666666E-3"/>
        <n v="1.566265060240964E-2"/>
        <n v="3.3124243808381484E-2"/>
        <n v="1.1973999315771467E-2"/>
        <n v="1.5441176470588236E-2"/>
        <n v="4.9706305218093091E-2"/>
        <n v="2.268041237113402E-2"/>
        <n v="2.2453222453222454E-2"/>
        <n v="7.9487179487179489E-3"/>
        <n v="5.0769230769230768E-2"/>
        <n v="1.6483516483516484E-2"/>
        <n v="4.1800643086816719E-2"/>
        <n v="6.3157894736842107E-2"/>
        <n v="3.3573141486810551E-2"/>
        <n v="3.3834586466165412E-2"/>
        <n v="3.7499999999999999E-2"/>
        <n v="1.984126984126984E-2"/>
        <n v="9.5211496470827186E-3"/>
        <n v="2.7837259100642397E-2"/>
        <n v="8.3945435466946487E-3"/>
        <n v="1.107011070110701E-2"/>
        <n v="6.3492063492063489E-2"/>
        <n v="3.4482758620689655E-2"/>
        <n v="1.0357142857142856E-2"/>
        <n v="1.5873015873015872E-2"/>
        <n v="2.6205450733752622E-3"/>
        <n v="2.1621621621621623E-2"/>
        <n v="1.2259194395796848E-2"/>
        <n v="3.6630036630036632E-2"/>
        <n v="3.4000000000000002E-2"/>
        <n v="0.17391304347826086"/>
        <n v="1.9199999999999998E-2"/>
        <n v="5.454545454545455E-3"/>
        <n v="3.7974683544303799E-2"/>
        <n v="2.0558002936857563E-3"/>
        <n v="0.10256410256410256"/>
        <n v="2.7331189710610933E-2"/>
        <n v="1.2389380530973451E-2"/>
        <n v="2.1308980213089801E-2"/>
        <n v="1.2807881773399015E-2"/>
        <n v="4.9099836333878887E-3"/>
        <n v="4.8275862068965517E-2"/>
        <n v="2.0594965675057208E-2"/>
        <n v="1.4684287812041116E-2"/>
        <n v="1.9374068554396422E-2"/>
        <n v="5.6976744186046507E-3"/>
        <n v="4.3166382108380591E-3"/>
        <n v="8.9171974522292991E-3"/>
        <n v="3.9189031969677482E-3"/>
        <n v="6.143479984145858E-3"/>
        <n v="1.1320754716981131E-2"/>
        <n v="1.1663597298956415E-2"/>
        <n v="2.1019852082522383E-2"/>
        <n v="1.3703703703703704E-2"/>
        <n v="1.1045029736618521E-2"/>
        <n v="2.75E-2"/>
        <n v="7.8914919852034523E-3"/>
        <n v="3.0376670716889429E-3"/>
        <n v="1.2308839985080195E-2"/>
        <n v="4.9449204406364746E-3"/>
        <n v="1.2126865671641791E-2"/>
        <n v="0.375"/>
        <n v="5.2919708029197078E-2"/>
        <n v="4.9844236760124613E-3"/>
        <n v="4.9586776859504135E-3"/>
        <n v="1.5128593040847202E-2"/>
        <n v="1.9704433497536946E-2"/>
        <n v="1.6420361247947456E-2"/>
        <n v="9.17173607861488E-3"/>
        <n v="3.8922173525375872E-2"/>
        <n v="2.3853211009174313E-2"/>
        <n v="1.1264630819325883E-2"/>
        <n v="1.2464887640449437E-2"/>
        <n v="1.2668463611859838E-2"/>
        <n v="1.0461538461538461E-2"/>
        <n v="1.4308176100628931E-2"/>
        <n v="1.3416536661466459E-2"/>
        <n v="8.0683436165163748E-3"/>
        <n v="3.7757437070938217E-3"/>
        <n v="1.7058823529411765E-2"/>
        <n v="1.4107365792759051E-2"/>
        <n v="0.11666666666666667"/>
        <n v="1.6477857878475798E-2"/>
        <n v="9.0729783037475347E-3"/>
        <n v="7.3282442748091601E-3"/>
        <n v="1.8809385301531898E-2"/>
        <n v="1.1561826376641191E-2"/>
        <n v="6.4417103747010556E-3"/>
        <n v="8.6894132653061226E-3"/>
        <n v="9.1245376078914926E-3"/>
        <n v="2.2116903633491312E-2"/>
        <n v="9.6013797001471002E-3"/>
        <n v="1.0309570340159176E-2"/>
        <n v="2.7000000000000001E-3"/>
        <n v="1.0592255125284738E-2"/>
        <n v="2.0414673046251993E-2"/>
        <n v="2.1934197407776669E-2"/>
        <n v="4.2964084937811307E-2"/>
        <n v="1.5815548780487805E-2"/>
        <n v="6.5137919574609505E-3"/>
        <n v="1.1086474501108648E-2"/>
        <n v="8.4054004212406209E-3"/>
        <n v="1.2461059190031152E-2"/>
        <n v="7.6116708226389362E-3"/>
        <n v="1.3692444009094942E-2"/>
        <n v="5.6013179571663919E-3"/>
        <n v="6.1383681248060986E-3"/>
        <n v="9.238526220190094E-3"/>
        <n v="1.1252900232018562E-2"/>
        <n v="8.5667215815486003E-3"/>
        <n v="4.2753598984602023E-3"/>
        <n v="6.3291139240506328E-3"/>
        <n v="6.7385444743935305E-2"/>
        <n v="1.1739594450373533E-2"/>
        <n v="6.8170234454638127E-3"/>
        <n v="1.9698684396661479E-2"/>
        <n v="1.1402508551881414E-2"/>
        <n v="4.1274936941068565E-3"/>
        <n v="6.8284303199484643E-3"/>
        <n v="9.6926713947990545E-3"/>
        <n v="1.2427825130602145E-2"/>
        <n v="4.261363636363636E-3"/>
        <n v="1.9728021451829152E-2"/>
        <n v="6.1459159397303726E-3"/>
        <n v="8.321775312066574E-3"/>
        <n v="1.4771528285041798E-2"/>
        <n v="1.9192587690271344E-2"/>
        <n v="6.0864272671941567E-3"/>
        <n v="1.1784311391501013E-2"/>
        <n v="1.0576543172355105E-2"/>
        <n v="2.1960364220674881E-2"/>
        <n v="1.9333333333333334E-2"/>
        <n v="1.9654088050314465E-2"/>
        <n v="5.2320291173794361E-3"/>
        <n v="1.1196417146513116E-2"/>
        <n v="1.128813007161528E-2"/>
        <n v="1.0384117665625098E-2"/>
        <n v="3.0018761726078799E-2"/>
        <n v="2.6865671641791045E-2"/>
        <n v="1.085417780063083E-2"/>
        <n v="1.3023255813953489E-2"/>
        <n v="1.0359869138495093E-2"/>
        <n v="1.9270833333333334E-2"/>
        <n v="7.7571056299618208E-3"/>
        <n v="1.1889337702918985E-2"/>
        <n v="1.2056681473778601E-2"/>
        <n v="3.846919148371692E-3"/>
        <n v="2.6845637583892617E-2"/>
        <n v="5.6490384615384614E-3"/>
        <n v="1.35E-2"/>
        <n v="1.4150943396226415E-2"/>
        <n v="4.2321644498186213E-2"/>
        <n v="2.4390243902439025E-2"/>
        <n v="1.0023937761819269E-2"/>
        <n v="3.9182282793867124E-2"/>
        <n v="8.4995868256404206E-3"/>
        <n v="3.5756853396901072E-4"/>
        <n v="1.1428571428571429E-2"/>
        <n v="4.9645390070921988E-2"/>
        <n v="4.790419161676647E-2"/>
        <n v="1.631116687578419E-2"/>
        <n v="1.0852713178294573E-2"/>
        <n v="0.13636363636363635"/>
        <n v="1.5432098765432098E-2"/>
        <n v="3.3200531208499334E-2"/>
        <n v="2.4051309460181719E-3"/>
        <n v="1.8617021276595744E-2"/>
        <n v="2.3775558725630053E-3"/>
        <n v="1.276595744680851E-2"/>
        <n v="1.4754098360655738E-2"/>
        <n v="7.687051588657328E-3"/>
        <n v="7.8726382085374388E-4"/>
        <n v="1.1306532663316583E-2"/>
        <n v="1.7748628707139173E-2"/>
        <n v="1.8681318681318681E-2"/>
        <n v="1.7610062893081761E-2"/>
        <n v="2.4489795918367346E-2"/>
        <n v="1.5358361774744027E-2"/>
        <n v="1.7985611510791366E-2"/>
        <n v="7.1154898741105635E-3"/>
        <n v="1.4381591562799617E-2"/>
        <n v="4.2194092827004216E-3"/>
        <n v="1.2520193861066236E-2"/>
        <n v="9.7560975609756101E-2"/>
        <n v="3.668564199873498E-3"/>
        <n v="1.7186793306196293E-2"/>
        <n v="1.4264264264264264E-2"/>
        <n v="1.7274472168905951E-2"/>
        <n v="7.982740021574973E-3"/>
        <n v="1.2903225806451613E-3"/>
        <n v="7.8125E-2"/>
        <n v="1.7241379310344827E-2"/>
        <n v="4.084890600056343E-3"/>
        <n v="0.15384615384615385"/>
        <n v="1.6346153846153847E-2"/>
        <n v="7.1818795654042108E-3"/>
        <n v="1.0666666666666666E-2"/>
        <n v="4.3209876543209874E-2"/>
        <n v="3.4428794992175271E-2"/>
        <n v="2.2222222222222222E-3"/>
        <n v="3.1007751937984496E-2"/>
        <n v="3.9787798408488064E-3"/>
        <n v="2.2857142857142859E-3"/>
        <n v="9.0619017230376513E-3"/>
        <n v="2.4142312579415501E-2"/>
        <n v="2.9420084865629421E-2"/>
        <n v="9.6755833807626642E-3"/>
        <n v="2.8743028743028743E-2"/>
        <n v="2.393841569406506E-2"/>
        <n v="1.5559772296015181E-2"/>
        <n v="3.2041658399848072E-2"/>
        <n v="1.5892857142857143E-2"/>
        <n v="1.0148514851485149E-2"/>
        <n v="1.2105263157894737E-2"/>
        <n v="2.5971171999081021E-2"/>
        <n v="1.247537754432042E-2"/>
        <n v="3.5204567078972404E-2"/>
        <n v="1.2386944553676759E-2"/>
        <n v="4.9826989619377159E-3"/>
        <n v="2.6601723491944548E-2"/>
        <n v="1.7213114754098362E-2"/>
        <n v="1.6583502482086697E-2"/>
        <n v="1.5781922525107604E-2"/>
        <n v="1.9645732689210951E-2"/>
        <n v="3.162583518930958E-2"/>
        <n v="1.536037810161481E-2"/>
        <n v="1.2608695652173913E-2"/>
        <n v="7.1844660194174759E-3"/>
        <n v="7.5807514831905077E-3"/>
        <n v="1.0952902519167579E-2"/>
        <n v="2.5206232813932174E-2"/>
        <n v="1.737649063032368E-2"/>
        <n v="3.0279503105590064E-2"/>
        <n v="1.2930620961787931E-2"/>
        <n v="3.1315240083507306E-2"/>
        <n v="2.1382044746530729E-2"/>
        <n v="2.4954128440366971E-2"/>
        <n v="9.9783080260303688E-3"/>
        <n v="2.1406727828746176E-2"/>
        <n v="1.3987617518917679E-2"/>
        <n v="6.9230769230769235E-2"/>
        <n v="2.8023598820058997E-3"/>
        <n v="2.6490066225165563E-2"/>
        <n v="4.0885860306643949E-2"/>
        <n v="1.8840579710144929E-2"/>
        <n v="3.4934497816593887E-3"/>
        <n v="2.7272727272727271E-2"/>
        <n v="2.0322085889570553E-2"/>
        <n v="9.1709464416727809E-3"/>
        <n v="1.411764705882353E-2"/>
        <n v="1.5845410628019325E-2"/>
        <n v="1.9937013153135667E-2"/>
        <n v="1.5902464882056717E-2"/>
        <n v="1.1691659707345411E-2"/>
        <n v="1.8613861386138613E-2"/>
        <n v="7.8242050940569331E-3"/>
        <n v="9.383159268929504E-3"/>
        <n v="3.8151638527460638E-3"/>
        <n v="1.7491254372813594E-2"/>
        <n v="1.991955564068186E-2"/>
        <n v="1.5017956252040483E-2"/>
        <n v="5.9434621915892515E-3"/>
        <n v="3.9005685574507471E-3"/>
        <n v="2.7314479091128836E-2"/>
        <n v="2.6923076923076925E-2"/>
        <n v="2.1796759941089837E-2"/>
        <n v="7.0565174779483831E-3"/>
        <n v="1.9052271617000488E-2"/>
        <n v="1.6799999999999999E-2"/>
        <n v="5.1647124511446122E-3"/>
        <n v="9.3635562972233816E-3"/>
        <n v="1.2950647532376619E-2"/>
        <n v="1.9817073170731708E-2"/>
        <n v="1.026936026936027E-2"/>
        <n v="2.8637526116178709E-2"/>
        <n v="1.1691751178864415E-2"/>
        <n v="5.4671968190854875E-3"/>
        <n v="7.6256589533173604E-3"/>
        <n v="2.5119236883942766E-2"/>
        <n v="1.6749933161324407E-2"/>
        <n v="1.1269472986410341E-2"/>
        <n v="1.7039077645138252E-2"/>
        <n v="1.4375016692300804E-2"/>
        <n v="8.630120335480735E-3"/>
        <n v="4.1894353369763208E-2"/>
        <n v="1.2326515704894084E-2"/>
        <n v="1.7352994065815502E-2"/>
        <n v="2.1537880219157379E-2"/>
        <n v="1.6535758577924761E-2"/>
        <n v="1.5248657078495927E-2"/>
        <n v="8.3897904521821332E-3"/>
        <n v="1.2040939193257074E-2"/>
        <n v="1.7385257301808066E-2"/>
        <n v="5.6469432850478765E-3"/>
        <n v="1.4129980628252364E-2"/>
        <n v="3.4285714285714287E-2"/>
        <n v="1.3743557707324692E-2"/>
        <n v="1.928513304389955E-2"/>
        <n v="1.0183299389002037E-2"/>
        <n v="3.9723817090250874E-3"/>
        <n v="1.3365067740754303E-2"/>
        <n v="1.478129713423831E-2"/>
        <n v="1.0659454299578396E-2"/>
        <n v="2.4249686180531783E-2"/>
        <n v="1.9029126213592235E-2"/>
        <n v="1.4227642276422764E-2"/>
        <n v="2.0693157293385805E-2"/>
        <n v="1.8805093046033301E-2"/>
        <n v="1.6406250000000001E-2"/>
        <n v="8.6206896551724137E-3"/>
        <n v="1.6393442622950821E-2"/>
        <n v="2.6153846153846153E-2"/>
        <n v="9.3893673509033212E-3"/>
        <n v="4.8882681564245811E-3"/>
        <n v="1.8210760904170648E-2"/>
        <n v="6.6481994459833792E-3"/>
        <n v="1.9018638265500189E-2"/>
        <n v="1.841620626151013E-2"/>
        <n v="1.3152804642166345E-2"/>
        <n v="9.5051297525648761E-3"/>
        <n v="1.4563106796116505E-2"/>
        <n v="7.7302631578947366E-3"/>
        <n v="7.4480287864741286E-3"/>
        <n v="5.6085918854415273E-2"/>
        <n v="4.921259842519685E-3"/>
        <n v="1.4453961456102784E-2"/>
        <n v="7.9921388797903701E-3"/>
        <n v="1.3599999999999999E-2"/>
        <n v="2.0645310572293993E-2"/>
        <n v="3.7582116925482176E-2"/>
        <n v="2.9702970297029702E-2"/>
        <n v="2.456140350877193E-2"/>
        <n v="5.1903114186851208E-2"/>
        <n v="3.3802816901408447E-2"/>
        <n v="3.7499479173900362E-2"/>
        <n v="2.1749190189726979E-2"/>
        <n v="7.9941860465116282E-3"/>
        <n v="7.0775582424063696E-3"/>
        <n v="1.8072289156626505E-2"/>
        <n v="2.1542227662178701E-2"/>
        <n v="5.7570523891767415E-3"/>
        <n v="1.6778523489932886E-2"/>
        <n v="1.1162494020092489E-2"/>
        <n v="4.9007596177407502E-3"/>
        <n v="2.0532319391634982E-2"/>
        <n v="1.8747656542932135E-2"/>
        <n v="1.3317757009345794E-2"/>
        <n v="4.7655649500384324E-3"/>
        <n v="1.6387472687545521E-2"/>
        <n v="1.2494614390348987E-2"/>
        <n v="3.4400948991696323E-2"/>
        <n v="2.0227272727272726E-2"/>
        <n v="1.0640851676742844E-2"/>
        <n v="1.6143497757847534E-2"/>
        <n v="1.2738853503184714E-2"/>
        <n v="1.5049504950495049E-2"/>
        <n v="6.8656716417910451E-3"/>
        <n v="3.8919777601270848E-2"/>
        <n v="6.5573770491803279E-3"/>
        <n v="7.0283600493218253E-3"/>
        <n v="4.0740740740740744E-2"/>
        <n v="3.4155597722960152E-3"/>
        <n v="2.2260273972602738E-2"/>
        <n v="4.3287327478042661E-2"/>
        <n v="1.2437810945273632E-2"/>
        <n v="1.3833333333333333E-2"/>
        <n v="3.0327868852459017E-2"/>
        <n v="8.5724934774506142E-3"/>
        <n v="1.2559808612440191E-2"/>
        <n v="1.2341197822141561E-2"/>
        <n v="7.3073660859920399E-3"/>
        <n v="5.6300910397700044E-3"/>
        <n v="9.16767189384801E-3"/>
        <n v="8.3582089552238798E-3"/>
        <n v="1.2786885245901639E-2"/>
        <n v="8.7623220153340634E-3"/>
        <n v="1.090909090909091E-2"/>
        <n v="9.2088740058601931E-3"/>
        <n v="1.4321972443799855E-2"/>
        <n v="9.126466753585397E-3"/>
        <n v="1.0682492581602374E-2"/>
        <n v="1.3020833333333334E-2"/>
        <n v="2.7936507936507936E-2"/>
        <n v="6.7873303167420816E-3"/>
        <n v="1.7751479289940829E-2"/>
        <n v="1.0396039603960397E-2"/>
        <n v="1.5729682493445966E-2"/>
        <n v="5.4117647058823529E-3"/>
        <n v="7.8912757562472607E-3"/>
        <n v="1.1986603208179094E-2"/>
        <n v="1.834862385321101E-2"/>
        <n v="3.3078880407124683E-3"/>
        <n v="2.2655758338577723E-2"/>
        <n v="1.153846153846154E-3"/>
        <n v="1.6289592760180997E-2"/>
        <n v="3.3707865168539325E-2"/>
        <n v="2.1988527724665391E-2"/>
        <n v="1.039461020211742E-2"/>
        <n v="1.4722536806342015E-2"/>
        <n v="3.2490974729241874E-2"/>
        <n v="1.4962593516209476E-2"/>
        <n v="1.3941018766756031E-2"/>
        <n v="5.6666666666666671E-3"/>
        <n v="2.3747031621047369E-3"/>
        <n v="9.5249876298861957E-3"/>
        <n v="3.5472972972972971E-2"/>
        <n v="1.8330921369995177E-2"/>
        <n v="8.9371209703159905E-3"/>
        <n v="1.1735941320293399E-2"/>
        <n v="1.3045944412932501E-2"/>
        <n v="1.5345268542199489E-2"/>
        <n v="1.0665493462385805E-2"/>
        <n v="1.9523809523809523E-2"/>
        <n v="9.9828864803194525E-3"/>
        <n v="5.4148471615720522E-3"/>
        <n v="1.4322916666666666E-2"/>
        <n v="2.7725267800882167E-2"/>
        <n v="4.1304347826086954E-2"/>
        <n v="1.7891373801916934E-2"/>
        <n v="1.4629754670267838E-2"/>
        <n v="3.6947791164658635E-2"/>
        <n v="8.4652923015635893E-3"/>
        <n v="2.2342586323628979E-2"/>
        <n v="1.0021257212268448E-2"/>
        <n v="8.5000000000000006E-3"/>
        <n v="4.9180327868852463E-3"/>
        <n v="3.5306334371754934E-2"/>
        <n v="9.0718771807397069E-3"/>
        <n v="3.1279178338001867E-2"/>
        <n v="1.7061611374407582E-2"/>
        <n v="3.3980582524271843E-2"/>
        <n v="1.2288786482334869E-2"/>
        <n v="5.0209205020920501E-3"/>
        <n v="8.6666666666666663E-3"/>
        <n v="2.1538461538461538E-2"/>
        <n v="1.4170692431561997E-2"/>
        <n v="4.4999999999999998E-2"/>
        <n v="6.270903010033445E-3"/>
        <n v="2.6470432526867489E-2"/>
        <n v="1.3878562577447335E-2"/>
        <n v="1.5699658703071672E-2"/>
        <n v="3.5196687370600416E-2"/>
        <n v="9.688581314878892E-3"/>
        <n v="1.4054384356859151E-2"/>
        <n v="1.2228479485116654E-2"/>
        <n v="3.3666654797012735E-3"/>
        <n v="2.1454993834771886E-2"/>
        <n v="2.4817518248175182E-2"/>
        <n v="3.3164593111898261E-2"/>
        <n v="1.0500000000000001E-2"/>
        <n v="1.9151846785225718E-2"/>
        <n v="7.4540682414698167E-3"/>
        <n v="1.5916627190904784E-2"/>
        <n v="1.6964285714285713E-2"/>
        <n v="6.987724268177526E-3"/>
        <n v="1.1881188118811881E-2"/>
        <n v="5.3742802303262957E-3"/>
        <n v="1.113764896605492E-2"/>
        <n v="1.558662743398493E-2"/>
        <n v="1.6764132553606238E-2"/>
        <n v="2.4258760107816711E-2"/>
        <n v="2.306805074971165E-2"/>
        <n v="1.55E-2"/>
        <n v="2.3105360443622922E-2"/>
        <n v="1.2987012987012988E-2"/>
        <n v="1.9522776572668113E-2"/>
        <n v="1.4652014652014652E-2"/>
        <n v="5.131578947368421E-2"/>
        <n v="2.4316109422492401E-2"/>
        <n v="2.4151436031331592E-2"/>
        <n v="2.9787234042553193E-2"/>
        <n v="6.8554396423248882E-3"/>
        <n v="2.7879421502003832E-3"/>
        <n v="1.9614835948644792E-2"/>
        <n v="2.2203947368421052E-2"/>
        <n v="5.7052297939778132E-2"/>
        <n v="1.7266187050359712E-2"/>
        <n v="3.3663366336633666E-2"/>
        <n v="1.1027278003482298E-2"/>
        <n v="1.8177624712187607E-2"/>
        <n v="1.7475728155339806E-2"/>
        <n v="1.3707865168539326E-2"/>
        <n v="1.5511551155115511E-2"/>
        <n v="1.3959599277385448E-3"/>
        <n v="1.9842519685039368E-2"/>
        <n v="2.7958993476234855E-2"/>
        <n v="1.1268985791278784E-2"/>
        <n v="6.7346938775510205E-3"/>
        <n v="1.9306930693069307E-2"/>
        <n v="1.8786127167630059E-2"/>
        <n v="2.5254762959680991E-2"/>
        <n v="2.9197080291970802E-2"/>
        <n v="6.0747663551401869E-3"/>
        <n v="7.9966329966329967E-3"/>
        <n v="2.4822695035460994E-2"/>
        <n v="1.5406162464985995E-2"/>
        <n v="1.2027491408934709E-2"/>
        <n v="2.5831702544031311E-2"/>
        <n v="7.9757975797579757E-3"/>
        <n v="1.2777284826974268E-2"/>
        <n v="1.2642225031605562E-2"/>
        <n v="8.7495187764672945E-3"/>
        <n v="3.2500000000000001E-2"/>
        <n v="1.347557551937114E-2"/>
        <n v="2.0900321543408359E-2"/>
        <n v="2.9062870699881376E-2"/>
        <n v="2.4852071005917159E-2"/>
        <n v="1.6587677725118485E-2"/>
        <n v="3.9510818438381938E-2"/>
        <n v="2.781456953642384E-2"/>
        <n v="7.3529411764705881E-3"/>
        <n v="1.4131647452584604E-2"/>
        <n v="1.5034695451040863E-2"/>
        <n v="9.5238095238095247E-3"/>
        <n v="1.0344827586206896E-2"/>
        <n v="1.6574585635359115E-2"/>
        <n v="1.2516469038208168E-2"/>
        <n v="1.7000000000000001E-2"/>
        <n v="1.3273001508295626E-2"/>
        <n v="1.4935064935064935E-2"/>
        <n v="4.4000000000000003E-3"/>
        <n v="3.2499999999999999E-3"/>
        <n v="1.9991639859695036E-2"/>
        <n v="1.3813517513566848E-2"/>
        <n v="1.0421836228287842E-2"/>
        <n v="2.1922428330522766E-2"/>
        <n v="2.4372759856630826E-2"/>
        <n v="1.7597888253409591E-2"/>
        <n v="7.28633320204805E-3"/>
        <n v="1.3207547169811321E-2"/>
        <n v="1.0101010101010102E-2"/>
        <n v="1.225944404846757E-2"/>
        <n v="2.2168963451168363E-2"/>
        <n v="2.0312500000000001E-2"/>
        <n v="2.3642732049036778E-2"/>
        <n v="1.2678288431061807E-2"/>
        <n v="2.6120358514724711E-2"/>
        <n v="2.2297624818225885E-2"/>
        <n v="7.3913043478260873E-2"/>
        <n v="3.2308291163876998E-2"/>
        <n v="1.8105849582172703E-2"/>
        <n v="2.1680216802168022E-2"/>
        <n v="2.5396825396825397E-2"/>
        <n v="1.5116485861639694E-2"/>
        <n v="1.8471337579617834E-2"/>
        <n v="9.5999999999999992E-3"/>
        <n v="1.6888888888888887E-2"/>
        <n v="8.3909273098462279E-3"/>
        <n v="4.1176470588235294E-2"/>
        <n v="2.4427480916030534E-2"/>
        <n v="1.6366612111292964E-2"/>
        <n v="2.5873221216041398E-2"/>
        <n v="1.7792985457656115E-2"/>
        <n v="9.3456131163035111E-3"/>
        <n v="9.0497737556561094E-3"/>
        <n v="5.5779919229077529E-3"/>
        <n v="4.3650793650793648E-2"/>
        <n v="2.318840579710145E-2"/>
        <n v="2.132564841498559E-2"/>
        <n v="2.1093750000000001E-2"/>
        <n v="6.6098081023454158E-2"/>
        <n v="4.7397857616835716E-2"/>
        <n v="1.6915422885572139E-2"/>
        <n v="1.0212765957446808E-2"/>
        <n v="1.8138424821002388E-2"/>
        <n v="3.7683823529411763E-2"/>
        <n v="1.7117117117117116E-2"/>
        <n v="8.1608280254777069E-3"/>
        <n v="1.1368605159597726E-2"/>
        <n v="1.3653741125068269E-2"/>
        <n v="1.7999999999999999E-2"/>
        <n v="2.5291828793774319E-2"/>
        <n v="7.311129163281885E-3"/>
        <n v="1.006612059607224E-2"/>
        <n v="2.4663378216237833E-2"/>
        <n v="2.6341463414634145E-2"/>
        <n v="1.7073170731707318E-2"/>
        <n v="3.2323232323232323E-2"/>
        <n v="5.6790123456790121E-3"/>
        <n v="6.5797489947605706E-3"/>
        <n v="4.4233807266982623E-2"/>
        <n v="5.4726368159203981E-2"/>
        <n v="1.215686274509804E-2"/>
        <n v="1.4591245252848292E-2"/>
        <n v="1.4693877551020407E-2"/>
        <n v="1.37524557956778E-2"/>
        <n v="1.2955709551069599E-2"/>
        <n v="1.7866004962779156E-2"/>
        <n v="2.0123336579032782E-2"/>
        <n v="1.2658227848101266E-2"/>
        <n v="1.2865497076023392E-2"/>
        <n v="1.6831683168316833E-2"/>
        <n v="0.30769230769230771"/>
        <n v="2.5395304264494489E-2"/>
        <n v="1.2243878060969516E-2"/>
        <n v="2.2265625000000001E-2"/>
        <n v="2.0384047267355983E-2"/>
        <n v="1.6376663254861822E-2"/>
        <n v="3.3750000000000002E-2"/>
        <n v="6.9883527454242932E-3"/>
        <n v="1.9100431300061615E-2"/>
        <n v="7.8947368421052634E-3"/>
        <n v="2.8174603174603175E-2"/>
        <n v="2.6966292134831461E-2"/>
        <n v="1.4423076923076924E-2"/>
        <n v="5.7954545454545453E-2"/>
        <n v="2.7722772277227723E-2"/>
        <n v="1.7836124943413308E-2"/>
        <n v="2.12636695018226E-2"/>
        <n v="2.0979230561743872E-2"/>
        <n v="1.1333333333333334E-2"/>
        <n v="1.238881829733164E-2"/>
        <n v="2.5324675324675326E-2"/>
        <n v="1.1784925116621655E-2"/>
        <n v="1.4500000000000001E-2"/>
        <n v="6.7621776504297997E-3"/>
        <n v="1.7593643586833144E-2"/>
        <n v="5.6514913657770803E-3"/>
        <n v="7.8369905956112845E-3"/>
        <n v="1.511879049676026E-2"/>
        <n v="1.4616321559074299E-2"/>
        <n v="1.6632016632016633E-2"/>
        <n v="1.8180459741488806E-3"/>
        <n v="2.2606382978723406E-2"/>
        <n v="1.6417910447761194E-2"/>
        <n v="1.4525993883792049E-2"/>
        <n v="1.3590228797522794E-2"/>
        <n v="8.6940086940086939E-3"/>
        <n v="9.0293453724604959E-3"/>
        <n v="1.3245033112582781E-2"/>
        <n v="4.2469781117281937E-3"/>
        <n v="8.7999999999999995E-2"/>
        <n v="1.0810810810810811E-2"/>
        <n v="4.9297510475720977E-3"/>
        <n v="2.1714285714285714E-2"/>
        <n v="1.9607843137254902E-2"/>
        <n v="3.1666666666666669E-2"/>
        <n v="1.8739237054579642E-2"/>
        <n v="2.7053140096618359E-2"/>
        <n v="1.2301013024602027E-2"/>
        <n v="4.9792531120331947E-2"/>
        <n v="1.1331444759206799E-2"/>
        <n v="1.871306631648063E-2"/>
        <n v="2.5082508250825083E-2"/>
        <n v="6.8888888888888888E-3"/>
        <n v="1.5533980582524271E-2"/>
        <n v="1.6115317649916992E-2"/>
        <n v="1.5121951219512195E-2"/>
        <n v="1.3623978201634877E-2"/>
        <n v="1.0050251256281407E-2"/>
        <n v="1.6044061302681992E-2"/>
        <n v="1.7010309278350514E-2"/>
        <n v="2.2051773729626079E-2"/>
        <n v="1.6901408450704224E-2"/>
        <n v="4.9877799391490844E-3"/>
        <n v="1.1908396946564885E-2"/>
        <n v="1.7464788732394366E-2"/>
        <n v="1.7222222222222222E-2"/>
        <n v="5.3532353860581434E-3"/>
        <n v="1.3492063492063493E-2"/>
        <n v="3.255813953488372E-2"/>
        <n v="1.5957446808510637E-2"/>
        <n v="8.2397003745318352E-3"/>
        <n v="2.5161290322580646E-2"/>
        <n v="1.3888888888888888E-2"/>
        <n v="2.4610930148389432E-2"/>
        <n v="2.5913621262458473E-2"/>
        <n v="6.4122137404580152E-3"/>
        <n v="2.3148148148148147E-2"/>
        <n v="6.6013055915503285E-2"/>
        <n v="7.1428571428571426E-3"/>
        <n v="1.2365591397849462E-2"/>
        <n v="1.8571428571428572E-2"/>
        <n v="3.2332563510392612E-2"/>
        <n v="1.4713896457765668E-2"/>
        <n v="3.6842105263157891E-2"/>
        <n v="9.019947961838682E-3"/>
        <n v="9.3596059113300496E-3"/>
        <n v="9.4772838299951156E-3"/>
        <n v="7.5208913649025067E-3"/>
        <n v="1.9261637239165328E-2"/>
        <n v="3.2258064516129032E-3"/>
        <n v="3.842940685045948E-2"/>
        <n v="1.1597564511452595E-2"/>
        <n v="8.7301587301587304E-3"/>
        <n v="2.0983213429256596E-2"/>
        <n v="1.3719512195121951E-2"/>
        <n v="2.0183465432980687E-2"/>
        <n v="3.937007874015748E-2"/>
        <n v="1.5977770059048279E-2"/>
        <n v="1.6377171215880892E-2"/>
        <n v="1.664876476906552E-2"/>
        <n v="1.3812154696132596E-2"/>
        <n v="9.9378881987577643E-3"/>
        <n v="3.9106145251396648E-2"/>
        <n v="4.9504950495049506E-3"/>
        <n v="1.0046367851622875E-2"/>
        <n v="4.6457607433217189E-3"/>
        <n v="8.2956259426847662E-3"/>
        <n v="5.8060770272885618E-3"/>
        <n v="8.9999999999999993E-3"/>
        <n v="3.9270687237026647E-2"/>
        <n v="3.7362637362637363E-3"/>
        <n v="1.3164823591363875E-2"/>
        <n v="1.6938110749185668E-2"/>
        <n v="1.9955689298988381E-2"/>
        <n v="1.8017054825303865E-2"/>
        <n v="6.0000000000000001E-3"/>
        <n v="2.1084337349397589E-2"/>
        <n v="1.54E-2"/>
        <n v="1.3472676907579955E-2"/>
        <n v="9.3521584489445215E-3"/>
        <n v="2.398286937901499E-2"/>
        <n v="1.3469233252285707E-2"/>
        <n v="1.3636363636363636E-2"/>
        <n v="2.6027397260273973E-2"/>
        <n v="5.9891107078039931E-3"/>
        <n v="1.0536044362292052E-2"/>
        <n v="6.9825436408977558E-3"/>
        <n v="1.1010893756588966E-2"/>
        <n v="2.0600558659217876E-2"/>
        <n v="1.4280047600158666E-2"/>
        <n v="7.3732127973328201E-3"/>
        <n v="1.0536980749746707E-2"/>
        <n v="1.3267813267813268E-2"/>
        <n v="1.5513897866839044E-2"/>
        <n v="8.6956521739130436E-3"/>
        <n v="1.0663863021928507E-2"/>
        <n v="2.8490028490028491E-2"/>
        <n v="5.7471264367816091E-3"/>
        <n v="6.8773234200743497E-3"/>
        <n v="1.8161180476730987E-2"/>
        <n v="2.1126760563380281E-2"/>
        <n v="1.6963528413910092E-2"/>
        <n v="1.9780219780219779E-2"/>
        <n v="1.4238773274917854E-2"/>
        <n v="2.3030303030303029E-2"/>
        <n v="5.0205385668644457E-3"/>
        <n v="1.2735909131646848E-2"/>
        <n v="1.6175071360608945E-2"/>
        <n v="1.9999800001999982E-2"/>
        <n v="2.0686917481563486E-2"/>
        <n v="9.324009324009324E-3"/>
        <n v="1.7543859649122806E-2"/>
        <n v="2.4436090225563908E-2"/>
        <n v="4.6511627906976744E-2"/>
        <n v="1.257174091281771E-2"/>
        <n v="1.3815669878203964E-2"/>
        <n v="1.5471698113207547E-2"/>
        <n v="2.5925925925925925E-2"/>
        <n v="9.2961487383798145E-3"/>
        <n v="1.4192139737991267E-2"/>
        <n v="5.5999999999999999E-3"/>
        <n v="1.5968063872255488E-2"/>
        <n v="1.6977608420893776E-2"/>
        <n v="7.1656050955414014E-3"/>
        <n v="1.4285714285714285E-2"/>
        <n v="1.742586365025986E-2"/>
        <n v="1.5555555555555555E-2"/>
        <n v="8.3251714005876595E-3"/>
        <n v="9.9182734269618353E-4"/>
        <n v="1.580246913580247E-2"/>
        <n v="3.8990825688073397E-2"/>
        <n v="2.0966271649954422E-2"/>
        <n v="1.7840375586854459E-2"/>
        <n v="1.2297097884899164E-2"/>
        <n v="1.4251781472684086E-2"/>
        <n v="4.2328042328042326E-2"/>
        <n v="5.3034767236299352E-3"/>
        <n v="2.0197275716298733E-2"/>
        <n v="1.3251301467108376E-2"/>
        <n v="0.10526315789473684"/>
        <n v="2.8169014084507043E-2"/>
        <n v="1.1185682326621925E-2"/>
        <n v="1.2264150943396227E-2"/>
        <n v="1.9920318725099601E-2"/>
        <n v="3.3185840707964605E-2"/>
        <n v="2.2340942204953862E-2"/>
        <n v="1.1281224818694601E-2"/>
        <n v="1.7346938775510204E-2"/>
        <n v="2.5830258302583026E-2"/>
        <n v="7.6271186440677971E-2"/>
        <n v="3.1695721077654518E-3"/>
        <n v="7.7958236658932714E-3"/>
        <n v="3.7037037037037035E-2"/>
        <n v="2.1160409556313993E-2"/>
        <n v="4.046242774566474E-2"/>
        <n v="1.5841584158415842E-2"/>
        <n v="2.6143790849673203E-2"/>
        <n v="1.6216216216216217E-2"/>
        <n v="1.2028065486134313E-2"/>
        <n v="7.0000000000000001E-3"/>
        <n v="9.8360655737704916E-2"/>
        <n v="1.2283236994219654E-2"/>
        <n v="1.0752688172043012E-2"/>
        <n v="3.0905077262693158E-2"/>
        <n v="1.0889292196007259E-2"/>
        <n v="2.181818181818182E-2"/>
        <n v="1.7490494296577948E-2"/>
        <n v="4.0241448692152921E-3"/>
        <n v="1.2594458438287154E-2"/>
        <n v="7.2951739618406283E-3"/>
        <n v="2.0291693088142042E-2"/>
        <n v="2.4960998439937598E-2"/>
        <n v="2.0872865275142316E-2"/>
        <n v="2.843601895734597E-2"/>
        <n v="4.4117647058823532E-2"/>
        <n v="3.7914691943127965E-2"/>
        <n v="9.475032010243278E-3"/>
        <n v="3.4375000000000003E-2"/>
        <n v="1.6129032258064516E-2"/>
        <n v="4.5977011494252873E-3"/>
        <n v="1.1864843951508899E-2"/>
        <n v="2.9641185647425898E-2"/>
        <n v="2.663934426229508E-2"/>
        <n v="8.6092715231788075E-2"/>
        <n v="1.6635859519408502E-2"/>
        <n v="3.4205231388329982E-2"/>
        <n v="1.6783216783216783E-2"/>
        <n v="1.2110726643598616E-2"/>
        <n v="2.1814006888633754E-2"/>
        <n v="0.21052631578947367"/>
        <n v="1.5733567606421212E-2"/>
        <n v="1.5304486005350058E-2"/>
        <n v="6.7842605156037995E-3"/>
        <n v="6.0219624512929506E-3"/>
        <n v="1.3289036544850499E-2"/>
        <n v="8.0000000000000004E-4"/>
        <n v="3.0323225591469511E-2"/>
        <n v="1.1545293072824156E-2"/>
        <n v="2.383654937570942E-2"/>
        <n v="4.2105263157894736E-2"/>
        <n v="6.1224489795918364E-3"/>
        <n v="1.5584415584415584E-2"/>
        <n v="0.14814814814814814"/>
        <n v="5.5829228243021349E-3"/>
        <n v="2.8612303290414875E-2"/>
        <n v="3.0232558139534883E-2"/>
        <n v="5.4054054054054057E-2"/>
        <n v="2.2569444444444444E-2"/>
        <n v="4.4943820224719105E-3"/>
        <n v="7.9051383399209481E-3"/>
        <n v="0.10638297872340426"/>
        <n v="1.0958904109589041E-2"/>
        <n v="1.25E-3"/>
        <n v="1.2500000000000001E-2"/>
        <n v="4.3795620437956206E-2"/>
        <n v="2.1840873634945399E-2"/>
        <n v="2.6086956521739132E-3"/>
        <n v="9.3484419263456086E-3"/>
        <n v="6.9767441860465115E-2"/>
        <n v="6.3829787234042548E-2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t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ele, Bethelhem" refreshedDate="44103.628211111114" createdVersion="6" refreshedVersion="6" minRefreshableVersion="3" recordCount="4114" xr:uid="{944646CD-2112-D44C-9D48-386A70119C9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"/>
    </cacheField>
    <cacheField name="Category" numFmtId="0">
      <sharedItems/>
    </cacheField>
    <cacheField name="Sub-Categot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5.808974537038" createdVersion="6" refreshedVersion="6" minRefreshableVersion="3" recordCount="4114" xr:uid="{C6D4AC9F-A86B-2649-BC75-BEC055BB2C62}">
  <cacheSource type="worksheet">
    <worksheetSource ref="A1:R4115" sheet="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6.573778240738" createdVersion="6" refreshedVersion="6" minRefreshableVersion="3" recordCount="4114" xr:uid="{45084014-799A-4849-8CF6-26F896727FA5}">
  <cacheSource type="worksheet">
    <worksheetSource ref="A1:T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x v="19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x v="2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x v="2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x v="2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x v="25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x v="26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x v="2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x v="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x v="3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x v="3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x v="3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x v="3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x v="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x v="4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x v="4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x v="5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x v="5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x v="5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x v="5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x v="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x v="6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x v="74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x v="7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x v="7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x v="78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x v="7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x v="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x v="8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x v="88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x v="8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x v="98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x v="1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x v="10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x v="103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x v="88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x v="10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x v="10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x v="10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x v="10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x v="10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x v="11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x v="11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x v="102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x v="11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x v="12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x v="12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x v="12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x v="121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x v="109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x v="12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x v="121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x v="109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x v="12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x v="121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x v="121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x v="134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x v="13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x v="13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x v="13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x v="14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x v="14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x v="121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x v="12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x v="15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x v="121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x v="153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x v="121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x v="154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x v="15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x v="121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x v="146"/>
    <x v="156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x v="157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x v="148"/>
    <x v="158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x v="121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x v="159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x v="16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x v="151"/>
    <x v="7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x v="16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x v="162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x v="121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x v="163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x v="164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x v="16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x v="121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x v="166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x v="167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x v="109"/>
    <x v="121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x v="168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x v="169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x v="170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x v="171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x v="17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x v="17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x v="1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x v="17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x v="171"/>
    <x v="17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x v="1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x v="17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x v="177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x v="109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x v="178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x v="121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x v="179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x v="1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x v="18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x v="18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x v="18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x v="121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x v="121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x v="183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x v="18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x v="18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x v="186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x v="18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x v="188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x v="189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x v="190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x v="191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x v="19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x v="193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x v="19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x v="19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x v="19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x v="197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x v="198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x v="199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x v="200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x v="201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x v="2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x v="203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x v="20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x v="205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x v="206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x v="207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x v="20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x v="209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x v="210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x v="21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x v="21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x v="213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x v="214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x v="21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x v="21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x v="217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x v="21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x v="219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x v="220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x v="22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x v="222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x v="223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x v="22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x v="225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x v="226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x v="22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x v="228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x v="229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x v="230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x v="231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x v="232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x v="233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x v="234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x v="235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x v="236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x v="237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x v="238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x v="239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x v="240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x v="241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x v="242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x v="243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x v="244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x v="24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x v="24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x v="247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x v="248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x v="247"/>
    <x v="249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x v="250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x v="251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x v="25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x v="253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x v="254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x v="25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x v="256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x v="257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x v="25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x v="259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x v="26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x v="261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x v="262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x v="263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x v="26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x v="26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x v="266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x v="26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x v="26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x v="269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x v="270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x v="271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x v="27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x v="273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x v="27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x v="27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x v="276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x v="277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x v="278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x v="27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x v="28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x v="281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x v="282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x v="283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x v="284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x v="285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x v="286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x v="287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x v="28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x v="28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x v="290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x v="29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x v="29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x v="293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x v="294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x v="29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x v="296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x v="29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x v="298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x v="29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x v="300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x v="301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x v="302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x v="303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x v="304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x v="30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x v="306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x v="307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x v="308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x v="309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x v="310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x v="31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x v="31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x v="313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x v="314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x v="315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x v="316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x v="317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x v="31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x v="319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x v="32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x v="321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x v="322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x v="323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x v="324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x v="325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x v="326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x v="327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x v="328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x v="32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x v="330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x v="33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x v="8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x v="332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x v="333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x v="334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x v="33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x v="33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x v="337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x v="338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x v="339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x v="340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x v="34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x v="342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x v="343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x v="344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x v="345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x v="34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x v="347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x v="348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x v="349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x v="350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x v="351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x v="352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x v="353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x v="354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x v="355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x v="356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x v="357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x v="358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x v="359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x v="36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x v="36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x v="36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x v="36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x v="364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x v="365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x v="366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x v="36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x v="121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x v="368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x v="121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x v="369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x v="370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x v="3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x v="372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x v="121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x v="121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x v="37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x v="121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x v="121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x v="371"/>
    <x v="37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x v="144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x v="7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x v="3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x v="376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x v="377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x v="378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x v="12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x v="379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x v="31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x v="380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x v="381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x v="38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x v="121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x v="383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x v="384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x v="38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x v="386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x v="12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x v="38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x v="388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x v="389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x v="121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x v="157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x v="390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x v="391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x v="39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x v="121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x v="393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x v="121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x v="121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x v="394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x v="39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x v="396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x v="397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x v="398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x v="399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x v="121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x v="121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x v="400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x v="109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x v="121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x v="40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x v="121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x v="12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x v="407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x v="402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x v="40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x v="40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x v="40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x v="40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x v="40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x v="408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x v="409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x v="41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x v="4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x v="119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x v="121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x v="18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x v="148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x v="411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x v="41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x v="41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x v="414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x v="415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x v="416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x v="417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x v="418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x v="419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x v="420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x v="421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x v="422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x v="42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x v="42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x v="425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x v="426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x v="427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x v="428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x v="429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x v="430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x v="431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x v="432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x v="433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x v="434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x v="43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x v="12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x v="384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x v="436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x v="366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x v="43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x v="438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x v="121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x v="377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x v="43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x v="440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x v="441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x v="121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x v="44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x v="443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x v="121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x v="444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x v="445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x v="446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x v="447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x v="448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x v="13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x v="449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x v="45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x v="451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x v="452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x v="11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x v="453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x v="436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x v="121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x v="12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x v="144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x v="121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x v="45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x v="45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x v="456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x v="473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x v="457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x v="458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x v="409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x v="459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x v="460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x v="366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x v="119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x v="46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x v="462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x v="46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x v="121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x v="464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x v="121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x v="46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x v="119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x v="466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x v="14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x v="121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x v="467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x v="121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x v="121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x v="12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x v="468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x v="469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x v="470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x v="121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x v="47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x v="472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x v="473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x v="11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x v="474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x v="121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x v="47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x v="12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x v="453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x v="121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x v="497"/>
    <x v="366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x v="476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x v="477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x v="47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x v="47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x v="480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x v="481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x v="482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x v="48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x v="48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x v="485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x v="48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x v="48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x v="48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x v="489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x v="490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x v="491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x v="492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x v="493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x v="49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x v="518"/>
    <x v="495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x v="496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x v="497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x v="498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x v="1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x v="499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x v="500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x v="453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x v="501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x v="502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x v="503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x v="504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x v="50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x v="506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x v="414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x v="507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x v="508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x v="50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x v="510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x v="511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x v="512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x v="513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x v="514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x v="515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x v="540"/>
    <x v="516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x v="517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x v="518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x v="519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x v="520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x v="521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x v="438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x v="52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x v="52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x v="52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x v="52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x v="526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x v="527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x v="528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x v="529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x v="530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x v="531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x v="532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x v="533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x v="534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x v="53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x v="458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x v="536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x v="53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x v="538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x v="53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x v="540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x v="541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x v="570"/>
    <x v="542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x v="381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x v="543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x v="54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x v="545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x v="54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x v="547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x v="548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x v="549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x v="550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x v="551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x v="552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x v="55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x v="5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x v="555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x v="556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x v="557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x v="558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x v="559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x v="560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x v="98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x v="561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x v="56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x v="563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x v="564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x v="56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x v="5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x v="567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x v="568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x v="56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x v="570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x v="571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x v="572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x v="573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x v="57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x v="57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x v="576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x v="577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x v="57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x v="579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x v="580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x v="58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x v="58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x v="121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x v="583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x v="144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x v="584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x v="585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x v="586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x v="121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x v="587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x v="498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x v="447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x v="588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x v="589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x v="45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x v="590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x v="591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x v="592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x v="59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x v="594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x v="59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x v="596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x v="597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x v="59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x v="599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x v="600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x v="60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x v="60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x v="60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x v="604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x v="6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x v="606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x v="607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x v="608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x v="60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x v="610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x v="611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x v="612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x v="613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x v="61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1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x v="638"/>
    <x v="616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x v="61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x v="618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x v="619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15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x v="620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x v="62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x v="622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x v="62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x v="624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x v="62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x v="626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x v="62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x v="628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x v="629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x v="630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x v="631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x v="63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x v="633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x v="63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x v="63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x v="636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x v="63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x v="63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x v="63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x v="658"/>
    <x v="64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x v="64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x v="64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x v="64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x v="644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x v="64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x v="64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x v="64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x v="64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x v="64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x v="65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x v="65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x v="65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x v="65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x v="31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x v="65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x v="65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x v="656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x v="65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x v="65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x v="18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x v="65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x v="66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x v="66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x v="66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x v="66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x v="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x v="476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x v="66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x v="66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x v="66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x v="381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x v="66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x v="66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x v="67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x v="67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x v="67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x v="15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x v="377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x v="67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x v="12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x v="674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x v="675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x v="676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x v="677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x v="18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x v="678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x v="679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x v="680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x v="681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x v="66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x v="682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x v="683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x v="684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x v="685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x v="379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x v="686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x v="687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x v="688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x v="121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x v="436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x v="436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x v="689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x v="18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x v="379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x v="69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x v="691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x v="121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x v="121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x v="178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x v="692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x v="121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x v="69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x v="121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x v="69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x v="18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x v="695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x v="724"/>
    <x v="1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x v="696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x v="697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x v="698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x v="699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x v="70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x v="121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x v="121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x v="701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x v="160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x v="702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x v="7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x v="70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x v="384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x v="13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x v="384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x v="13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x v="705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x v="706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x v="707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x v="7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x v="70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x v="710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x v="711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x v="121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x v="8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x v="498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x v="71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x v="749"/>
    <x v="71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x v="71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x v="71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x v="716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x v="717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x v="718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x v="71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x v="720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x v="721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x v="722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x v="723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x v="724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x v="725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x v="72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x v="72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x v="728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x v="729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x v="730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x v="731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x v="732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x v="733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x v="73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x v="73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x v="736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x v="737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x v="738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x v="739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x v="740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x v="741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x v="742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x v="74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x v="744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x v="74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x v="746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x v="74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x v="748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x v="121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x v="749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x v="75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x v="751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x v="752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x v="753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x v="754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x v="31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x v="75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x v="756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x v="757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x v="758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x v="759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x v="760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x v="761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x v="762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x v="76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x v="764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x v="76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x v="409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x v="178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x v="698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x v="766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x v="767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x v="768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x v="769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x v="379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x v="770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x v="77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x v="772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x v="46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x v="773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x v="77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x v="77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x v="77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x v="77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x v="778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x v="77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x v="78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x v="78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x v="782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x v="78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x v="784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x v="822"/>
    <x v="78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x v="78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x v="78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x v="788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x v="78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x v="790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x v="791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x v="792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x v="409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x v="119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x v="793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x v="366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x v="794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x v="121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x v="45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x v="109"/>
    <x v="121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x v="121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x v="121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x v="109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x v="7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x v="121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x v="83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x v="795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x v="79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x v="797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x v="798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x v="799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x v="436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x v="800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x v="801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x v="802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x v="803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x v="377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x v="80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x v="80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x v="366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x v="806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x v="807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x v="109"/>
    <x v="121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x v="808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x v="852"/>
    <x v="507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x v="121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x v="809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x v="810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x v="38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x v="366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x v="8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x v="81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x v="813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x v="81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x v="815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x v="816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x v="384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x v="119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x v="81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x v="8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x v="79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x v="819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x v="820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x v="821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x v="822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x v="8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x v="12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x v="82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x v="82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x v="514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x v="826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x v="827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x v="828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x v="14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x v="121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x v="829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x v="830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x v="83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x v="121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x v="83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x v="37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x v="689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x v="830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x v="121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x v="83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x v="13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x v="834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x v="835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x v="683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x v="14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x v="1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x v="109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x v="836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x v="121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x v="1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x v="83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x v="121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x v="838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x v="839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x v="84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x v="121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x v="894"/>
    <x v="84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x v="7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x v="842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x v="69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x v="843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x v="844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x v="845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x v="846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x v="847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x v="848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x v="162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x v="7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x v="384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x v="109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x v="18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x v="849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x v="178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x v="85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x v="851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x v="852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x v="689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x v="85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x v="854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x v="85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x v="856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x v="857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x v="85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x v="85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x v="860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x v="861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x v="86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x v="863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x v="864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x v="86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x v="86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x v="867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x v="868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x v="86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x v="870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x v="871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x v="872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x v="87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x v="874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x v="87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x v="876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x v="877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x v="878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x v="879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x v="880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x v="881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x v="882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x v="88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x v="88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x v="885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x v="886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x v="88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x v="888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x v="88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x v="890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x v="89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x v="892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x v="893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x v="894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x v="895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x v="896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x v="1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x v="897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x v="384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x v="379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x v="86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x v="436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x v="109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x v="898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x v="1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x v="899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x v="900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x v="144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x v="901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x v="902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x v="90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x v="904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x v="90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x v="90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x v="90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x v="90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x v="909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x v="910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x v="91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x v="912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x v="913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x v="91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x v="915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x v="916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x v="91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x v="918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x v="91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x v="920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x v="92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x v="92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x v="92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x v="924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x v="925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x v="926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x v="927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x v="92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x v="9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x v="930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x v="474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x v="931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x v="93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x v="933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x v="93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x v="935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x v="9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x v="937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x v="938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x v="939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x v="940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x v="9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x v="94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x v="943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x v="94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x v="94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x v="94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x v="94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x v="948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x v="949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x v="950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x v="951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x v="952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x v="95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x v="95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x v="955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x v="95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x v="957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x v="95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x v="73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x v="1016"/>
    <x v="959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x v="960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x v="96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x v="96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x v="96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x v="9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x v="965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x v="9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x v="96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x v="968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x v="969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x v="970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x v="971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x v="972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x v="97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x v="974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x v="97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x v="73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x v="976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x v="97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x v="978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x v="979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x v="980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x v="981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x v="982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x v="983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x v="984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x v="121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x v="98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x v="98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x v="98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x v="98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x v="989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x v="9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x v="991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x v="99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x v="993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x v="99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x v="99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x v="996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x v="997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x v="998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x v="99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x v="1000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x v="100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x v="100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x v="1003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x v="100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x v="1005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x v="1006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x v="100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x v="1008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x v="1009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x v="1010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x v="101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x v="379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x v="1012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x v="1013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x v="1074"/>
    <x v="1014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x v="101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x v="1016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x v="101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x v="101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x v="1019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x v="1014"/>
    <x v="1020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x v="102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x v="102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x v="10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x v="102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x v="1025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x v="1085"/>
    <x v="1026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x v="1027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x v="1028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x v="1029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x v="1030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x v="1031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x v="1032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x v="103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x v="372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x v="1034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x v="1035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x v="1036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x v="1037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x v="10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x v="1039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x v="1099"/>
    <x v="1040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x v="104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x v="1101"/>
    <x v="1042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x v="104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x v="1044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x v="10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x v="104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x v="104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x v="1048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x v="1049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x v="1050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x v="1051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x v="1052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x v="415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x v="507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x v="1053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x v="1054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x v="105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x v="105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x v="446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x v="1057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x v="901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x v="1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x v="1058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x v="1059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x v="121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x v="1060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x v="106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x v="1062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x v="507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x v="106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x v="1064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x v="766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x v="18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x v="1065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x v="121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x v="121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x v="121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x v="384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x v="12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x v="12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x v="1066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x v="1132"/>
    <x v="1067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x v="121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x v="121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x v="1068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x v="106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x v="1070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x v="1136"/>
    <x v="1071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x v="107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x v="1073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x v="1074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x v="1075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x v="107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x v="107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x v="107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x v="1079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x v="1145"/>
    <x v="1080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x v="1081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x v="1082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x v="108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x v="1084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x v="1085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x v="108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x v="1087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x v="844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x v="384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x v="109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x v="587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x v="12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x v="88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x v="1088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x v="108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x v="109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x v="1091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x v="1092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x v="1093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x v="1094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x v="1095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x v="1096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x v="1097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x v="109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x v="1099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x v="110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x v="110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x v="1102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x v="1103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x v="110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x v="1105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x v="1106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x v="1107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x v="1108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x v="1109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x v="1110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x v="1111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x v="1112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x v="1113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x v="1114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x v="1115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x v="1116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x v="1117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x v="1118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x v="111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x v="1120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x v="1121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x v="1122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x v="1123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x v="1124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x v="112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x v="112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x v="1127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x v="112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x v="112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x v="1130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x v="113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x v="366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x v="121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x v="1132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x v="121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x v="88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x v="11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x v="113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x v="113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x v="121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x v="121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x v="113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x v="1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x v="123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x v="842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x v="40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x v="66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x v="1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x v="1137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x v="1138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x v="1139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x v="109"/>
    <x v="121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x v="1140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x v="69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x v="1141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x v="1142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x v="1143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x v="178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x v="446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x v="2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x v="45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x v="144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x v="1144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x v="1145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x v="12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x v="121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x v="121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x v="617"/>
    <x v="1146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x v="1147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x v="121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x v="12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x v="44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x v="379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x v="384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x v="12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x v="114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x v="114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x v="1150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x v="1151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x v="115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x v="1153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x v="1154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x v="1155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x v="1156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x v="1157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x v="1158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x v="1239"/>
    <x v="1159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x v="1160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x v="1161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x v="116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x v="1163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x v="116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x v="116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x v="116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x v="116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x v="116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x v="116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x v="117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x v="117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x v="117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x v="117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x v="1174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x v="11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x v="11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x v="117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x v="117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x v="117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x v="118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x v="11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x v="118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x v="118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x v="118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8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x v="118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x v="118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x v="118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x v="317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x v="118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x v="119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x v="119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x v="119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x v="119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x v="119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x v="119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x v="119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x v="119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x v="119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x v="119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x v="120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x v="120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x v="120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x v="120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x v="120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x v="120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x v="120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x v="12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x v="1208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x v="1209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x v="1210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x v="1211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x v="1212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x v="121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x v="1214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x v="40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x v="121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x v="121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x v="1217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x v="1218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x v="121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x v="122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x v="122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x v="122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x v="1223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x v="372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x v="1224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x v="122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x v="121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x v="122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x v="1227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x v="122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x v="66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x v="1229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x v="1230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x v="123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x v="1232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x v="123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x v="12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x v="436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x v="123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x v="1236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x v="1237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x v="123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x v="144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x v="1307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x v="157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x v="123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x v="1240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x v="121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x v="124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x v="447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x v="1242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x v="124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x v="7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x v="124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x v="1315"/>
    <x v="839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x v="124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x v="121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x v="124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x v="440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x v="1247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x v="1248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x v="12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x v="1249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x v="121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x v="121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x v="698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x v="1250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x v="9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x v="13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x v="121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x v="125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x v="1252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x v="12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x v="1254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x v="1255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x v="1256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x v="1257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x v="1258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x v="1259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x v="1260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x v="1261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x v="1262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x v="12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x v="126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x v="50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x v="1265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x v="126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x v="1267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x v="126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x v="1269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x v="1270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x v="127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x v="1272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x v="127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x v="127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x v="121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x v="1275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x v="1276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x v="1277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x v="456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x v="1278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x v="1279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x v="1280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x v="128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x v="1282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x v="1283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x v="1284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x v="128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x v="1286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x v="1287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x v="1288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x v="1289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x v="129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x v="1291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x v="1292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x v="1293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x v="109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x v="119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x v="1294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x v="129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x v="1296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x v="1297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x v="1298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x v="129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x v="1300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x v="1301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x v="130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x v="1303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x v="130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x v="130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x v="130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x v="1307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x v="1308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x v="1309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x v="1310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x v="131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x v="131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x v="507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x v="1313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x v="13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x v="1315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x v="121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x v="1316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x v="1317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x v="1318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x v="1319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x v="1320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x v="1321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x v="1395"/>
    <x v="1322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x v="1323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x v="1324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x v="1325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x v="132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x v="132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x v="132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x v="132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x v="384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x v="840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x v="1330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x v="1331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x v="133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x v="1333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x v="1334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x v="1335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x v="1336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x v="1337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x v="1338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x v="1339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x v="1340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x v="1341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x v="1342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x v="134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x v="134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x v="134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x v="1346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x v="1347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x v="1348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x v="1349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x v="1350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x v="135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x v="1352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x v="1353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x v="1354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x v="135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x v="1356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x v="1357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x v="13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x v="45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x v="372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x v="13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x v="1360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x v="136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x v="1362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x v="666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x v="3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x v="1363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x v="121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x v="366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x v="1364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x v="1365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x v="1366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x v="1367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x v="1368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x v="13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x v="1370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x v="1371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x v="137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x v="137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x v="1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x v="137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x v="137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x v="1377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x v="137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x v="137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x v="138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x v="138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x v="138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x v="138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x v="138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x v="138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x v="138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x v="384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x v="689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x v="138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x v="124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x v="138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x v="138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x v="139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x v="139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x v="139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x v="18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x v="453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x v="1363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x v="1463"/>
    <x v="13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x v="684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x v="1394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x v="139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x v="1237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x v="139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x v="139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x v="139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x v="139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x v="140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x v="101"/>
    <x v="140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x v="140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x v="140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x v="140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x v="140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x v="14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x v="140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x v="140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x v="1409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x v="141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x v="141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x v="141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x v="141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x v="141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x v="141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x v="141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x v="141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x v="141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x v="141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x v="142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x v="142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x v="142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x v="1423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x v="1424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x v="142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x v="142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x v="1427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x v="1428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x v="1429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x v="1430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x v="1431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x v="1432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x v="1433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x v="1434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x v="1435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x v="1436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x v="1437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x v="1438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x v="1439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x v="1440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x v="144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x v="144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x v="1443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x v="1444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x v="1445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x v="1446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x v="1447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x v="1448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x v="144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x v="1450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x v="1451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x v="1452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x v="145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x v="1454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x v="145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x v="1456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x v="145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x v="800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x v="12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x v="1458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x v="151"/>
    <x v="384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x v="7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x v="1459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x v="1460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x v="12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x v="438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x v="146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x v="1462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x v="384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x v="1463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x v="1464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x v="1465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x v="146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x v="1467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x v="146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x v="1469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x v="1470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x v="1471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x v="1472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x v="1473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x v="147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x v="1475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x v="147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x v="1477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x v="147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x v="1479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x v="1480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x v="148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x v="1482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x v="148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x v="148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x v="1485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x v="1486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x v="1487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x v="148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x v="1489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x v="1490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x v="149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x v="1492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x v="1493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x v="1494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x v="149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x v="1496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x v="1497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x v="149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x v="1499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x v="1500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x v="1501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x v="1502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x v="150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x v="150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x v="150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x v="1506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x v="1507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x v="1508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x v="1509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x v="1510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x v="1581"/>
    <x v="151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x v="1512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x v="151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x v="1514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x v="1515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x v="1516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x v="1517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x v="151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x v="1519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x v="1520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x v="1521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x v="1522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x v="1523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x v="1524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x v="1525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x v="152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x v="1527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x v="1528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x v="1529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x v="1530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x v="153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x v="1532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x v="1533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x v="1534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x v="153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x v="1536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x v="153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x v="1538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x v="1539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x v="1540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x v="1541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x v="154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x v="154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x v="15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x v="447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x v="1545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x v="1546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x v="1547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x v="1548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x v="154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x v="1550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x v="1551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x v="1552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x v="1553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x v="1554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x v="155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x v="386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x v="155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x v="1557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x v="155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x v="1624"/>
    <x v="1559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x v="156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x v="156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x v="1562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x v="1563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x v="13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x v="1564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x v="156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x v="1566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x v="1567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x v="1568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x v="1569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x v="1570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x v="5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x v="1571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x v="1572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x v="157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x v="1574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x v="1575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x v="1576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x v="157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x v="1578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x v="1579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x v="1580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x v="1581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x v="158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x v="14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x v="1583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x v="384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x v="1584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x v="124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x v="1585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x v="1586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x v="1587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x v="1588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x v="1589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x v="1590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x v="1591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x v="1592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x v="1593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x v="1594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x v="1595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x v="834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x v="1596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x v="1597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x v="12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x v="1662"/>
    <x v="159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x v="121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x v="1663"/>
    <x v="1599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x v="1584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x v="38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x v="43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x v="12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x v="1581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x v="1600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x v="160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x v="160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x v="3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x v="1603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x v="1604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x v="1605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x v="160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x v="1607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x v="1608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x v="1609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x v="381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x v="1610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x v="161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x v="16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x v="1613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x v="926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x v="161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x v="161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x v="1616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x v="1617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x v="1618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x v="1619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x v="1620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x v="1621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x v="1622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x v="1623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x v="162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x v="162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x v="162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x v="16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x v="162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x v="162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x v="163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x v="163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x v="163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x v="163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x v="163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x v="163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x v="1636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x v="163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x v="163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x v="163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x v="164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x v="16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x v="16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x v="1643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x v="16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x v="1645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x v="131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x v="1646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x v="1647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x v="1648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x v="1649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x v="1650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x v="610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x v="1651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x v="11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x v="1652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x v="1718"/>
    <x v="1653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x v="165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x v="1655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x v="1656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x v="1657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x v="1658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x v="165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x v="1660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x v="166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x v="166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x v="166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x v="1664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x v="1665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x v="166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x v="1667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x v="1668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x v="1669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x v="1670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x v="167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x v="167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x v="1673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x v="1674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x v="167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x v="1676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x v="1677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x v="1678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x v="167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x v="1680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x v="1681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x v="1682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x v="168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x v="168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x v="16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x v="1686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x v="168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x v="1688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x v="168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x v="1690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x v="1691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x v="169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x v="169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x v="1694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x v="169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x v="16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x v="1697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x v="1698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x v="1699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x v="1700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x v="1701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x v="1702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x v="1703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x v="1704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x v="170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x v="1706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x v="170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x v="17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x v="1709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x v="1710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x v="1711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x v="171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x v="1713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x v="1714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x v="171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x v="171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x v="171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x v="171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x v="171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x v="172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x v="1721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x v="172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x v="1723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x v="1724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x v="1725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x v="1726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x v="1727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x v="1728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x v="1729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x v="1730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x v="173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x v="173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x v="1733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x v="1734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x v="173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x v="1736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x v="1737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x v="1738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x v="1739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x v="1740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x v="1741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x v="1742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x v="174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x v="17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x v="1745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x v="1746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x v="1747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x v="174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x v="1749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x v="1750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x v="175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x v="175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x v="1753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x v="175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x v="1755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x v="1756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x v="1757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x v="1758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x v="1759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x v="124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x v="18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x v="1760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x v="176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x v="1762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x v="1763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x v="1764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x v="1765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x v="1766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x v="176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x v="176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x v="1769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x v="1770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x v="1771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x v="1772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x v="1773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x v="177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x v="1775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x v="1776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x v="468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x v="121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x v="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x v="1237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x v="121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x v="121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x v="1777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x v="121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x v="384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x v="446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x v="121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x v="121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x v="121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x v="1778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x v="453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x v="121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x v="121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x v="1779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x v="1780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x v="44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x v="18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x v="121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x v="1781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x v="121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x v="121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x v="178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x v="178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x v="839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x v="1784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x v="178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x v="1786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x v="1787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x v="18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x v="121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x v="384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x v="1788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x v="121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x v="1789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x v="414"/>
    <x v="368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x v="1790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x v="121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x v="179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x v="1792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x v="1793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x v="474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x v="69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x v="121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x v="1585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x v="1794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x v="179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x v="121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x v="459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x v="121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x v="1796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x v="12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x v="12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x v="1797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x v="1798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x v="121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x v="12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x v="1799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x v="689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x v="12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x v="180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x v="381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x v="121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x v="144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x v="1801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x v="1802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x v="1803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x v="1804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x v="180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x v="180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x v="180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x v="180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x v="472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x v="180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x v="181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x v="181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x v="1812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x v="1813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x v="181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x v="1815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x v="181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x v="181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x v="181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x v="181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x v="1820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x v="1821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x v="63"/>
    <x v="114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x v="182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x v="1823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x v="1824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x v="182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x v="1826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x v="1827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x v="1828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x v="1829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x v="1830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x v="183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x v="18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x v="1833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x v="1834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x v="183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x v="1836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x v="1837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x v="409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x v="183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x v="1726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x v="183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x v="1840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x v="1841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x v="1842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x v="1843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x v="1844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x v="1845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x v="1846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x v="1847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x v="184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x v="184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x v="1850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x v="1851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x v="1852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x v="1853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x v="1854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x v="1855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x v="1856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x v="1857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x v="1858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x v="121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x v="109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x v="680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x v="839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x v="1859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x v="1860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x v="1861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x v="121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x v="1862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x v="186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x v="1864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x v="186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x v="1866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x v="1867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x v="1868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x v="1869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x v="1870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x v="1932"/>
    <x v="187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x v="1872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x v="187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x v="187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x v="1875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87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x v="640"/>
    <x v="187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x v="1878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x v="1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x v="1879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x v="188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x v="1881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x v="188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x v="1883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x v="1884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x v="1885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x v="1886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x v="1887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x v="1888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x v="1889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x v="1890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x v="1891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x v="189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x v="189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x v="1894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x v="189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x v="1896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x v="1897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x v="1898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x v="1899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x v="1900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x v="1901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x v="384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x v="12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x v="121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x v="1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x v="7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x v="1902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x v="190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x v="372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x v="121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x v="1904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x v="157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x v="1905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x v="12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x v="12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x v="7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x v="1906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x v="1907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x v="121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x v="12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x v="1908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x v="190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x v="1910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x v="1911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x v="666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x v="1912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x v="1913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x v="1914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x v="191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x v="1916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x v="191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x v="1918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x v="191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x v="1920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x v="1921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x v="1922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x v="1923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x v="1924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x v="1925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x v="1926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x v="192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x v="1928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x v="1929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x v="1930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x v="193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x v="1932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x v="1933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x v="193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x v="1935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x v="1936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x v="193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x v="1938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x v="1939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x v="1940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x v="1941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x v="1942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x v="1943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x v="1944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x v="1945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x v="1946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x v="194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x v="1948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x v="1949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x v="195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x v="1951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x v="1952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x v="1953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x v="1954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x v="1955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x v="1053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x v="1956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x v="2008"/>
    <x v="1957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x v="1958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x v="1959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x v="196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x v="1961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x v="43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x v="2014"/>
    <x v="1962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x v="196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x v="1964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x v="196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x v="2018"/>
    <x v="1966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x v="1967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x v="1968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x v="1969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x v="1970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x v="197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x v="1972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x v="197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x v="1974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x v="197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x v="1976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x v="1977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x v="1978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x v="1979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x v="1980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x v="1981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x v="1982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x v="1983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x v="1984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x v="1985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x v="895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x v="2036"/>
    <x v="16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x v="446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x v="1986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x v="1053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x v="444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x v="121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x v="121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x v="1987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x v="198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x v="844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x v="384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x v="12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x v="1989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x v="1990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x v="199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x v="1992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x v="12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x v="844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x v="199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x v="199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x v="1995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x v="1996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x v="199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x v="1998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x v="1999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x v="2000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x v="2001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x v="2002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x v="2003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x v="2004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x v="2005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x v="200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x v="200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x v="2008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x v="200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x v="2010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x v="2011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x v="201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x v="2013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x v="2014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x v="201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x v="2016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x v="2017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x v="2070"/>
    <x v="2018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x v="2019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x v="2020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x v="202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x v="202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x v="2023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x v="2024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x v="2025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x v="2026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x v="2027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x v="2028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x v="2029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x v="2030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x v="203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x v="2032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x v="440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x v="203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x v="2034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x v="2035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x v="203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x v="436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x v="514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x v="2089"/>
    <x v="698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x v="203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x v="12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x v="203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x v="2039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x v="498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x v="1859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x v="121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x v="377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x v="384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x v="18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x v="798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x v="384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x v="2040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x v="2041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x v="2042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x v="121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x v="121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x v="2043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x v="766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x v="2044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x v="2045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x v="45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x v="121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x v="1224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x v="590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x v="2046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x v="2047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x v="2048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x v="2049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x v="2050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x v="594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x v="2051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x v="2052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x v="205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x v="2054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x v="205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x v="384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x v="2056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x v="895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x v="205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x v="2058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x v="2059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x v="2060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x v="206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x v="20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x v="206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x v="206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x v="206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x v="582"/>
    <x v="206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x v="2067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x v="206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x v="2069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x v="2070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x v="2071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x v="2072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x v="2073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x v="2074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x v="207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x v="2076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x v="2077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x v="207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x v="2079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x v="138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x v="2080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x v="2081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x v="70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x v="2082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x v="208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x v="208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x v="2085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x v="2086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x v="2087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x v="2088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x v="208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x v="2137"/>
    <x v="2090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x v="2091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x v="209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x v="2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x v="799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x v="209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x v="2095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x v="209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x v="121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x v="18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x v="209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x v="46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x v="2098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x v="121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x v="2099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x v="121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x v="210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x v="838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x v="13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x v="121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x v="436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x v="2101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x v="2102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x v="178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x v="13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x v="1462"/>
    <x v="14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x v="381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x v="2103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x v="210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x v="1271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x v="161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x v="2105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x v="2106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x v="2107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x v="1054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x v="2108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x v="210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x v="2110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x v="2111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x v="211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x v="2113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x v="438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x v="121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x v="2114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x v="589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x v="2115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x v="2116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x v="724"/>
    <x v="38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x v="109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x v="2117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x v="211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x v="2119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x v="2120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x v="2121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x v="366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x v="384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x v="2122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x v="654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x v="212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x v="212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x v="1854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x v="2125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x v="2126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x v="12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x v="12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x v="212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x v="2128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x v="212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x v="2130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x v="43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x v="2131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x v="138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x v="16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x v="18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x v="2132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x v="2133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x v="766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x v="213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x v="69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x v="213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x v="2136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x v="2137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x v="213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x v="2139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x v="2140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x v="214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x v="1829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x v="2142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x v="2143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x v="2144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x v="214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x v="2146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x v="121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x v="214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x v="2148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x v="38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x v="214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x v="2150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x v="2151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x v="121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x v="178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x v="2152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x v="736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x v="2153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x v="2154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x v="215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x v="215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x v="2157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x v="2158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x v="2159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x v="2160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x v="2161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x v="216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x v="216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x v="216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x v="21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x v="2166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x v="2167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x v="216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x v="801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x v="21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x v="217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x v="2171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x v="2172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x v="2173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x v="21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x v="217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x v="217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x v="2177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x v="2178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x v="680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x v="2224"/>
    <x v="2179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x v="218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x v="218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x v="2182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x v="2227"/>
    <x v="218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x v="218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x v="218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x v="2186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x v="2187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x v="2188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x v="2189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x v="372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x v="2190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x v="219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x v="2192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x v="219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x v="219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x v="2195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x v="1237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x v="2196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x v="2197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x v="219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x v="2199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x v="2200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x v="2201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x v="2202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x v="2203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x v="2204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x v="2205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x v="2206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x v="2207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x v="2208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x v="220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x v="2210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x v="2211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x v="221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x v="2213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x v="1847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x v="221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x v="221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x v="2216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x v="2217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x v="2218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x v="2219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x v="2220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x v="222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x v="2222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x v="222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x v="2224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x v="2225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x v="2226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x v="222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x v="2228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x v="222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x v="2230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x v="223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x v="2232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x v="2233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x v="2234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x v="2235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x v="223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x v="223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x v="2238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x v="839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x v="2239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x v="179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x v="109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x v="224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x v="224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x v="2242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x v="2243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x v="444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x v="2244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x v="2245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x v="2246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x v="224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x v="2248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x v="2249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x v="225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x v="225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x v="1859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x v="1989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x v="2252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x v="2253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x v="225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x v="806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x v="225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x v="2256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x v="41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x v="372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x v="84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x v="2257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x v="2258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x v="225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x v="2260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x v="226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x v="384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x v="226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x v="226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x v="226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x v="226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x v="226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x v="384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x v="226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x v="226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x v="226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x v="227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x v="227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x v="2314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x v="2272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x v="1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x v="2273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x v="2274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x v="227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x v="468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x v="138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x v="12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x v="2276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x v="14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x v="2277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x v="119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x v="2321"/>
    <x v="227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x v="2279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x v="228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x v="109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x v="228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x v="2282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x v="11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x v="2283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x v="40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x v="119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x v="1209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x v="654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x v="228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x v="228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x v="2286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x v="1228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x v="2287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x v="2288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x v="121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x v="2289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x v="229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x v="229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x v="368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x v="2292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x v="229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x v="2294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x v="229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x v="2296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x v="2297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x v="2298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x v="22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x v="2300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x v="230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x v="2302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x v="2303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x v="2304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x v="2305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x v="2306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x v="2307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x v="2308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x v="2309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x v="2310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x v="984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x v="2311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x v="231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x v="2313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x v="2314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x v="231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x v="2316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x v="231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x v="231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x v="231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x v="2320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x v="2321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x v="828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x v="2322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x v="232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x v="232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x v="69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x v="232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x v="232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x v="232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x v="232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x v="232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x v="800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x v="233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x v="2331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x v="468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x v="2332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x v="2333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x v="2334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x v="38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x v="2335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x v="69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x v="196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x v="2336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x v="2337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x v="2338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x v="2339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x v="2340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x v="2341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x v="2342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x v="2343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x v="2344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x v="2345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x v="2346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x v="234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x v="234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x v="2349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x v="2350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x v="2351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x v="2352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x v="235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x v="2354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x v="2355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x v="73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x v="2356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x v="235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x v="235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x v="40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x v="2359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x v="2360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x v="2361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x v="2362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x v="236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x v="2364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x v="2365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x v="2366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x v="2367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x v="2368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x v="2369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x v="2370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x v="2371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x v="2372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x v="237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x v="2374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x v="237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x v="237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x v="2377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x v="2378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x v="2379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x v="238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x v="23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x v="238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x v="238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x v="2384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x v="2385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x v="238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x v="2387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x v="238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x v="23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x v="2390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x v="2391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x v="23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x v="239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x v="2394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x v="23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x v="239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x v="2397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x v="2129"/>
    <x v="239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x v="2399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x v="2400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x v="240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x v="2402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x v="240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x v="240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x v="240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x v="2406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x v="240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x v="240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x v="2409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x v="2410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x v="2411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x v="2431"/>
    <x v="241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x v="24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x v="241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x v="241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x v="2416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x v="241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x v="2418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x v="24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x v="52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x v="242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x v="2421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x v="242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x v="2423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x v="2424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x v="242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x v="242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x v="711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x v="2443"/>
    <x v="242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x v="2428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x v="242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x v="2430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x v="2431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x v="2432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x v="2433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x v="66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x v="243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x v="2435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x v="2397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x v="2436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x v="243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x v="2438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x v="2439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x v="2440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x v="2441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x v="1209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x v="2442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x v="127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x v="2443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x v="2444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x v="244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x v="18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x v="2446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x v="24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x v="244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x v="2449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x v="2450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x v="2451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x v="245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x v="245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x v="2454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x v="2455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x v="184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x v="2456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x v="245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x v="245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x v="245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x v="246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x v="2461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x v="953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x v="2462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x v="7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x v="2463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x v="2464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x v="2465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x v="246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x v="400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x v="2467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x v="246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x v="2469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x v="226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x v="2470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x v="2471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x v="2472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x v="2473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x v="2474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x v="2475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x v="2476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x v="2477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x v="2478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x v="2479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x v="2480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x v="248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x v="2482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x v="2483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484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x v="2485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x v="2486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x v="248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x v="248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x v="2489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x v="249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x v="2491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x v="2492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x v="2493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x v="249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x v="249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x v="249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x v="249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x v="24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249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x v="25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x v="118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x v="2501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x v="2502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x v="2440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x v="69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x v="2503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x v="210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x v="250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x v="2505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x v="2506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x v="25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x v="250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x v="2509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x v="251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x v="251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x v="2512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x v="251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x v="2514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x v="2515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x v="2516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x v="251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x v="251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x v="251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x v="2520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x v="252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x v="2522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x v="2523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x v="2524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x v="2525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x v="2526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x v="252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x v="25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x v="2529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x v="2530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x v="436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x v="2531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x v="2532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x v="2533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x v="2218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x v="2534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x v="1862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x v="253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x v="2536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x v="2537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x v="253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x v="253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x v="2540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x v="254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x v="2542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x v="2543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x v="2544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x v="254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x v="254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x v="68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x v="2547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x v="2548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x v="2549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x v="2550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x v="2551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x v="255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x v="2553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x v="2554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x v="255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x v="2556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x v="44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x v="25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x v="2558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x v="25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x v="2560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x v="2561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x v="2562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x v="2563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x v="2564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x v="256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x v="2566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x v="256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x v="2568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x v="50"/>
    <x v="2569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x v="2570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x v="2571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x v="69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x v="2572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x v="2573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x v="2574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x v="2575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x v="368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x v="2576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x v="257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x v="2578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x v="2579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x v="2580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x v="370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x v="2581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x v="2582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x v="242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x v="25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x v="2584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x v="258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x v="25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x v="1655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x v="2587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x v="2588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x v="2218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x v="2589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x v="2590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x v="2591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x v="259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x v="2593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x v="2594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x v="259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x v="259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x v="2597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x v="259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x v="179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x v="2599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x v="2600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x v="1784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x v="1053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x v="260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x v="2602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x v="2603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x v="2604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x v="260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x v="698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x v="2606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x v="260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x v="26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x v="2609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x v="2610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x v="2611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x v="261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x v="261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x v="2614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x v="2615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x v="261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x v="2617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x v="2618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x v="261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x v="233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x v="179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x v="602"/>
    <x v="262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x v="262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x v="262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x v="262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x v="2624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x v="2625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x v="2626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x v="2627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x v="2628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262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x v="2630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x v="263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x v="2632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x v="263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x v="2634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x v="2579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x v="263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x v="2636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x v="2637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x v="2638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x v="2639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x v="2640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x v="123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x v="264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x v="26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x v="264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x v="2644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x v="264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x v="2646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x v="2647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x v="2648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x v="264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x v="2650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x v="265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x v="2652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x v="2653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x v="26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x v="265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x v="2656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x v="26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x v="2658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x v="2659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x v="2660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x v="13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x v="684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x v="266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x v="680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x v="26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x v="85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x v="2663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x v="95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x v="266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x v="266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x v="2609"/>
    <x v="2666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x v="2667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x v="266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x v="266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x v="2670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x v="2671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x v="2672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x v="2673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x v="2674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x v="267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x v="2676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x v="2677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x v="114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x v="2678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x v="2679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x v="2680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x v="268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x v="2682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x v="2683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x v="2684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x v="210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x v="2685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x v="2686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x v="2687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x v="590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x v="2688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x v="372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x v="268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x v="2690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x v="2691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x v="2692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x v="2693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x v="116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x v="269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x v="2695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x v="2696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x v="269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x v="2698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x v="269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x v="2700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x v="270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x v="2702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x v="1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x v="2703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x v="270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x v="2705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x v="270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x v="1762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x v="178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x v="507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x v="121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x v="2707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x v="12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x v="2708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x v="2709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x v="118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x v="2116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x v="137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x v="2710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x v="271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x v="2712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x v="2713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x v="2714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x v="271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x v="271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x v="2717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x v="2718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x v="2719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x v="2720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x v="438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x v="2721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x v="2722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x v="2723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x v="272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x v="272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x v="27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x v="2727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x v="272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x v="2729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x v="273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x v="273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x v="46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x v="2732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x v="2733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x v="2734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x v="2735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x v="2736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x v="1050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x v="2737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x v="2738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x v="2739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x v="2740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x v="274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x v="2742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x v="274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x v="274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x v="2745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x v="274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x v="2747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x v="274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x v="274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x v="275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x v="275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x v="275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x v="2111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x v="241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x v="275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x v="275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x v="2755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x v="275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x v="191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x v="275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x v="275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x v="275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x v="2760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x v="276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x v="276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x v="2763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x v="276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x v="276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x v="276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x v="2767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x v="2768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x v="2769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x v="2600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x v="2770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x v="2771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x v="2772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x v="27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x v="2774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x v="277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x v="2776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x v="2777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x v="2778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x v="2779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x v="1270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x v="164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x v="2397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x v="119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x v="839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x v="834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x v="2780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x v="2781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x v="384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x v="121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x v="11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x v="2696"/>
    <x v="278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x v="384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x v="278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66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x v="2784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x v="278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x v="80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x v="2786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x v="2787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x v="278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x v="278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x v="2790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x v="2791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x v="279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x v="2793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x v="2794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x v="2795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x v="2796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x v="26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x v="279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x v="2798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x v="279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x v="2800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x v="2801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x v="1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x v="280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x v="2803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x v="2804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x v="2805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x v="2806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x v="2807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x v="2808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x v="2809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x v="2810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x v="281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x v="2812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x v="2813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x v="984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x v="281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x v="281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x v="13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x v="210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x v="121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x v="121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x v="844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x v="2816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x v="7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x v="144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x v="2817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x v="1536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x v="984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x v="2818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x v="281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x v="121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x v="282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x v="121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x v="1788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x v="282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x v="69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x v="1352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x v="282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x v="282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x v="28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x v="282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x v="282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x v="2827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x v="282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x v="2829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x v="283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x v="283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x v="283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x v="283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x v="2834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x v="283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x v="2836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x v="283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x v="446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x v="2838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x v="283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x v="2840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x v="766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x v="284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x v="2842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x v="2843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x v="284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x v="379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x v="2845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x v="2846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x v="2847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x v="284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x v="2849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x v="2850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x v="2851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x v="285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x v="2853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x v="285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x v="2855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x v="285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x v="2857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x v="2858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x v="2859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x v="119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x v="31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x v="286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x v="384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x v="178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x v="2861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x v="152"/>
    <x v="1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x v="13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x v="252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x v="14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x v="286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x v="418"/>
    <x v="119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x v="286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x v="1876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x v="1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x v="2864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x v="2865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x v="11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x v="2866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x v="384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x v="121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x v="121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x v="121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x v="109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x v="844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x v="2867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x v="286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x v="2869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x v="2351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x v="287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x v="1331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x v="7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x v="66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x v="895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x v="1337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x v="372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x v="287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x v="384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x v="287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x v="121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x v="1788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x v="287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x v="287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x v="287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x v="1862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x v="1209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x v="287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x v="287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x v="2878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x v="241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x v="379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x v="18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x v="834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x v="2879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x v="2880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x v="137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x v="144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x v="38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x v="2881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x v="288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x v="28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x v="2884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x v="288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x v="2886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x v="2887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x v="384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x v="121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x v="2888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x v="144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x v="498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x v="476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x v="288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x v="384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x v="384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x v="121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x v="121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x v="589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x v="289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x v="838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x v="798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x v="689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x v="121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x v="840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x v="3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x v="381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x v="2239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x v="28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x v="2892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x v="289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x v="2894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x v="289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x v="2896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x v="2897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x v="289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x v="129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x v="178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x v="284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x v="63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x v="447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x v="2899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x v="2858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x v="2900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x v="2901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x v="290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x v="1797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x v="1581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x v="1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x v="2903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x v="366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x v="844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x v="290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x v="12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x v="2905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x v="290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x v="415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x v="288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x v="2117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x v="984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x v="418"/>
    <x v="12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x v="453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x v="384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x v="290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x v="2908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x v="1859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x v="1878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x v="85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x v="372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x v="290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x v="372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x v="274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x v="2722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x v="121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x v="59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x v="58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x v="2910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x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x v="2911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x v="2912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x v="379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x v="2913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x v="2914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x v="689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x v="589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x v="701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x v="446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x v="2915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x v="587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x v="12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x v="291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x v="698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x v="2917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x v="2137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x v="9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x v="2918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x v="680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x v="2830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x v="2919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x v="2920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x v="2921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x v="384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x v="292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x v="292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x v="2924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x v="446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x v="45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x v="292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x v="436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x v="2926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x v="2927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x v="121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x v="238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x v="1788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x v="2928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x v="292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x v="109"/>
    <x v="121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x v="275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x v="18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x v="1592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x v="157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x v="2930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x v="2931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x v="2932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x v="121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x v="7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x v="121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x v="293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x v="41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x v="2934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x v="2935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x v="2936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x v="227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x v="585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x v="2937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x v="2938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1.5645147425427663E-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5.3913874291953868E-3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6.6666666666666666E-2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1.4436958614051972E-2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5.2479586549555885E-3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1.070615034168565E-2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6.8083108346050003E-3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6.2568605927552142E-3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3.4270830953414518E-3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.1746535659296179E-2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6.3018242122719736E-3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1.2448132780082987E-2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1.6677421956925061E-2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9.1087694231112692E-3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6.7701453104359313E-3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4.596622889305816E-2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5.8192700972649431E-3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2.3841059602649008E-2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1.0722236696196709E-2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1.7813765182186234E-2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1.2475049900199601E-2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5.0024764735017331E-3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1.9512195121951219E-2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9.7046413502109713E-3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1.5072464681460264E-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1.7500000000000002E-2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9.7938144329896906E-3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6.7129111658089059E-3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5.8960305597076899E-3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.1621621621621625E-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1.3079992793664348E-2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7.6923076923076927E-2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.1206171107994391E-3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1.1940298507462687E-2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2.0047169811320754E-2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1.6816816816816817E-2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5.1588697385391022E-3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6.2690487399955398E-3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2.3991275899672846E-2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6.6269659489998469E-3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7.8934385791810564E-3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9.4999999999999998E-3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8.5095669687814696E-3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8.5207023909803659E-3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7.4999999999999997E-3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1.0166666666666666E-2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5.1428571428571426E-3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1.3009822415924022E-2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1.7600741083835109E-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7.2500000000000004E-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3.6666666666666667E-2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8.450504189745774E-3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4.4746579468204111E-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3.5573122529644272E-2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5.1485148514851488E-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7.7547339945897202E-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2.0277356951404264E-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4.5142296368989206E-3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7.287921484792537E-3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1.6479285538078636E-3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2.3234150759520088E-2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.1018206338503033E-3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1.034037052994399E-2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2.8189237877526571E-2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1.1538461538461539E-2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7.5727381426863296E-3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1.0961214165261383E-2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8.6021505376344086E-3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4.7182175622542594E-2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1.6044376220792252E-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2.6729559748427674E-2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1.4343343792021516E-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1.7190775681341718E-2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0.02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5.1358339531753623E-2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1.1633663366336634E-2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.2608695652173912E-2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1.6560509554140127E-2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2.5906735751295335E-2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2.4833434282253181E-2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3.6519036519036519E-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1.8855218855218854E-2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2.4996875390576177E-2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6.3414634146341464E-2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1.4E-2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1.3944223107569721E-2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2.6612398246712585E-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9.5602294455066923E-3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1.6666666666666666E-2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8.1112398609501733E-3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.1872509960159362E-2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1.2777777777777779E-2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8.1749049429657803E-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1.3562386980108499E-2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4.6153846153846156E-2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4.5652173913043478E-2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1.9767441860465116E-2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1.8823529411764704E-2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1.7647058823529412E-2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2.4523828987165864E-2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5.1999999999999998E-3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0.01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8.4801043705153289E-3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3.5844915874177027E-2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1.6666666666666666E-2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2.5391451544646636E-2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5.3731343283582086E-3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8.9785296031229672E-3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1.2702702702702703E-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2.1412300683371299E-2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1.5294117647058824E-2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9.7966728280961188E-3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1.5576923076923077E-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1.1063829787234043E-2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1.1290322580645161E-2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3.4810126582278479E-2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1.4328808446455505E-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5.9705189044318941E-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6.9007251069612393E-3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1.0888437656337365E-2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0.1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3.9735099337748346E-2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8.5714285714285715E-2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9.372746935832732E-3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2.1052631578947368E-2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.2137118371719335E-3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1.0581319399085565E-2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1.2406947890818859E-2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1.2308998302207131E-2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2E-3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2.1655065738592421E-2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0.1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1.7874396135265702E-2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2.6627218934911243E-2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2.6086956521739129E-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0.05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6.5217391304347824E-2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2.2250265674814028E-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3.5714285714285712E-2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6.6666666666666666E-2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2.7855153203342618E-2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7.4999999999999997E-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4.9382716049382713E-2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8.4033613445378148E-3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0.2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0.1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0.2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2.2988505747126436E-2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1.0937499999999999E-2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.3333333333333332E-4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0.18181818181818182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9.2307692307692316E-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1.7857142857142856E-2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.0769230769230771E-2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2.0046260601387818E-2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3.888888888888889E-2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0.01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.2418952618453865E-2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5.5401662049861496E-3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2.6773761713520749E-3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3.9215686274509803E-2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4.5454545454545452E-3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6.2500000000000003E-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1.4492753623188406E-2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0.02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1.2E-2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0.17647058823529413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1.2969283276450512E-2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.0534351145038167E-2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2.1505376344086023E-2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1.1453660398969171E-2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1.8421052631578946E-2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1.0723860589812333E-2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8.4973548450694974E-3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1.3076923076923076E-2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6.1032863849765258E-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1.089108910891089E-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5.3811659192825115E-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0.05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0.1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.0162424656776741E-3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.1817801222473415E-3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0.01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8.621667612024958E-3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8.3333333333333332E-3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1.5384615384615385E-2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8.0000000000000002E-3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.3333333333333333E-2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6.363636363636363E-2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1.2468827930174564E-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0.02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0.02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8.4855361867858525E-3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9.1707317073170726E-3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1.3694915254237288E-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1.2788521522145976E-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2.1097576290342836E-2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1.8511376783648285E-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1.4600929745302168E-2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9.2468307233407911E-3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1.6950529994311124E-3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2.0811193765497699E-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1.3796369376479874E-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1.7519908987485778E-2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1.1703511053315995E-2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4.6326935804103242E-3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1.1187380065228838E-2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2.2017506259764414E-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1.5207653597301333E-2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1.4991592661294146E-2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1.1998186320672457E-2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9.5196305494039523E-3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8.2706766917293225E-3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1.0242085661080074E-2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2.4166666666666666E-2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.2621652850736121E-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1.5397631133671742E-2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1.044104410441044E-2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2.4742268041237112E-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1.2726139645087247E-2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1.992818671454219E-2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1.0839904459418516E-2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1.7378917378917377E-2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9.1389631894026237E-3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1.2211136180469321E-2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2.1897309043403066E-2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1.8108974358974361E-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1.5314359518427972E-2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1.0501355013550135E-2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1.3254724870379661E-2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1.0223185692466868E-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1.1404380254194288E-2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1.8265191105646072E-2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1.1911367364662744E-2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3.931042055561656E-3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9.8205799490010473E-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1.8159895972469597E-2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1.7574248076587511E-2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8.2452818664875104E-3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1.0966156173189639E-2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8.6618993278017326E-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1.4755453793805254E-2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3.4994167638726877E-2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2.1329778370271623E-2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6.4757481262363694E-3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4.9696509863429439E-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0.01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9.9918022146040786E-3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4.3461342146889227E-3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7.0548489666136726E-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1.7748008011957903E-2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1.3634903116748857E-2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1.1718138656251941E-2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1.626116335342764E-2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1.0750547481584711E-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1.988360814742968E-2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9.3956323006602338E-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1.9335038363171356E-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2.7313076135199729E-2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2.351980400163332E-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1.5945689927376067E-2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1.1116300794021485E-2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3.4572501416512212E-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7.2044967586969077E-3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1.6312849162011173E-2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1.2468407750631846E-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.1156692197844997E-2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4.9778761061946902E-3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9.2581741474276336E-3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1.0449389901127608E-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2.0048002258929831E-2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9.0521831735889246E-3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7.4122724713829987E-3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9.3788266726038075E-3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6.8945066350359551E-3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8.7270538669876625E-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9.4951366373320981E-3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1.4100157094141539E-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6.7947856661310334E-3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6.2316715542521991E-3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6.4083756697910716E-3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1.5829383886255925E-2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9.5398428731762065E-3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1.0271563247502462E-2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4.9108525416980044E-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5.3103351899542834E-3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6.8188556181440858E-3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9.1585575271894669E-3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1.6877908700442115E-2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1.0213999769361295E-2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1.428567969569081E-2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1.3723978411719353E-2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6.833036244800951E-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1.4725568942436412E-2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5.8875190393308015E-3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1.7119377272850528E-2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8.333820691268496E-3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1.0013986013986014E-2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1.1040068401445073E-2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8.4908661579614752E-3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1.1553398058252427E-2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1.3908344840337199E-2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7.7030324154757756E-3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2.2265336289726535E-2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2.4536719286204531E-2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9.6596007133922402E-3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7.9714128642111044E-3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4.0550503809289751E-3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1.2594245857856406E-2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1.160919540229885E-2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5.1800403538724196E-3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1.1901477832512315E-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7.1516646115906291E-3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9.105652578198651E-3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7.1666666666666667E-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2.8748341441839896E-3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1.4653819719113509E-2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4.1677353167478837E-3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3.4805194805194806E-3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1.1514260750594339E-2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1.2217611802674043E-2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2.3323631447517638E-2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1.4096049827897067E-3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6.2013512172049545E-3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2.3936170212765957E-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1.1124999999999999E-2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2.2196708763872943E-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2.3333333333333334E-2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1.8489984591679508E-2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9.688228438228438E-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2.4753951685058156E-2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8.5573167930163112E-3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8.6572438162544167E-3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9.586555905662179E-3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1.4332247557003257E-2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2.3244552058111378E-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1.708219972347353E-2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8.944915174274877E-3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2.1630615640599003E-2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6.911308967484874E-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1.1255548509828789E-2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1.2232255371904309E-2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1.4E-2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9.5914918994135772E-3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1.1035517222906735E-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6.3560472991326077E-3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9.5075109336375738E-3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1.703002003803988E-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1.225E-2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1.7711640569711546E-2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7.137530627463513E-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4.4473573334581715E-3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5.5208031878186152E-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1.4063884714676531E-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1.5178256265442993E-2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1.330039901197036E-2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7.5106701402361288E-3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1.8115942028985508E-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1.1605813517788397E-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1.0832102412604629E-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6.2435715858343219E-3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2.1929824561403508E-2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5.4559625876851132E-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7.9498598053768764E-3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1.7344686218858405E-2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1.2712809456545982E-2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1.0931259196972883E-2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1.468469854411703E-2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2.0795727725696031E-2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4.9401482044461337E-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4.61361014994233E-3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9.085252022401992E-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0.2068965517241379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1.9933554817275746E-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2.7906976744186046E-2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8.4967320261437912E-2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2.4521824423737126E-2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0.33333333333333331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6.0150375939849621E-2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1.9230769230769232E-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0.20833333333333334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1.9277108433734941E-2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1.4035087719298246E-2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1.6E-2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5.8635394456289982E-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0.2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2.5407263488267822E-3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0.2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0.02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2.0887728459530026E-2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0.2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4.8774539690281671E-2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0.1111111111111111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1.7676767676767676E-2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2.5000000000000001E-2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7.6923076923076927E-2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6.097560975609756E-2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4.4444444444444446E-2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4.9180327868852458E-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5.9683313032886723E-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0.04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0.08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8.8000000000000005E-3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5.7971014492753624E-2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6.5789473684210523E-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9.038238702201622E-3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3.9215686274509803E-2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2.5989909799724813E-2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3.5460992907801421E-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1.6260162601626018E-2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2.5272134007528649E-2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1.1261261261261261E-2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1.8031942297784646E-2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1.1475409836065573E-2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0.1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1.9521912350597609E-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7.3825503355704702E-2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1.5033054680631772E-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0.02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1.3953488372093023E-2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9.6774193548387094E-2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0.1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7.3480293921175683E-3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1.3612565445026177E-2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1.8604651162790697E-2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1.7391304347826087E-2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7.8947368421052627E-2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1.4925373134328358E-2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0.26923076923076922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4.0000000000000001E-3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1.5625E-2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7.4999999999999997E-3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0.1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.3333333333333333E-2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0.18181818181818182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9.7673082447572532E-3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0.06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1.379254391302584E-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1.4634146341463415E-2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2.5491624180626365E-2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6.6601371204701269E-3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1.0703363914373088E-2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9.0116279069767449E-3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1.3930348258706468E-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3.4178596311340723E-2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E-3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1.3450292397660818E-2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1.5666831928606843E-2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2.2556390977443608E-2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1.1501597444089457E-2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7.9019073569482293E-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7.7499999999999999E-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1.4036511156186612E-2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8.4830339321357289E-3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.0573248407643311E-3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2.878048780487805E-2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9.9935938500960927E-3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2.4481327800829875E-2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3.9679915349513919E-3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3.9744048328762764E-2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0.04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2.8571428571428571E-2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0.33333333333333331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2.4832018697049374E-3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3.8461538461538464E-2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0.1111111111111111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0.11764705882352941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0.11428571428571428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7.4054482941020893E-3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4.878048780487805E-2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1.5536723163841809E-2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5.0000000000000001E-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1.4641288433382138E-2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0.02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0.25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3.6363636363636362E-2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2.9411764705882353E-2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2.0408163265306121E-2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0.05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7.0422535211267607E-3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1.8867924528301886E-2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2.6011560693641619E-2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0.0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1.5444015444015444E-2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0.1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0.5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2.8571428571428571E-2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0.2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7.1428571428571425E-2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2.5688073394495412E-3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6.6445182724252493E-3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4.0358744394618833E-2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.2786885245901641E-2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4.0000000000000001E-3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6.0869565217391307E-2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7.6923076923076927E-2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1.8779342723004695E-2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0.33333333333333331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0.1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8.2352941176470594E-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6.4516129032258063E-2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0.01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4.2857142857142858E-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2.2033151418595982E-2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6.1068702290076333E-2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0.1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3.4223134839151265E-3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0.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9.4398502106412853E-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0.0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.3333333333333335E-3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1.1494252873563218E-2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2.6392961876832845E-2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8.9758342922899893E-3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1.1111111111111112E-2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8.5714285714285719E-3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0.1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1.3043478260869565E-2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2.0080321285140562E-2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0.5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0.2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0.33333333333333331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1.9801980198019802E-2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6.608622679114654E-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7.4427330647011099E-3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5.7462573718433385E-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1.3607984488230494E-2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4.2518837459634015E-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2.5592174481758465E-2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7.9402148528724889E-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6.0827250608272508E-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2.3435267219205486E-2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2.8469750889679714E-2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4.1779404742957188E-3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9.2899800928998005E-3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1.0435077697495864E-2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.158222915042868E-2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2.3317164496638582E-2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8.1475931822438657E-3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5.2505966587112173E-3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9.1460383735957849E-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6.9605568445475635E-3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1.1772400261608895E-2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9.4736842105263161E-2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2.564102564102564E-2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0.01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.2079646017699116E-2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6.4377682403433476E-3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0.5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5.5888223552894214E-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3.6549707602339179E-2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6.5093572009764032E-4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1.1765152377699343E-2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1.2681772066283395E-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1.988163491769928E-2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1.4634146341463415E-2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0.13333333333333333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2.9180695847362513E-2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1.6315431679129844E-2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7.5046904315196998E-3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1.5342960288808664E-2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1.0649144669763227E-2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6.6378511886384687E-3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7.5471698113207544E-2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1.0067114093959731E-2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5.6372139635877732E-3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1.8083182640144666E-2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1.6901408450704226E-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2.4660912453760789E-3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2.914200221166981E-3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1.3776337115072933E-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3.8461538461538464E-2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0.15390505359877488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8.3762521931065714E-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1.1864406779661017E-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1.10062893081761E-2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4.9159120310478657E-2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1.8843404808317088E-3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8.3062106003299711E-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7.6923076923076927E-2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3.4324942791762012E-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8.0051752376130731E-3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8.3632019115890081E-3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8.3160083160083165E-3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5.1177072671443197E-3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8.49627170182558E-3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4.1756252121760776E-2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.2786885245901641E-2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1.000266343109112E-2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3.8095238095238099E-2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5.0251256281407036E-3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1.2449977767896843E-2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8.6393088552915772E-3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2.2377622377622378E-2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1.3114754098360656E-2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4.4444444444444446E-2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5.1546391752577317E-2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1.4990859232175503E-2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1.1884550084889643E-2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4.6355208143973826E-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1.8284878405558602E-2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1.9368794028451809E-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6.9755854509217742E-3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1.3806706114398421E-2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2.7374609590299467E-2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1.6419427972390099E-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2.2962112514351322E-2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1.0023451093123534E-2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1.126984126984127E-2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0.203125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5.6108897742363877E-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5.3420805998125589E-3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4.2588012125495157E-3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9.5196121639488755E-3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1.7647058823529412E-2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2.5608994378513428E-2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1.4631578947368421E-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5.8969584109248912E-3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7.0709654124479085E-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1.4838709677419355E-2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1.8427518427518427E-2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1.2118842845973418E-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1.8611670020120725E-2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2.923447860156721E-2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7.8537769527345421E-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2.1945137157107233E-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1.0420613868889731E-2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1.2941434525115156E-2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1.7440225035161745E-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1.8800358102059087E-2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2.0312500000000001E-3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2.3614457831325302E-2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2.6690845432529076E-2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2.6699029126213591E-2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.0252100840336135E-2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7.4509803921568628E-3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1.9427001569858712E-2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2.553191489361702E-2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0.2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1.7453391511305039E-2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1.6949152542372881E-2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.140096618357488E-2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0.1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0.02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6.25E-2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2.564102564102564E-2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2.9411764705882353E-2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1.584213451917732E-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0.14285714285714285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0.5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1.4999999999999999E-2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2.5961538461538463E-2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2.3469109957473974E-2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0.02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1.5751575157515751E-2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9.7560975609756097E-3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.2110193325508782E-2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6.1624649859943975E-3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1.2408759124087591E-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1.6707206211149603E-2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7.526881720430108E-3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1.0805224741748203E-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1.6431322207958923E-2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2.3893815882219414E-2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1.1321702642556159E-2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6.2908011869436198E-3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1.1757188498402555E-2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8.8801184015786881E-3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2.2008679479231245E-2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2.1636408853519026E-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5.5988802239552091E-3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2.4539877300613498E-2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2.2865546105459485E-2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1.2335526315789474E-2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1.3403880070546737E-2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.2727272727272726E-3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1.7142857142857144E-2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8.497905445840814E-3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1.3555291319857313E-2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9.555555555555555E-3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1.2527101903155867E-2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1.7142857142857144E-2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1.1538461538461539E-2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3.6223929747530186E-2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4.0001000025000621E-2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2.199528672427337E-2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1.0046728971962618E-2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2.5438819638768762E-2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1.1183180496533215E-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3.4862385321100919E-2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.2183908045977011E-2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1.4173815740395375E-2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4.4617320672691915E-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1.93006993006993E-2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2.298050139275766E-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2.5115110925073254E-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7.885932770431734E-3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8.7813620071684594E-3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3.5483870967741936E-2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2.7318475916606758E-2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.0769230769230771E-2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1.6486347243688821E-2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5.7142857142857143E-3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1.0204717229936135E-2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6.7213114754098363E-3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1.0407993338884263E-2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1.7057569296375266E-2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9.1151922512939607E-3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2.0361247947454843E-2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2.0976616231086657E-2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1.6464208354556729E-2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1.5778555448335195E-2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1.8555073035925778E-2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1.495398773006135E-2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1.5847267282256054E-2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2.7300824175824176E-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2.9406829362303766E-2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3.5022093725084018E-2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0.1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5.3333333333333337E-2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2.3978315262718933E-2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2.1427420654100211E-2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2.6830203142966653E-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1.6875340228633642E-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.3333333333333333E-2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1.518318713049934E-2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.1333333333333331E-2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5.1376146788990829E-2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0.02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4.3979699896416237E-2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2.340577979460234E-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1.889763779527559E-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1.9801980198019802E-2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2.3529411764705882E-2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5.5555555555555552E-2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2.9259259259259259E-2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4.4444444444444446E-2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1.7187500000000001E-2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9.1590341382181521E-3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0.02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2.8846153846153848E-3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8.0645161290322578E-2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3.6923076923076927E-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.0769230769230771E-2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0.1111111111111111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2.8767123287671233E-2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3.4992223950233284E-2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2.1465581051073278E-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.0769230769230771E-2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4.6583850931677016E-2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7.0796460176991149E-2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.3333333333333333E-2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4.6357615894039736E-2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1.1994002998500749E-2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0.1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2.8000000000000001E-2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3.4146341463414637E-2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5.5555555555555552E-2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1.3557483731019521E-2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.2000000000000001E-2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3.4615384615384617E-2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6.9529652351738242E-3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2.5000000000000001E-2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6.7653816696451362E-3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3.5897435897435895E-2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2.2499999999999999E-2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2.8571428571428571E-2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2.8571428571428571E-2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9.5238095238095233E-2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.3333333333333333E-2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2.5000000000000001E-2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1.9867549668874173E-2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.0612244897959183E-2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1.5384615384615385E-2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4.065040650406504E-2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6.6666666666666666E-2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1.2108980827447022E-2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2.4E-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.3333333333333333E-2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5.1020408163265307E-2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0.01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4.3149946062567418E-3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5.2816901408450703E-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1.8181818181818181E-2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4.5871559633027525E-2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.125E-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1.7777777777777778E-2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1.4492753623188406E-2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5.3435114503816793E-2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2.1723388848660392E-2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1.6666666666666666E-2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1.9736842105263157E-2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0.04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0.05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0.04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0.0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9.0673575129533671E-3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2.6701119724375538E-2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2.3952095808383235E-2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4.1522491349480967E-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1.4407924358397118E-2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6.4412238325281803E-3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1.7482517482517484E-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1.6666666666666666E-2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2.564102564102564E-2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1.7118402282453638E-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6.3037249283667621E-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1.0014306151645207E-2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3.968253968253968E-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1.1211795423130088E-2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5.4757418747056049E-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1.9744483159117306E-2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.0042918454935622E-2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1.9296254256526674E-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8.8008234688625835E-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7.3280062366010527E-3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2.744579455575239E-3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5.1966292134831463E-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2.3872679045092837E-2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.2992036405005691E-2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2.0134228187919462E-2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1.6891891891891893E-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2.2740033688938798E-2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3.7735849056603772E-2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7.8571428571428575E-4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6.0975609756097563E-3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2.2123893805309734E-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6.4981949458483759E-3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1.9464720194647202E-2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1.0714285714285714E-2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9.2059838895281933E-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6.2305295950155761E-3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1.3201320132013201E-2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1.2644824360305532E-3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.3119254154396443E-3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2.0861372812920592E-2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0.3636363636363636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5.8209489122304963E-3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2.8301886792452831E-2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1.2182203389830509E-2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9.0196078431372551E-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6.2027231467473524E-3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1.908169350029815E-2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7.6923076923076927E-2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.3018867924528301E-2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8.5653104925053538E-3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1.116109560958943E-2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2.3559648747055045E-3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1.2396694214876033E-2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7.6923076923076927E-2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0.123076923076923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6.5177173758360612E-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3.4237781391765814E-3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.0266343825665861E-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7.6923076923076923E-4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7.4324324324324328E-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4.6714419184054811E-3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4.6224211755546904E-3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1.072603962638739E-3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3.4188034188034191E-2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5.7160048134777377E-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4.0000000000000001E-3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1.5384615384615385E-2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1.8181818181818181E-2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1.3333333333333334E-2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7.1975783074462751E-4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1.0426320667284522E-2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5.2287581699346402E-3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2.5000000000000001E-2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1.3370865587614356E-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6.2066192282812039E-3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1.1272141706924315E-2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1.8779342723004695E-2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9.4161958568738224E-3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4.5290412929181144E-2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.2201914708442123E-2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2.7619650010541851E-2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2.5708511835398091E-3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1.391816121207301E-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1.742712746658134E-2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1.4354066985645933E-2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2.1744691737017138E-2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1.2616320687186829E-2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2.3238819058754748E-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9.2178770949720677E-3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1.6385496105031028E-2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1.9765739385065886E-2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2.5538107933890147E-2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1.5347334410339256E-2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4.1730779119579446E-2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2.0568070519098921E-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2.7981651376146791E-2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4.6801872074882997E-2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4.0000000000000001E-3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0.1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3.4204052945999763E-2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0.33333333333333331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.007518796992481E-2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1.8867924528301886E-2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6.6666666666666666E-2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0.02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2.1052631578947368E-2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1.5228426395939087E-2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6.1728395061728392E-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2.9301128489408038E-2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7.6923076923076927E-2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8.8888888888888892E-2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2.4705882352941175E-2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2.8571428571428571E-2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7.8431372549019607E-2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0.1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8.8054006457293811E-3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6.6666666666666666E-2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2.0712070357309768E-2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2.2739651416122005E-2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0.1111111111111111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2.6548672566371681E-2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5.3816584294343765E-2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0.33333333333333331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5.3571428571428568E-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2.4390243902439024E-3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8.771929824561403E-3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0.13333333333333333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2.3032304765963581E-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4.1737649063032366E-2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0.2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0.08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0.33333333333333331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9.4674556213017749E-2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8.1966964277582644E-3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3.734011281480893E-3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1.3475836431226766E-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0.14893617021276595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1.2201885745978924E-2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0.04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0.1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0.14634146341463414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5.647058823529412E-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6.1728395061728392E-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1.2453719286435544E-2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1.3976240391334731E-2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4.2424242424242427E-2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2.8668941979522185E-2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6.6666666666666666E-2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4.3137254901960784E-2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9.9766827018391638E-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0.2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0.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7.5471698113207544E-2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5.6016132646202102E-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9.6385542168674704E-2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2.7522935779816515E-2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0.2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0.17241379310344829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0.27272727272727271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1.6470588235294119E-2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0.2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3.9316239316239315E-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9.5238095238095233E-2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0.27272727272727271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9.0403337969401955E-3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0.05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0.02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2.2222222222222223E-2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3.9493670886075949E-3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.2000000000000001E-2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0.2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4.3010752688172046E-2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0.01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2.2641509433962263E-2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4.1095890410958902E-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2.6666666666666668E-2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2.3809523809523808E-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1.6465422612513721E-2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0.02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9.2307692307692316E-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4.2553191489361701E-2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1.9867549668874173E-2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8.5714285714285715E-2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1.6450216450216451E-2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5.7142857142857141E-2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1.207437816952427E-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2.7864855451062349E-3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1.634320735444331E-2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2.9411764705882353E-3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0.17647058823529413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0.02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0.04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.3333333333333333E-2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2.144469525959368E-2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1.5384615384615385E-2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0.1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0.2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1.5625000000000001E-3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1.4468085106382979E-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0.75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9.5238095238095233E-2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0.0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1.6243610846400417E-2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8.4218512898330804E-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1.5365396627108058E-2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7.6830205246405442E-3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2.6471504204297728E-2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8.8659793814432983E-3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1.9259259259259261E-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1.1205432937181663E-2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5.1724137931034482E-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1.2505153222481791E-2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1.7725918570009932E-2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1.2592592592592593E-2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1.3082249533689347E-2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8.2644628099173556E-3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1.8309395899572416E-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3.3419977720014855E-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1.708409354785205E-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1.805973378976192E-2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5.440565336973761E-3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6.0479041916167665E-3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4.2591347231562427E-3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4.7284929835265405E-3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.0917874396135265E-2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8.1053115658772136E-3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4.829362524146813E-3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7.2327044025157234E-3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2.0250476770933687E-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5.9347181008902079E-3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2.5728456292622444E-2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1.6252821670428894E-2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9.4840667678300454E-3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1.3968040411143799E-2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1.0883419943131679E-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6.730663135826989E-3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5.7400838439213156E-3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9.7217952659083926E-3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8.9945390298747183E-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4.2023492356212333E-2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1.2304948729380294E-2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8.6047664098752082E-3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1.6981132075471698E-2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2.2727272727272728E-2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2.0650490449148167E-2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1.6382252559726963E-2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0.04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2.5000000000000001E-2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5.1724137931034482E-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2.8571428571428571E-2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1.6853932584269662E-2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.3195020746887967E-2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1.3401655498620418E-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0.2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2.247191011235955E-2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2.1676300578034682E-2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7.068607068607069E-3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1.3247863247863248E-2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1.1695906432748537E-2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1.556317594302295E-2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1.5511298353121409E-2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8.4601805282616665E-3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1.2115258677144728E-2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2.9265255292652552E-2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2.3400997652659419E-2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1.058320198153569E-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1.795420853236699E-2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1.0200872414778211E-2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1.0857495373226403E-2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2.6194836411291771E-2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3.6838066001534921E-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1.9728072513996268E-2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2.5679012345679011E-2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1.2880274779195289E-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2.296918767507003E-2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.1423290203327174E-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1.5826692916595726E-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5.2383446830801469E-3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7.0994820503661364E-3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1.2999999999999999E-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1.0085185547831195E-2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1.4731520223152023E-2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4.0602488539620172E-3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5.2830188679245287E-3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1.3043478260869565E-2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1.2053529025517347E-2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1.5994342361159652E-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2.170700018834015E-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2.594441111526417E-2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1.8866051037632808E-2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1.3632262154892792E-2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7.8140120864734642E-3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9.548387096774193E-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1.4777262431237191E-2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1.0424070125562663E-2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1.5346534653465346E-2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.0988686669945892E-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1.2307692307692308E-2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4.1322314049586778E-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1.5181682429069188E-2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2.7718550106609809E-2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2.2631578947368423E-2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9.6087851750171586E-3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2.7807486631016044E-2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7.8252363873492006E-3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3.6065573770491806E-2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2.5107885445272655E-2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1.9166666666666665E-2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1.0865099292398995E-2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1.5766841853798376E-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7.3732718894009217E-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5.9259259259259256E-3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1.4111922141119221E-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0.02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2.368873008666127E-2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6.5611002460412588E-3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1.1035544719620172E-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4.9602207019548289E-3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7.816571130797291E-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3.345070422535211E-2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2.7176022983150866E-3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7.7419354838709677E-3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1.2489072061945797E-3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3.5714285714285712E-2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9.8023461353045158E-3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5.4240631163708086E-3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6.1380061380061383E-3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1.6569285776576262E-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2.2022838499184339E-2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1.0273972602739725E-2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5.9642147117296221E-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1.1629838843661739E-3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3.7735849056603772E-2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.3033033033033031E-2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1.8292682926829267E-2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1.646090534979424E-2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9.7345132743362831E-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2.404692082111437E-2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8.5812356979405036E-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2.2058823529411766E-2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6.3508192556839833E-3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9.9502487562189053E-3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1.9296651052226804E-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.2388663967611335E-3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2.6369383262504855E-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5.6700822161921344E-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1.5136226034308779E-2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1.1154657823334338E-2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2.6151222285389427E-3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0.01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6.3148839664509569E-3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2.4532297917402048E-2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1.8666666666666668E-2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2.0639977836265411E-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1.213307240704501E-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4.344193817878028E-3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1.6846229187071498E-2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1.4992791926958193E-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5.9250481410161454E-3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1.6674012046422802E-2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.1437125748502992E-2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4.0946896992962251E-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3.9452233452885559E-2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1.399712978396154E-2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2.5937749401436554E-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1.4626865671641792E-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2.4869109947643978E-2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.117782909930716E-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3.4925254663315253E-2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2.2914757103574702E-2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2.5000000000000001E-2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2.8898254063816978E-3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1.223404255319149E-2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1.5495394073169882E-2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1.5753544547523191E-2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1.5718157181571817E-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1.1909430831873744E-2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1.2861736334405145E-2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9.3395597064709814E-3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2.5806451612903226E-2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4.9519093419674318E-3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2.322308233638283E-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1.5905442871735006E-2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1.7983301220295438E-2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2.052980132450331E-2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.2702237521514632E-2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1.3530465949820788E-2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4.716981132075472E-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1.3632119514472456E-2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1.7726673853156065E-2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1.9901562165632356E-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1.4506101772967994E-2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1.517125974668525E-2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1.6E-2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1.4272644098810613E-2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1.6616298511802765E-2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4.676753782668501E-2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6.2193126022913256E-3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2.3593466424682397E-2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3.6606828581485396E-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5.0806057645334636E-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1.8558951965065504E-2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2.0939734422880489E-2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1.133892513202858E-2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1.3877909530083443E-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1.3468711147948611E-2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1.6207169911036729E-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5.8020477815699661E-2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1.9334568597438168E-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4.1407108831073652E-2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1.6085790884718499E-2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2.0746887966804978E-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0.16190476190476191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0.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0.13333333333333333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8.3333333333333329E-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0.4285714285714285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4.0625000000000001E-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0.01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1.125E-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3.6363636363636362E-2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0.1666666666666666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2.247191011235955E-2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0.01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7.6923076923076927E-2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0.01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9.1683038637852005E-3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9.5465393794749408E-3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6.6666666666666666E-2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1.2406947890818859E-2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8.6540232001473018E-3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1.2422360248447204E-2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1.3431013431013431E-3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0.13333333333333333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2.5974025974025976E-2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2.7261462205700124E-2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1.3333333333333334E-2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.3333333333333333E-2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1.4851485148514852E-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0.04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6.6666666666666666E-2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4.4444444444444444E-3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2.0689655172413793E-2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2.2388025303736365E-2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3.4556638330223238E-2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2.8216704288939052E-2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2.8676470588235293E-2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1.9003194099515536E-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1.436817403103178E-2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1.3034410844629822E-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.0128534704370179E-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6.6905665096502562E-3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4.3153969099627064E-2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1.0322308826627343E-2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9.6896989272119045E-3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2.5999314060650314E-2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2.2565320665083134E-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1.5582791086360816E-2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2.3076954083915465E-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1.1050220106010242E-2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3.4261605280952019E-2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.2302092811646949E-2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1.0850954029548771E-2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5.7142857142857141E-2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0.2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0.04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0.02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6.25E-2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1.6666666666666666E-2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2.1229050279329607E-2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0.01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6.6666666666666666E-2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2.4719101123595506E-2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5.2631578947368418E-2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0.2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2.1398002853067047E-2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1.0232160199787264E-2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1.4741464288914777E-2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1.7548499356143089E-2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1.488984833388686E-2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2.0816991492186087E-2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2.5733093955715141E-2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1.2790697674418604E-2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1.0297203650383094E-2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9.0584649968896182E-3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2.5053199386351265E-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1.3162098268481246E-2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1.7129416577184638E-2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1.791442736324626E-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6.6118186257936064E-3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1.1769271386674639E-3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6.2797747942832391E-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2.5311766884800593E-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7.6610939782502836E-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1.5586788852758594E-2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8.9664429530201348E-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5.8669329671701409E-3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7.4772415595673125E-3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1.043470730862487E-2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4.5088566827697265E-3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.0945039399666238E-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1.011743450767841E-2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1.8108677937162886E-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1.894163608381674E-2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7.3710073710073713E-3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1.8521265549174597E-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1.7654171704957679E-2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1.2148258336432379E-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1.1330056803392892E-2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1.1777848707309288E-2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2.0766471587691147E-2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1.514797910977158E-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1.0376134889753566E-2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6.4031180400890867E-3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1.0442243729322336E-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5.5429864253393668E-3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0.33333333333333331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0.05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0.1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3.8062283737024222E-2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1.6666666666666666E-2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3.5294117647058823E-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6.9306930693069313E-2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7.5650118203309689E-3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1.7725258493353029E-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0.01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8.5714285714285715E-2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0.02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4.2553191489361701E-2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1.4925373134328358E-2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2.3529411764705882E-2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0.1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0.01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9.2549019607843144E-3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3.7142857142857144E-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6.4516129032258064E-3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2.0933977455716585E-2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0.0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2.4E-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1.3452914798206279E-2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1.1857707509881422E-2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1.5277171540811872E-2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1.5384615384615385E-2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3.6363636363636362E-2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1.9512195121951219E-2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7.1428571428571425E-2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0.2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.2258064516129031E-2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6.6666666666666666E-2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7.5949367088607592E-3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1.9607843137254902E-3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2.2482893450635387E-2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4.878048780487805E-2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2.5000000000000001E-2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0.04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2.4523160762942781E-2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2.0692993574086459E-2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2.1297836938435941E-2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1.4995051632961122E-2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2.0473822755191575E-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7.2828389830508471E-3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1.138567360491465E-2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1.4127213837778237E-2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1.8930041152263374E-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2.2535211267605635E-3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2.0599595365091043E-2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2.6973026973026972E-2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0.02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2.561576354679803E-2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1.4995131450827653E-2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1.4895947426067908E-2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1.5067178502879079E-2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1.5475024485798237E-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1.7131979695431471E-2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1.15E-2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1.5044247787610619E-2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6.1056105610561053E-3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9.2605784299757809E-3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2.3746701846965697E-2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2.1186440677966101E-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8.9270386266094414E-3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1.3341568869672638E-2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1.6239316239316241E-2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2.1798365122615803E-2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1.3183279742765274E-2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1.1875589066918001E-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8.5305625040087221E-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1.1562115621156211E-2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5.7999999999999996E-3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1.5920398009950248E-2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1.4764565043894652E-2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1.8669527896995709E-2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2.8901734104046242E-2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2.5714285714285714E-2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1.0555555555555556E-2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2.5020605204285881E-2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1.0256410256410256E-2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2.3333333333333334E-2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5.9342421812349638E-3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1.1689497716894977E-2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1.8050541516245488E-3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3.7658802177858441E-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8.7853323147440796E-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.1239153071850052E-2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2.119126292078392E-2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1.1303426351112681E-2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9.9255583126550868E-3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1.5452538631346579E-2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1.9284809080390104E-2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2.5777103866565579E-2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2.2398506766215586E-2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6.3786358224187786E-3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8.4243589768025172E-3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1.3486261658684145E-2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7.9787234042553196E-2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3.589232303090728E-2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1.2472215361817732E-2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7.5508464255267327E-3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2.9629629629629631E-2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2.9082876394507587E-2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2.2243482420473571E-2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2.4365987071108902E-2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1.9012288430326919E-2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1.412739008646937E-2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1.8604651162790697E-2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2.2417153996101363E-2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3.8242437185555284E-2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2.5520833333333333E-2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2.1933085501858737E-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1.1204759543877046E-2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2.4742388077079815E-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1.2138728323699421E-2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6.2686567164179103E-3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2.7590090090090089E-2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1.6E-2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2.1276595744680851E-2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1.3409303204671775E-2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1.3157894736842105E-2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1.156930126002291E-2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4.1666666666666664E-2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5.5555555555555552E-2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1.248E-2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3.9503386004514675E-3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5.8333333333333336E-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1.7322834645669291E-2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3.7841067516430991E-3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6.2761506276150627E-3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2.8571428571428571E-2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0.2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1.6370106761565837E-2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8.7094220110847196E-3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1.8518518518518517E-2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1.5157329240214889E-2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0.2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3.9215686274509803E-2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8.4485407066052232E-3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1.8480492813141684E-2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4.7058823529411764E-2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2.9411764705882353E-2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1.9047619047619048E-3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0.02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8.6426029486527702E-3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0.18181818181818182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0.02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2.9390681003584228E-2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2.6666666666666668E-2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8.5714285714285715E-2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3.5555555555555556E-2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4.6153846153846158E-3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0.11428571428571428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1.607142857142857E-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7.2859744990892532E-3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8.1871345029239772E-3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1.8181818181818181E-2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4.5454545454545456E-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1.7647058823529412E-2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0.05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3.9097744360902256E-2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1.5632183908045976E-2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1.1120331950207469E-2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1.0744435917114352E-2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1.1151484776343817E-2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4.8165653837497187E-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1.6832521702307854E-2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2.785729676485979E-3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1.055557793803634E-2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1.2399563535363554E-2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5.928085519922255E-3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2.8827674567584883E-2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2.1604938271604936E-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9.5795635976583283E-3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0.13333333333333333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2.121790791427965E-2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2.413793103448276E-3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2.3539668700959023E-2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9.1932457786116327E-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1.2330754352030947E-2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1.935483870967742E-2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2.8248587570621469E-2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9.6491945375746183E-3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1.8089053803339517E-2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1.3856228845708874E-2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1.7060367454068241E-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8.0213903743315509E-2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2.0351526364477335E-2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6.6445182724252493E-3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2.7932960893854747E-2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2.2144522144522144E-2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1.0122535961640916E-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1.1324041811846691E-2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5.8606673598638808E-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1.1940298507462687E-2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1.5360983102918587E-2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1.507537688442211E-2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9.5333667837431014E-3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1.2748469344963516E-2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1.6937191249117856E-2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1.4016967908520842E-2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1.9520945446871371E-2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1.659959758551308E-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2.2254275705749022E-2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.2044198895027624E-2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1.5655577299412915E-2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5.2631578947368418E-2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0.1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9.1687041564792182E-3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3.7383177570093455E-2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9.0962633335514697E-3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0.05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1.8054162487462388E-2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7.4681910381707538E-3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2.052505966587112E-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2.072538860103627E-2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1.6956920256645278E-2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8.5922955749677787E-2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1.1945031712473573E-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1.5711252653927813E-2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1.060695344725987E-2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1.3914656771799629E-2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9.5377842993396925E-3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1.489439628860945E-2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1.3536379018612521E-2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1.4466546112115732E-2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8.2801449025357941E-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2.368421052631579E-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0.13333333333333333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0.6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2.6589595375722544E-2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2.3720772619451033E-2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1.1787819253438114E-2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1.0616838305552606E-2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0.16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4.6865846514352666E-3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1.6902661427830083E-2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3.6666666666666667E-2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4.0690505548705305E-2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1.3324450366422385E-2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2.3798191337458353E-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1.8811881188118811E-2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1.1921023221159815E-2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2.3961661341853034E-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1.3198680131986801E-2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1.4839133289560078E-2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1.3592233009708738E-2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0.04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2.3809523809523808E-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7.6238881829733167E-3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2.1153846153846155E-2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5.4906658680243586E-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1.6295491580662683E-2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2.795834207031523E-2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2.1919142717973697E-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1.3265306122448979E-2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1.9656019656019656E-2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8.3832335329341312E-3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1.0805920031353295E-2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1.3149243918474688E-2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1.9E-2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1.0101986562907825E-2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1.257445400397088E-2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7.4511021421918662E-3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2.6578073089700997E-2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1.9590675276348911E-2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1.9984627209838585E-2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7.4665146765460245E-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1.7177914110429449E-2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1.1358777429978687E-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1.4168971288174622E-2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1.8765432098765432E-2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7.3333333333333332E-3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2.4662545207769528E-2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1.415929203539823E-2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1.898101898101898E-2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1.0996563573883162E-2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0.2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1.721664275466284E-2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0.5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1.6E-2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0.1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1.3968775677896467E-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.0470914127423823E-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2.0360051435919416E-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6.1320754716981132E-2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5.5555555555555552E-2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7.6923076923076927E-2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5.8823529411764705E-2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0.33333333333333331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2.3904382470119521E-2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2.0268176935393737E-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2.3964497041420119E-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.0563514804202482E-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1.924500370096225E-2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1.9729425028184894E-2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2.3673469387755101E-2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2.3988005997001498E-3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2.1435452793834298E-2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2.0637898686679174E-2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1.4178568114475222E-2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1.1369019422074847E-2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3.8067349926793559E-2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1.7307692307692309E-2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1.7467248908296942E-2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5.0931946250541826E-3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2.3255813953488372E-2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2.8127881955118353E-2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1.453287197231834E-2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3.5000000000000003E-2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1.9750485532769348E-2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9.3632958801498131E-3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0.25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2.9327610872675252E-2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0.04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9.5238095238095233E-2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4.6304957904583725E-3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4.7058823529411764E-2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9.2378752886836026E-3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7.6938651548896534E-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8.5110195305500812E-3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0.1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1.4165261382799325E-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4.0816326530612242E-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.3333333333333333E-2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0.5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5.8823529411764705E-2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3.4142177783197169E-4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3.4615384615384617E-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3.3755274261603373E-2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2.4401580292818963E-2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1.8518518518518517E-2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2.7693639117265252E-2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4.3189368770764118E-2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9.6153846153846159E-3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.1419939577039278E-2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3.6510173372141033E-2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1.7741935483870968E-2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1.2927756653992395E-2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2.336448598130841E-2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2.0472440944881889E-2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2.0729513022280082E-2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1.424247819120527E-2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1.0632128358786004E-2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1.245753114382786E-2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1.8450184501845018E-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1.6592268460615102E-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2.5812883299064504E-2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6.5554916618746403E-3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8.6720867208672087E-3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2.7902790279027902E-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1.5487039808860178E-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1.1436936730866005E-2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1.453159360797537E-2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5.6753616972408669E-3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1.9539219235786653E-3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6.2327486421511888E-3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2.8568944315401145E-2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5.3048508455894759E-3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1.77920164222387E-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1.9491119696254378E-2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7.8514808608386218E-3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9.8178472628000189E-3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4.3373067390534642E-3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1.1874989269588009E-3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1.7322738507527806E-3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2.0689264255753315E-3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1.31339598232169E-2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1.3493877302442571E-2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2.7052134056084687E-2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3.9984490864149663E-4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1.4773184128696961E-2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1.5861085914215367E-2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8.5034013605442185E-3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5.5324468289103127E-3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7.8542016165929537E-3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7.3182615196474045E-3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5.4710507119120309E-3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3.5793743815051618E-3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1.6293085584029841E-2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1.2387347587913058E-2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3.6716662760075841E-3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1.4114577155734788E-2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4.0332332917116503E-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5.3529198713168713E-3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7.5763610348650364E-3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3.4117137911136755E-2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4.0812268535779083E-3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7.5571278450029965E-4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3.5378234448557111E-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1.0963181128492936E-2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.1496062992125984E-2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1.127554615926709E-2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2.2068095838587644E-3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7.8431372549019607E-2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1.1986301369863013E-2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0.04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0.02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9.823182711198428E-3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2.1428571428571429E-2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3.8461538461538464E-2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4.5801526717557254E-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2.9661016949152543E-2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0.04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7.7888957087324127E-3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1.2684840029406688E-2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1.0897435897435897E-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.020213933526627E-3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5.1476888090053827E-3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2.4451258876694642E-3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1.1840026549315007E-2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2.2294725394235999E-2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2.6084847849310849E-3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1.8090753718915307E-2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2.3695525913778547E-3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1.5581098339719029E-2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5.7611048389744676E-3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1.1286467598723754E-2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1.9911479951474985E-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5.1978086299249238E-3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1.3620841806392205E-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6.7711704028229468E-3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9.1769654043871059E-3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4.2287694974003469E-2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6.7591604411241547E-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2.5971535197423625E-3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2.1863135532859735E-3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4.4844964551123256E-3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4.5302013422818792E-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1.3604720538363365E-2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4.4823657577193988E-3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2.0871862615587846E-2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1.0409745293466223E-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8.4306795802196015E-3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8.4420440382218537E-3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6.982523965442424E-3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3.5371286574581925E-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1.6836825212443115E-3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3.8145073771032652E-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2.146808268249769E-2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1.4277327603765221E-2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6.0640290122172353E-3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2.2258634764581167E-3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3.6399584158256254E-2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6.9456502865080745E-3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1.1333279365336355E-2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2.752817001854229E-2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1.1089206505667817E-2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6.5520661305266239E-3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1.7919075144508672E-2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4.388789268766285E-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1.0889699557710054E-2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1.2347045154075982E-2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3.5920299194962704E-3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2.3204525841403777E-2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.0647390723074481E-3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2.3955652346070087E-2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1.5619890836833765E-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1.0054753608760578E-2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7.2204989182285016E-3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2.1954960683808016E-2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9.5171773444753943E-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8.7134326277389217E-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2.7780040733197557E-2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6.4862861378799114E-3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1.7655705054054288E-3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8.2742316784869974E-3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1.1605795844985306E-2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1.9526629817891588E-2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1.4867337602927721E-2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1.5923566878980892E-2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2.889078030576329E-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4.0963607339370087E-3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3.857217408403692E-3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4.9513767677127488E-3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4.4206989756608948E-3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.0798607902922789E-3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4.8780487804878049E-3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4.886170112608345E-2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8.5945332702155909E-3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.2551857879973682E-3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1.8291985823710986E-3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2.1063955304160737E-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9.8463962189838522E-3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1.3715710723192019E-2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2.2877784467188442E-2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2.9411764705882353E-2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1.4153846153846154E-2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1.119805720453319E-2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8.6891757696127107E-3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1.6097875080489377E-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2.1643022866575091E-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2.0597938212829858E-2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1.7385200630648155E-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1.134466570129403E-2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9.0505183478690136E-3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1.4964216005204945E-2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1.7065655368570753E-2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8.8000000000000005E-3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2.2950819672131147E-2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1.2666666666666666E-2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5.3156146179401996E-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1.5865021405187609E-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.2926829268292684E-2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1.9426048565121413E-2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2.7941176470588237E-2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1.0119676170362548E-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3.5714285714285712E-2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1.9488188976377954E-2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1.8683651804670912E-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2.691840011881225E-2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1.1124053581828771E-2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9.3874677305796767E-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1.8933731938216243E-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1.8309859154929577E-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3.6666666666666667E-2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1.4577656675749319E-2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2.8080229226361032E-2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1.0635155096011817E-2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1.899492092331833E-3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1.9740552735476594E-2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1.2628982772581737E-2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1.0918114143920596E-2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8.549730311767775E-3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3.5211267605633804E-2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9.6774193548387101E-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0.1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4.3478260869565216E-2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.1690140845070422E-2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0.2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2.9222387320455671E-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0.04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5.0847457627118647E-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4.7058823529411764E-2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0.12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4.6853037638606911E-2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0.187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2.8846153846153848E-2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4.6025104602510462E-2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8.3875026210945697E-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3.759769062874041E-2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9.375E-2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3.4440344403444033E-2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1.9642857142857142E-2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1.9966722129783693E-2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2.2222222222222223E-2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3.9538714991762765E-2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1.9496166484118293E-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2.0250368188512519E-2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9.876543209876543E-3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5.0847457627118647E-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0.08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0.11764705882352941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4.3478260869565216E-2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5.5592766242464835E-2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2.6958002270147559E-3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1.5730817886192842E-2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7.6923076923076927E-2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0.18823529411764706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2.8077753779697623E-2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1.1480601741884403E-2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1.3313161875945537E-2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1.470327723649247E-2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3.3756491633006348E-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1.0914051841746248E-2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4.4444444444444446E-2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1.5535975149750808E-2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4.5751633986928102E-2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.0015797788309637E-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1.1077068112184774E-2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1.2999999999999999E-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1.6882386043894203E-2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1.529497450837582E-2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1.4857142857142857E-2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1.1268052690049199E-2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1.5181781861765881E-2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2.4783612233121755E-2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1.3011152416356878E-2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1.4554383948380451E-2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1.7308948399738733E-2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2.2639109697933226E-2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.1679345974792779E-2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9.3418557280325904E-3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6.7098553019165627E-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1.7870982448142239E-2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1.7552980483273667E-2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2.2698167365864431E-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1.4571948998178506E-2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1.5309613410879233E-2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2.7839643652561249E-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2.4955910967051569E-2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1.3219170007073804E-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1.6338835439269034E-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2.077687443541102E-2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1.4682813578465207E-2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1.5176510351063528E-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1.2246740786726114E-2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1.8974901723616572E-2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2.4255279904085585E-2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6.6509893346635304E-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2.5597103018576539E-2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2.2820629849383843E-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3.6628198695434017E-2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2.368421052631579E-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.0088495575221239E-2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3.5000000000000001E-3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2.3622047244094488E-2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1.9893899204244031E-2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1.6154363921920576E-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2.4539877300613498E-2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1.7922191461460003E-2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0.1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1.3675135754212227E-2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3.8372093023255817E-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4.4164037854889593E-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2.1176470588235293E-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.0936311903153064E-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1.8719211822660099E-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1.9491525423728815E-2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2.6883709458626219E-2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3.6900369003690037E-2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4.8470747903640154E-3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1.2173555418465968E-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6.0680893043323688E-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1.6441884086253817E-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1.4712351532332959E-2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1.2260640788767891E-2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3.9330634916117754E-2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4.6515972351952178E-2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3.6728745837078802E-2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3.9854780153287618E-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4.7102758703770627E-2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2.4034334763948499E-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7.3754452862375194E-3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4.5215772325287583E-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1.5473735576998757E-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1.4374090247452693E-2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1.3309725754038144E-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7.0932466380966451E-3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2.0213293650793652E-2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1.856484417000662E-2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0.21875839828003224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1.5383799267943345E-2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1.8700238947497661E-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2.2772672792648822E-2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1.9664665700683089E-2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1.7055296469020653E-2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.0472320975114271E-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2.3422950389288613E-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4.2001401796784965E-2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1.0161191593552336E-2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9.3178036605657232E-3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8.5689430187037841E-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2.3933586505343107E-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4.6772684752104769E-2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1.06265916307731E-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6.3605336642879304E-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1.1033153018049382E-2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1.0277743790529793E-2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2.6940346375881975E-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3.5580892471004523E-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6.9236095084237248E-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4.1196074800962781E-2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2.8475711892797319E-2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4.0383014154870944E-2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5.3084554234281581E-3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6.7529935950988579E-3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2.0026198352612063E-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9.274583199120303E-3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2.3455438199865768E-2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6.9585729028453489E-2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2.6683608640406607E-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.311036789297659E-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2.9805697038294662E-2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1.5444810543657331E-2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1.7261507671781189E-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1.8840044329516071E-2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2.0806241872561769E-2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1.2136382599461449E-2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1.9819819819819819E-2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8.6330935251798559E-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1.586430729163224E-2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9.2574141688646482E-3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2.1697335896731666E-2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9.3271152564956689E-3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1.9633301784222606E-2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2.4975024975024976E-2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1.5518311607697082E-2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1.8577834721332478E-2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9.9537037037037042E-3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2.1445121467965182E-2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2.9347826086956522E-2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1.5333979551042985E-2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2.262142381902861E-2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1.3895543842836608E-2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1.8886679920477135E-2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9.1364761119218322E-3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1.3326987148976678E-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8.6419753086419745E-3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.1585786096865069E-2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2.1656050955414011E-2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1.4602451794187657E-2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1.8702354510577588E-2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9.1652488886449709E-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1.9536738435187537E-2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3.579508032416024E-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1.2121664395335251E-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1.6717522306955581E-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1.5428177296983337E-2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1.1099252934898612E-2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2.4412855377008654E-2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1.7857102235891181E-2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2.6544350300482043E-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2.4951267056530214E-2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1.2815255279885175E-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5.2884615384615384E-2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2.6928795638526352E-2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2.3831631073970908E-2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1.6381373090373644E-2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1.549636803874092E-2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4.7058823529411764E-2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.3333333333333333E-2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3.9228295819935692E-2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8.7499999999999994E-2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9.2592592592592587E-3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1.822052439157976E-2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2.1104342699941048E-2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4.7205438066465254E-3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4.5469761214014725E-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2.4512563771643379E-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1.3244534748090455E-2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7.3841319717203452E-2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1.6429622363903874E-2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8.6436170212765961E-3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2.0788022565518521E-2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1.3479930717674523E-2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8.107306462775599E-3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1.5009788992821405E-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9.5247098863179783E-3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.3333333333333335E-3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7.6923076923076927E-2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6.6666666666666666E-2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1.8518518518518517E-2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6.4814814814814811E-2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0.04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3.6363636363636362E-2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2.7247956403269754E-3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0.5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1.6666666666666666E-2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1.0266159695817491E-2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2.0895522388059702E-2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0.02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4.878048780487805E-2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.3333333333333333E-2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0.02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0.1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1.2257530720436369E-2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5.4545454545454543E-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4.4557606619987271E-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2.6666666666666668E-2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6.8965517241379309E-3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8.8832487309644676E-3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2.9239766081871343E-3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1.7278617710583154E-2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.3333333333333333E-2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0.04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0.02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0.66666666666666663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0.1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4.4776119402985072E-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1.9230769230769232E-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5.9405940594059403E-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1.7761989342806393E-2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1.1895910780669145E-2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5.9384560014396253E-3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6.6666666666666666E-2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1.3043478260869565E-2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1.9867549668874173E-2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0.12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2.8260869565217391E-2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1.7910447761194031E-2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0.2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1.4394242303078768E-2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0.125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2.903225806451613E-2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1.99501246882793E-3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9.5238095238095233E-2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7.6923076923076927E-2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.2679738562091504E-3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4.4444444444444446E-2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0.02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0.2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1.3471758744283772E-2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1.2307285118771919E-2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7.6784454678531146E-3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1.8723143032535298E-2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1.3310185185185185E-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1.3215859030837005E-2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.1554307116104865E-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2.0930232558139535E-2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1.1111111111111112E-2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6.6972947525382413E-3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1.6110870506712862E-2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1.8726591760299626E-2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1.4436543848308555E-2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3.6831368993653674E-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2.9304029304029304E-2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2.4695908588278657E-2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5.2698682532936678E-3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1.4521691777092031E-2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9.1931540342298293E-3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7.937434341076223E-3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1.1046885035324342E-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3.4625517500940908E-2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.2258064516129031E-2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1.9351935193519351E-2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3.8065027755749402E-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2.0799999999999999E-2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3.6286919831223625E-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2.7047949485622613E-2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3.44574780058651E-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3.4895893916482491E-2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2.6562499999999999E-2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1.0214083256564021E-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2.35E-2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7.599726409849245E-3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.0939648586707412E-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1.6365540717465307E-2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.1906614785992216E-2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7.745098039215686E-3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3.9967027202557889E-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4.0000000000000001E-3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2.1034265926260509E-2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2.4975024975024976E-2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1.5187849720223821E-2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2.1551156459001321E-2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1.9854721549636804E-2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3.7641154328732745E-2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2.5320504277832567E-2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2.0306154326772883E-2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1.6030779095864058E-2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2.6359143327841845E-2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1.937984496124031E-2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3.5999999999999997E-2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1.0062160062160062E-2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2.5741214985347309E-2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2.1954470609759285E-2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1.6666666666666668E-3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1.2414484156014597E-2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1.893939393939394E-2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2.0974706971005553E-2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4.2647058823529413E-2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2.491103202846975E-2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5.8139534883720929E-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6.6666666666666666E-2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2.8000000000000001E-2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2.6666666666666668E-2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1.9047619047619049E-2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1.2903225806451613E-2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1.8675721561969439E-2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6.1538461538461542E-2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9.6448996382431963E-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5.4000000000000003E-3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1.8465909090909092E-2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5.6430446194225721E-3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9.9676052828307996E-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7.3041168658698535E-3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1.7380660954712364E-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1.88811628931536E-2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1.2146396036439189E-2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7.3846153846153844E-3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1.3501549358123064E-2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1.1892963330029732E-2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1.6385542168674699E-2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6.6666666666666671E-3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3.7581305709467596E-3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0.13793103448275862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0.01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9.0939612656237949E-3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5.8852867830423939E-3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1.0444874274661509E-2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1.6817939135077415E-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1.793103448275862E-2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.3248081841432228E-2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1.1307280301527474E-2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1.561699948796723E-2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1.6624040920716114E-2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2.0327669902912623E-2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6.0546555391916218E-3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2.292441140024783E-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2.2883295194508008E-2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1.4832472520196E-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5.6338028169014088E-3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2.5717959708529789E-2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1.8186753528773074E-2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1.6301816488122962E-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4.3256997455470736E-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3.3771106941838651E-2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1.3225569434239529E-2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2.8089887640449437E-2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6.993006993006993E-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0.04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0.01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1.6666666666666666E-2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0.02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1.3793103448275862E-2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3.3898305084745763E-2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1.6E-2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4.3321299638989168E-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3.9215686274509803E-2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2.0754716981132074E-2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0.02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0.2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4.9301561216105174E-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3.4334763948497854E-2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0.2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7.6923076923076927E-2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0.02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1.0410958904109589E-2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.2703488372093025E-3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8.2352941176470587E-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1.1965811965811967E-2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5.5555555555555552E-2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8.6555106751298322E-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4.566071968551557E-2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1.2496486161866551E-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2.8153153153153154E-2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1.5400410677618071E-2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1.6402664753456871E-2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.1802412027094003E-2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1.2202599950944321E-2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1.6969967623088087E-2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6.35754274953755E-3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1.7934482259160417E-2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1.1932762159168648E-2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1.7116777760764503E-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3.6958817317845828E-3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9.3370681605975722E-3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2.1195172210774212E-2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8.3119423053416453E-3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3.6235186873290796E-2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4.8709514170040486E-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2.8131634819532909E-2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1.3397733844539165E-2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2.1250342747463669E-2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3.7606212139691834E-2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2.7192982456140352E-2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.142623737411495E-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3.626220362622036E-2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1.7857142857142856E-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4.6391752577319589E-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2.267818574514039E-2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1.5656802880851729E-2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2.5649145028499049E-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1.2471084308454393E-2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2.8649386084583901E-2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1.1223281258812249E-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2.5354969574036511E-2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7.3043478260869567E-3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2.6695141484249868E-2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.1287605294825514E-2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3.9660056657223795E-2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9.959349593495935E-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2.1766561514195582E-2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6.6666666666666666E-2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4.4726222626754663E-3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2.5328787140769606E-2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1.0952380952380953E-2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1.2711938910460905E-2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8.3333333333333329E-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5.6603773584905662E-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2.4193548387096774E-2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1.3966480446927373E-2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.2486145614370344E-3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1.2429378531073447E-2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1.1912865895166781E-2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0.11764705882352941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1.3629160063391443E-2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8.8603905566890118E-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1.0495643418520008E-2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4.3956043956043959E-2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7.5018754688672166E-3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0.26315789473684209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1.1661807580174927E-2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3.7453183520599251E-3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2.6769602160689318E-3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5.7458563535911604E-3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1.0672853828306265E-2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1.2931973425422376E-2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1.0843373493975903E-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1.6403046280023433E-2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1.098901098901099E-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2.4048096192384769E-2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2.9619181946403384E-2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1.4160891834890027E-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5.9825960841189268E-3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7.7748476857324722E-3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1.5287295730100159E-2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8.5066162570888466E-3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7.9062957540263542E-3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1.8181818181818182E-3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2.2727272727272728E-2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1.4492753623188406E-2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3.6363636363636362E-2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1.1778563015312132E-2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8.3333333333333329E-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5.0000000000000001E-3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0.1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0.1891891891891892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1.3743303051479153E-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5.7142857142857141E-2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0.04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7.4999999999999997E-2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4.2253521126760563E-2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1.1209439528023599E-2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8.5794423362481435E-3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7.6893502499038827E-2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5.7142857142857141E-2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2.9299363057324841E-2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7.5559430398140079E-3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1.0843373493975904E-3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6.1135371179039302E-3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4.6003450258769408E-3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6.6914308976185628E-3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1.4037552948117702E-2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2.2489943307762546E-2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6.0626340964116295E-3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1.1782515980849511E-2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1.8537328593194517E-2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1.9789648491558263E-2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9.2591385088874687E-3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1.0485063082264774E-2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1.7351767565672978E-2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1.5585917998068013E-2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1.082395257443549E-2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7.9377849289353711E-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1.0566615620214395E-2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5.8582506518573699E-3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2.4532603739170086E-2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1.4651144373168607E-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1.0472450315363561E-2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0.13907693315572248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1.954442465018939E-3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3.8205116081138587E-3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1.4334664747267897E-2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1.2948404571579574E-2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2.9362951614962337E-3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1.4832855252864296E-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1.18244862740085E-3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1.0288935870331219E-2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2.2131711581022521E-3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7.2114321107817547E-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4.6210405929108599E-2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5.8991049633848654E-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6.1773350326423384E-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2.027849128024875E-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4.5207100591715975E-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5.4838709677419356E-2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0.11428571428571428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2.4623803009575923E-2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2.6347305389221556E-2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2.7984009137635636E-2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2.3720349563046191E-2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2.8571428571428571E-2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7.5471698113207544E-2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1.8181818181818181E-2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2.5454545454545455E-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2.1052631578947368E-2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5.7692307692307696E-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.1488549618320608E-2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0.2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2.564102564102564E-2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1.9047619047619049E-2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0.1111111111111111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0.04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.3333333333333333E-2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8.8888888888888892E-2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0.04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8.8235294117647065E-2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3.3932135728542916E-2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1.5848241085364388E-2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2.2807017543859651E-2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1.3333333333333334E-2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2.175226586102719E-2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0.1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1.0676156583629894E-2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1.8867924528301886E-2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2.1276595744680851E-2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1.4999999999999999E-2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5.3275109170305673E-2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1.5126050420168067E-2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2.7130301872372947E-2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2.5118805159538356E-2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.1746031746031744E-2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9.7560975609756097E-3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7.907742998352554E-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2.0886075949367089E-2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1.3658536585365854E-2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1.1152416356877323E-2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6.6023017613674904E-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0.04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2.7397260273972601E-2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2.2727272727272728E-2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1.1447207064144546E-2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2.7416173570019724E-2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2.2291803132512767E-2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2.3308270676691729E-2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1.951951951951952E-2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2.9459901800327332E-2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1.1019929660023447E-2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0.02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4.0909090909090909E-2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2.2598870056497175E-2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1.4761904761904763E-2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1.529594324983374E-2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8.2031250000000003E-3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2.1072088724584104E-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1.0770918519996011E-2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1.4651368049426301E-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2.6874797039293193E-2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3.9603960396039604E-2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2.3140495867768594E-2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3.9792794914056982E-2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4.230769230769231E-2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9.6199188908799391E-3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1.984732824427481E-2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7.3529411764705885E-2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3.5000000000000003E-2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1.5666666666666666E-2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0.11290322580645161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1.9736842105263157E-2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1.6451612903225808E-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8.8167053364269134E-3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9.5634095634095639E-3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1.0171979865771811E-2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2.8539241457003379E-2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3.6666666666666666E-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1.566265060240964E-2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.3124243808381484E-2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1.1973999315771467E-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1.5441176470588236E-2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4.9706305218093091E-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2.268041237113402E-2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2.4705882352941175E-2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2.2453222453222454E-2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7.9487179487179489E-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5.0769230769230768E-2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0.1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.3333333333333333E-2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1.6483516483516484E-2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4.2857142857142858E-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0.2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4.1800643086816719E-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6.3157894736842107E-2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3.3573141486810551E-2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1.6666666666666666E-2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4.1095890410958902E-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2E-3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2.8571428571428571E-2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3.3834586466165412E-2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3.7499999999999999E-2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5.4545454545454543E-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0.05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7.4999999999999997E-2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4.4444444444444446E-2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1.984126984126984E-2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9.5211496470827186E-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2.8248587570621469E-2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1.2E-2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2.7837259100642397E-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8.3945435466946487E-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1.107011070110701E-2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0.4285714285714285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9.2307692307692316E-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6.3492063492063489E-2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3.4482758620689655E-2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1.0357142857142856E-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1.5873015873015872E-2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2.6205450733752622E-3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2.1621621621621623E-2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3.8461538461538464E-2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0.1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0.2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1.2259194395796848E-2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0.14285714285714285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3.6630036630036632E-2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3.4000000000000002E-2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0.08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0.17391304347826086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1.9199999999999998E-2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5.454545454545455E-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3.7974683544303799E-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2.0558002936857563E-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0.33333333333333331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0.04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0.10256410256410256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5.3333333333333337E-2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2.7331189710610933E-2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1.2389380530973451E-2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1.893939393939394E-2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0.05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2.1308980213089801E-2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1.2807881773399015E-2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4.9099836333878887E-3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4.8275862068965517E-2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2.0594965675057208E-2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1.4684287812041116E-2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0.11764705882352941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1.9374068554396422E-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2.3255813953488372E-2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1.2E-2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.3333333333333333E-2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5.6976744186046507E-3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4.3166382108380591E-3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1.3333333333333334E-2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8.9171974522292991E-3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2.4E-2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3.9189031969677482E-3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6.143479984145858E-3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1.1320754716981131E-2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1.1663597298956415E-2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2.1019852082522383E-2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1.3703703703703704E-2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1.1045029736618521E-2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2.6562499999999999E-2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2.75E-2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7.8914919852034523E-3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.0376670716889429E-3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1.2308839985080195E-2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4.9449204406364746E-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0.01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1.2126865671641791E-2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0.37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0.08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5.2919708029197078E-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4.9844236760124613E-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4.9586776859504135E-3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1.5384615384615385E-2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1.5128593040847202E-2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1.0714285714285714E-2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1.9704433497536946E-2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1.6420361247947456E-2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9.17173607861488E-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3.8922173525375872E-2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2.3853211009174313E-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1.1264630819325883E-2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1.2464887640449437E-2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1.2668463611859838E-2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1.0461538461538461E-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1.4308176100628931E-2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1.3416536661466459E-2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8.0683436165163748E-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3.7757437070938217E-3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1.7058823529411765E-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1.4107365792759051E-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0.1166666666666666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8.8054006457293811E-3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1.6477857878475798E-2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9.0729783037475347E-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7.3282442748091601E-3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1.8809385301531898E-2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1.1561826376641191E-2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6.4417103747010556E-3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8.6894132653061226E-3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9.1245376078914926E-3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2.2116903633491312E-2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9.6013797001471002E-3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2.8000000000000001E-2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1.0309570340159176E-2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2.7000000000000001E-3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1.0592255125284738E-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2.0414673046251993E-2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2.1934197407776669E-2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4.2964084937811307E-2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1.5815548780487805E-2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6.5137919574609505E-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1.1086474501108648E-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8.4054004212406209E-3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1.2461059190031152E-2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1.6E-2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7.6116708226389362E-3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1.3692444009094942E-2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5.6013179571663919E-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6.1383681248060986E-3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9.238526220190094E-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1.1252900232018562E-2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1.8518518518518517E-2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8.5667215815486003E-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4.2753598984602023E-3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6.3291139240506328E-3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6.7385444743935305E-2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1.1739594450373533E-2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6.8170234454638127E-3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1.9698684396661479E-2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1.1402508551881414E-2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4.1274936941068565E-3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6.8284303199484643E-3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9.6926713947990545E-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1.2427825130602145E-2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4.261363636363636E-3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1.9728021451829152E-2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6.1459159397303726E-3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8.321775312066574E-3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1.4771528285041798E-2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1.9192587690271344E-2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1.937984496124031E-2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6.0864272671941567E-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1.1784311391501013E-2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1.0576543172355105E-2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2.1960364220674881E-2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1.9333333333333334E-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1.9654088050314465E-2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5.2320291173794361E-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1.1196417146513116E-2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1.128813007161528E-2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1.0384117665625098E-2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.0018761726078799E-2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2.6865671641791045E-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1.085417780063083E-2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1.3023255813953489E-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1.0359869138495093E-2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1.9270833333333334E-2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7.7571056299618208E-3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1.1889337702918985E-2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1.2056681473778601E-2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3.846919148371692E-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2.6845637583892617E-2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5.6490384615384614E-3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1.35E-2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1.4150943396226415E-2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4.2321644498186213E-2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2.6666666666666668E-2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7.4999999999999997E-2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2.4390243902439025E-2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1.7910447761194031E-2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1.0023937761819269E-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3.9182282793867124E-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8.4995868256404206E-3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0.2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3.5756853396901072E-4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5.0000000000000001E-3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1.1428571428571429E-2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4.9645390070921988E-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4.790419161676647E-2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1.631116687578419E-2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1.0852713178294573E-2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0.13636363636363635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1.5432098765432098E-2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.3200531208499334E-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1.9047619047619049E-2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4.2253521126760563E-2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2.4051309460181719E-3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1.8617021276595744E-2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2.3775558725630053E-3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5.3571428571428568E-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1.276595744680851E-2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1.4754098360655738E-2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0.06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1.6E-2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2.3809523809523808E-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7.687051588657328E-3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7.8726382085374388E-4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1.1306532663316583E-2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1.7748628707139173E-2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1.8681318681318681E-2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0.04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0.02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1.7610062893081761E-2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2.4489795918367346E-2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1.5358361774744027E-2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1.7985611510791366E-2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7.1154898741105635E-3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0.04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1.4381591562799617E-2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0.18181818181818182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4.2194092827004216E-3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1.2520193861066236E-2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9.7560975609756101E-2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3.668564199873498E-3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7.6923076923076927E-2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1.7186793306196293E-2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0.1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1.4264264264264264E-2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1.7274472168905951E-2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7.982740021574973E-3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.3333333333333335E-3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2.3255813953488372E-2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1.2903225806451613E-3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0.2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7.8125E-2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0.1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1.7241379310344827E-2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4.084890600056343E-3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0.1538461538461538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1.6346153846153847E-2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7.1818795654042108E-3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0.1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1.0666666666666666E-2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1.8604651162790697E-2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0.1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2.9629629629629631E-2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5.3333333333333337E-2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4.3209876543209874E-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3.4428794992175271E-2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0.02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2.2222222222222222E-3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4.1666666666666664E-2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.1007751937984496E-2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6.6666666666666666E-2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3.9787798408488064E-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2.2857142857142859E-3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9.0619017230376513E-3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2.4142312579415501E-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1.9230769230769232E-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2.9420084865629421E-2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9.6755833807626642E-3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2.8743028743028743E-2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2.393841569406506E-2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1.5559772296015181E-2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.2041658399848072E-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1.5892857142857143E-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1.0148514851485149E-2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1.2105263157894737E-2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2.5971171999081021E-2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1.247537754432042E-2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3.5204567078972404E-2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1.2386944553676759E-2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4.9826989619377159E-3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2.6601723491944548E-2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1.7213114754098362E-2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1.6583502482086697E-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1.5781922525107604E-2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1.9645732689210951E-2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9.9502487562189053E-3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.162583518930958E-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1.536037810161481E-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1.2608695652173913E-2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7.1844660194174759E-3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7.5807514831905077E-3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1.0952902519167579E-2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2.5206232813932174E-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1.737649063032368E-2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.0279503105590064E-2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1.2930620961787931E-2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.1315240083507306E-2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2.7522935779816515E-2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2.1382044746530729E-2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2.4954128440366971E-2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9.9783080260303688E-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2.4E-2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2.1406727828746176E-2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1.3987617518917679E-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6.9230769230769235E-2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2.8023598820058997E-3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2.6490066225165563E-2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7.8431372549019607E-2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4.0885860306643949E-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1.8840579710144929E-2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.3333333333333335E-3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3.4934497816593887E-3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2.7272727272727271E-2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2.0322085889570553E-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0.08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9.1709464416727809E-3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2.4E-2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4.3956043956043959E-2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1.411764705882353E-2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1.5845410628019325E-2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1.9937013153135667E-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1.5902464882056717E-2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1.1691659707345411E-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1.8613861386138613E-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7.8242050940569331E-3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9.383159268929504E-3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3.8151638527460638E-3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1.7491254372813594E-2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1.991955564068186E-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1.5017956252040483E-2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5.9434621915892515E-3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3.9005685574507471E-3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2.7314479091128836E-2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2.6923076923076925E-2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2.1796759941089837E-2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7.0565174779483831E-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1.9052271617000488E-2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1.6799999999999999E-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0.02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5.1647124511446122E-3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9.3635562972233816E-3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1.2950647532376619E-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1.7391304347826087E-2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1.9817073170731708E-2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1.026936026936027E-2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2.8637526116178709E-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1.1691751178864415E-2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5.4671968190854875E-3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7.6256589533173604E-3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2.5119236883942766E-2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1.6749933161324407E-2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1.1269472986410341E-2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1.7039077645138252E-2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1.4375016692300804E-2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8.630120335480735E-3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4.1894353369763208E-2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1.2326515704894084E-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1.7352994065815502E-2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2.1537880219157379E-2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1.6535758577924761E-2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1.5248657078495927E-2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8.3897904521821332E-3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1.2040939193257074E-2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1.7385257301808066E-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5.6469432850478765E-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1.4129980628252364E-2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3.4285714285714287E-2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1.3743557707324692E-2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1.928513304389955E-2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1.0183299389002037E-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3.9723817090250874E-3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1.3365067740754303E-2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1.478129713423831E-2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1.0659454299578396E-2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2.4249686180531783E-2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1.9029126213592235E-2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1.4227642276422764E-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2.0693157293385805E-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1.8805093046033301E-2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1.6406250000000001E-2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8.6206896551724137E-3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1.6393442622950821E-2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2.6153846153846153E-2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9.3893673509033212E-3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4.8882681564245811E-3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1.8210760904170648E-2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6.6481994459833792E-3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1.9018638265500189E-2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1.841620626151013E-2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1.3152804642166345E-2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9.5051297525648761E-3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1.4563106796116505E-2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7.7302631578947366E-3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7.4480287864741286E-3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5.6085918854415273E-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4.921259842519685E-3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1.4453961456102784E-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7.9921388797903701E-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1.3599999999999999E-2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2.0645310572293993E-2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3.7582116925482176E-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2.9702970297029702E-2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2.456140350877193E-2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5.1903114186851208E-2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1.1864406779661017E-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3.3802816901408447E-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3.7499479173900362E-2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2.1749190189726979E-2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7.9941860465116282E-3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7.0775582424063696E-3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1.8072289156626505E-2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2.1542227662178701E-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1.7482517482517484E-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5.7570523891767415E-3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1.6778523489932886E-2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1.1162494020092489E-2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4.9007596177407502E-3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2.0532319391634982E-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1.8747656542932135E-2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1.3317757009345794E-2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5.5555555555555552E-2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4.7655649500384324E-3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1.6387472687545521E-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1.6393442622950821E-2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1.2494614390348987E-2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3.4400948991696323E-2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2.0227272727272726E-2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1.0640851676742844E-2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1.6143497757847534E-2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1.2738853503184714E-2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2.9629629629629631E-2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1.5049504950495049E-2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2.7932960893854747E-2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6.8656716417910451E-3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3.8919777601270848E-2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6.5573770491803279E-3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.3333333333333333E-2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7.0283600493218253E-3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4.0740740740740744E-2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3.4155597722960152E-3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2.2260273972602738E-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4.3287327478042661E-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1.2437810945273632E-2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1.3833333333333333E-2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.0327868852459017E-2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8.5724934774506142E-3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1.2559808612440191E-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3.5999999999999997E-2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1.2341197822141561E-2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7.3073660859920399E-3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5.6300910397700044E-3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9.16767189384801E-3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8.3582089552238798E-3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1.2786885245901639E-2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1.9166666666666665E-2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8.7623220153340634E-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0.02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1.090909090909091E-2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9.2088740058601931E-3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1.4321972443799855E-2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9.126466753585397E-3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1.3953488372093023E-2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1.0682492581602374E-2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1.3020833333333334E-2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2.7936507936507936E-2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1.7985611510791366E-2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6.7873303167420816E-3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1.7751479289940829E-2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1.0396039603960397E-2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1.5729682493445966E-2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5.4117647058823529E-3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7.8912757562472607E-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1.1986603208179094E-2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1.834862385321101E-2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.3078880407124683E-3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2.2655758338577723E-2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1.153846153846154E-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1.6289592760180997E-2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3.3707865168539325E-2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2.1988527724665391E-2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1.039461020211742E-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1.4722536806342015E-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.2490974729241874E-2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2.6086956521739129E-2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1.4962593516209476E-2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1.3941018766756031E-2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5.6666666666666671E-3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2.3747031621047369E-3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9.5249876298861957E-3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3.5472972972972971E-2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1.8330921369995177E-2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8.9371209703159905E-3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1.1735941320293399E-2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1.3045944412932501E-2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1.5345268542199489E-2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1.0665493462385805E-2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7.4999999999999997E-3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1.9523809523809523E-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9.9828864803194525E-3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2.8901734104046242E-2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5.4148471615720522E-3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1.4322916666666666E-2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1.6143497757847534E-2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2.4E-2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2.7725267800882167E-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3.4482758620689655E-2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4.1304347826086954E-2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1.7891373801916934E-2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8.5714285714285715E-2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1.4629754670267838E-2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3.6947791164658635E-2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8.4652923015635893E-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2.2342586323628979E-2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1.0021257212268448E-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8.5000000000000006E-3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4.9180327868852463E-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3.5306334371754934E-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9.0718771807397069E-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.1279178338001867E-2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1.7061611374407582E-2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3.3980582524271843E-2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1.2288786482334869E-2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5.0209205020920501E-3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8.6666666666666663E-3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2.1538461538461538E-2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1.4170692431561997E-2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4.4999999999999998E-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6.270903010033445E-3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2.6470432526867489E-2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1.3878562577447335E-2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1.5699658703071672E-2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3.5196687370600416E-2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9.688581314878892E-3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1.4054384356859151E-2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2.8571428571428571E-2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1.2228479485116654E-2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3.3666654797012735E-3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2.1454993834771886E-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1.9333333333333334E-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2.4817518248175182E-2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6.1538461538461542E-2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.3164593111898261E-2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1.0500000000000001E-2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1.9151846785225718E-2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7.4540682414698167E-3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1.5916627190904784E-2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1.6964285714285713E-2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6.987724268177526E-3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1.1881188118811881E-2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5.3742802303262957E-3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1.113764896605492E-2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1.558662743398493E-2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1.6764132553606238E-2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.2000000000000001E-2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2.4258760107816711E-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2.306805074971165E-2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1.55E-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2.3105360443622922E-2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1.2987012987012988E-2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1.9522776572668113E-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1.4652014652014652E-2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5.131578947368421E-2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2.4316109422492401E-2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2.4151436031331592E-2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3.6363636363636362E-2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2.9787234042553193E-2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6.8554396423248882E-3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2.7879421502003832E-3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1.9614835948644792E-2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2.2203947368421052E-2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5.7052297939778132E-2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0.02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1.7266187050359712E-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3.3663366336633666E-2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1.1027278003482298E-2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1.8177624712187607E-2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1.7475728155339806E-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1.3707865168539326E-2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1.5511551155115511E-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1.3959599277385448E-3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1.9842519685039368E-2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2.4E-2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2.7958993476234855E-2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1.1268985791278784E-2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6.7346938775510205E-3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1.9306930693069307E-2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0.05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1.9230769230769232E-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1.8786127167630059E-2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2.5254762959680991E-2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2.9197080291970802E-2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6.0747663551401869E-3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7.9966329966329967E-3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1.9277108433734941E-2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2.4822695035460994E-2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1.5406162464985995E-2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1.8072289156626505E-2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1.2027491408934709E-2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2.5831702544031311E-2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7.9757975797579757E-3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1.2777284826974268E-2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2.1176470588235293E-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1.2642225031605562E-2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8.7495187764672945E-3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1.9333333333333334E-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.2500000000000001E-2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1.347557551937114E-2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2.0900321543408359E-2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2.9062870699881376E-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2.4852071005917159E-2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1.6587677725118485E-2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3.9510818438381938E-2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2.781456953642384E-2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7.3529411764705881E-3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1.4131647452584604E-2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8.0000000000000002E-3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1.5034695451040863E-2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9.5238095238095247E-3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6.8965517241379309E-3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8.3333333333333329E-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1.0344827586206896E-2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1.6574585635359115E-2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1.2516469038208168E-2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1.7000000000000001E-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1.3273001508295626E-2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1.8181818181818181E-2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1.4935064935064935E-2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4.4000000000000003E-3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.2499999999999999E-3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1.9991639859695036E-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1.3813517513566848E-2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1.0421836228287842E-2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2.1922428330522766E-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2.4372759856630826E-2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1.7597888253409591E-2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7.28633320204805E-3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1.3207547169811321E-2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1.0101010101010102E-2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1.225944404846757E-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2.2168963451168363E-2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2.7272727272727271E-2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8.0000000000000002E-3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2.0312500000000001E-2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2.3642732049036778E-2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1.2678288431061807E-2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2.6120358514724711E-2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2.2297624818225885E-2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7.3913043478260873E-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2.2988505747126436E-2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.2308291163876998E-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1.8105849582172703E-2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2.1680216802168022E-2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2.5396825396825397E-2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1.5116485861639694E-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1.8471337579617834E-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9.5999999999999992E-3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.1872509960159362E-2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1.6888888888888887E-2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8.3909273098462279E-3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6.0747663551401869E-3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4.1176470588235294E-2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2.4427480916030534E-2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1.6366612111292964E-2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2.5873221216041398E-2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1.7792985457656115E-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9.3456131163035111E-3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5.8333333333333336E-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9.0497737556561094E-3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5.5779919229077529E-3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4.3650793650793648E-2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2.318840579710145E-2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2.132564841498559E-2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2.1093750000000001E-2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6.6098081023454158E-2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4.7397857616835716E-2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1.6915422885572139E-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1.0212765957446808E-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1.8138424821002388E-2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3.7683823529411763E-2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1.7117117117117116E-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8.1608280254777069E-3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1.1368605159597726E-2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1.3653741125068269E-2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1.7999999999999999E-2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2.5291828793774319E-2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7.311129163281885E-3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1.006612059607224E-2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0.05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3.4615384615384617E-2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2.4663378216237833E-2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2.8000000000000001E-2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2.6341463414634145E-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0.0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1.7073170731707318E-2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7.3732718894009217E-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.2323232323232323E-2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5.6790123456790121E-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6.5797489947605706E-3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4.4233807266982623E-2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5.4726368159203981E-2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1.215686274509804E-2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1.4591245252848292E-2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1.4693877551020407E-2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1.37524557956778E-2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1.2955709551069599E-2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1.7866004962779156E-2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2.0123336579032782E-2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1.2658227848101266E-2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1.2865497076023392E-2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2.4523160762942781E-2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1.6831683168316833E-2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0.30769230769230771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2.5395304264494489E-2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1.2243878060969516E-2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2.2265625000000001E-2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2.0384047267355983E-2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.2608695652173912E-2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1.6376663254861822E-2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3.4482758620689655E-2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3.3750000000000002E-2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6.9883527454242932E-3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1.9100431300061615E-2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1.4999999999999999E-2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7.8947368421052634E-3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1.6E-2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2.8174603174603175E-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2.6966292134831461E-2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1.4423076923076924E-2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5.7954545454545453E-2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2.7722772277227723E-2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1.5044247787610619E-2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1.7836124943413308E-2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2.12636695018226E-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2.0979230561743872E-2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1.1333333333333334E-2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1.238881829733164E-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2.5324675324675326E-2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1.1784925116621655E-2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1.4500000000000001E-2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6.7621776504297997E-3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0.0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1.7593643586833144E-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5.6514913657770803E-3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7.8369905956112845E-3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1.511879049676026E-2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9.2592592592592587E-3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5.4545454545454543E-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0.13333333333333333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1.4616321559074299E-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1.6632016632016633E-2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6.6666666666666666E-2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1.8180459741488806E-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1.0256410256410256E-2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3.4000000000000002E-2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1.7307692307692309E-2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2.2606382978723406E-2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1.6417910447761194E-2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1.4525993883792049E-2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1.3590228797522794E-2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8.6940086940086939E-3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9.0293453724604959E-3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1.3245033112582781E-2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4.2469781117281937E-3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8.7999999999999995E-2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1.0810810810810811E-2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4.9297510475720977E-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3.8461538461538464E-2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2.1714285714285714E-2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1.9607843137254902E-2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.1666666666666669E-2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1.8739237054579642E-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2.7053140096618359E-2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1.2301013024602027E-2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4.9792531120331947E-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1.1331444759206799E-2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1.871306631648063E-2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2.5082508250825083E-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6.8888888888888888E-3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4.2857142857142858E-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1.5533980582524271E-2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1.6115317649916992E-2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1.5121951219512195E-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1.3623978201634877E-2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1.0050251256281407E-2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1.6085790884718499E-2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1.6044061302681992E-2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1.7010309278350514E-2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2.2051773729626079E-2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2.3841059602649008E-2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1.6901408450704224E-2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4.9877799391490844E-3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1.1908396946564885E-2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1.7464788732394366E-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1.7222222222222222E-2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5.3532353860581434E-3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1.3492063492063493E-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.255813953488372E-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1.5957446808510637E-2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8.2397003745318352E-3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2.5161290322580646E-2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1.3888888888888888E-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2.4610930148389432E-2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1.5873015873015872E-2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2.9702970297029702E-2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2.5913621262458473E-2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6.4122137404580152E-3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2.3148148148148147E-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6.6013055915503285E-2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1.1965811965811967E-2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7.1428571428571426E-3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1.2365591397849462E-2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1.8571428571428572E-2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.2332563510392612E-2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1.4713896457765668E-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3.6842105263157891E-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9.019947961838682E-3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9.3596059113300496E-3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9.4772838299951156E-3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7.5208913649025067E-3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1.9261637239165328E-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.2258064516129032E-3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3.842940685045948E-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9.5238095238095247E-3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1.1597564511452595E-2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8.7301587301587304E-3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2.0983213429256596E-2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1.3719512195121951E-2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2.0183465432980687E-2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3.937007874015748E-2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1.5977770059048279E-2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1.6377171215880892E-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1.664876476906552E-2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1.3812154696132596E-2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0.01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1.935483870967742E-2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.0534351145038167E-2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1.6393442622950821E-2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0.1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0.1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2.6666666666666668E-2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2.2222222222222223E-2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9.9378881987577643E-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3.9106145251396648E-2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0.04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0.1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4.9504950495049506E-3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0.04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1.0046367851622875E-2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1.3333333333333334E-2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4.6457607433217189E-3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8.2956259426847662E-3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2.6548672566371681E-2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5.8060770272885618E-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8.9999999999999993E-3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3.9270687237026647E-2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3.7362637362637363E-3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1.3164823591363875E-2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1.6938110749185668E-2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1.9955689298988381E-2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1.8017054825303865E-2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6.0000000000000001E-3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2.1084337349397589E-2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1.54E-2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1.7999999999999999E-2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1.3472676907579955E-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9.3521584489445215E-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2.398286937901499E-2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1.3469233252285707E-2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1.3636363636363636E-2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0.01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2.6027397260273973E-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5.9891107078039931E-3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1.0536044362292052E-2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0.01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6.9825436408977558E-3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1.1010893756588966E-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2.0600558659217876E-2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1.4280047600158666E-2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7.3732127973328201E-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0.01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1.0536980749746707E-2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1.3267813267813268E-2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1.5513897866839044E-2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8.6956521739130436E-3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9.9502487562189053E-3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1.0663863021928507E-2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2.8490028490028491E-2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2E-3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3.4482758620689655E-2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5.7142857142857141E-2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5.7471264367816091E-3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0.02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0.2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6.8773234200743497E-3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4.8780487804878049E-3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9.9502487562189053E-3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1.8161180476730987E-2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2.1126760563380281E-2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1.6963528413910092E-2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0.66666666666666663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0.2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1.9780219780219779E-2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2.4E-2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1.8765432098765432E-2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1.4238773274917854E-2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2.3030303030303029E-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5.0205385668644457E-3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1.2735909131646848E-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1.6175071360608945E-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1.9999800001999982E-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2.0686917481563486E-2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9.324009324009324E-3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1.7543859649122806E-2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2.4436090225563908E-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4.6511627906976744E-2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1.257174091281771E-2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1.3815669878203964E-2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1.5471698113207547E-2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2.5925925925925925E-2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9.2961487383798145E-3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3.6363636363636362E-2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1.4192139737991267E-2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5.5999999999999999E-3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1.5968063872255488E-2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1.3333333333333334E-2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1.6977608420893776E-2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7.1656050955414014E-3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1.4285714285714285E-2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1.742586365025986E-2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2.5000000000000001E-2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1.5555555555555555E-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8.3251714005876595E-3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9.9182734269618353E-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1.580246913580247E-2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4.6153846153846156E-2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3.8990825688073397E-2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2.0966271649954422E-2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1.7840375586854459E-2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1.2297097884899164E-2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1.4251781472684086E-2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4.2328042328042326E-2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5.3034767236299352E-3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2.0197275716298733E-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1.3251301467108376E-2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0.10526315789473684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2.8169014084507043E-2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0.1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7.6923076923076927E-2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1.1185682326621925E-2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0.04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1.5384615384615385E-2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0.1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1.2264150943396227E-2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0.01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0.05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2.1538461538461538E-2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0.18181818181818182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1.9920318725099601E-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0.1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.3185840707964605E-2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6.6666666666666671E-3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7.4999999999999997E-2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2.2340942204953862E-2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1.1281224818694601E-2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0.1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1.7346938775510204E-2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0.04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5.7142857142857141E-2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2.5830258302583026E-2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7.6271186440677971E-2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.1695721077654518E-3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2.6923076923076925E-2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7.7958236658932714E-3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2.1153846153846155E-2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0.02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2.3529411764705882E-2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2.2727272727272728E-2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1.9656019656019656E-2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1.6E-2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3.7037037037037035E-2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0.04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2.1160409556313993E-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0.66666666666666663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4.046242774566474E-2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1.5841584158415842E-2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2.6143790849673203E-2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6.1538461538461542E-2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2.9629629629629631E-2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1.6216216216216217E-2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1.2028065486134313E-2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7.0000000000000001E-3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2.9702970297029702E-2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0.2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0.1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2.5000000000000001E-2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.3333333333333333E-2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2.2222222222222223E-2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9.8360655737704916E-2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1.2283236994219654E-2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1.7467248908296942E-2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0.2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6.6666666666666666E-2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0.08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1.0752688172043012E-2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.0905077262693158E-2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1.0889292196007259E-2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2.181818181818182E-2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1.7490494296577948E-2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4.0241448692152921E-3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1.2594458438287154E-2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0.2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0.18181818181818182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0.04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7.2951739618406283E-3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0.2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2.564102564102564E-2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1.9801980198019802E-2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2.0291693088142042E-2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0.04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0.04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1.8823529411764704E-2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0.14285714285714285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2.4960998439937598E-2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4.1095890410958902E-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8.8888888888888892E-2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9.5238095238095233E-2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6.6666666666666666E-2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2.3809523809523808E-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1.4035087719298246E-2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4.4444444444444446E-2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2.4390243902439025E-2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2.0872865275142316E-2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2.843601895734597E-2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0.18181818181818182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4.4117647058823532E-2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3.7914691943127965E-2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9.475032010243278E-3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3.4375000000000003E-2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1.6129032258064516E-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4.5977011494252873E-3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3.7383177570093455E-2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5.4545454545454543E-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1.5555555555555555E-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5.7142857142857143E-3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2.9411764705882353E-2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1.1864843951508899E-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0.10526315789473684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2.9641185647425898E-2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2.663934426229508E-2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8.6092715231788075E-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0.125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4.3478260869565216E-2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0.01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1.6635859519408502E-2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0.33333333333333331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0.2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5.7142857142857141E-2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3.4205231388329982E-2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1.6783216783216783E-2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1.2110726643598616E-2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0.1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.0905077262693158E-2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0.17391304347826086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9.9502487562189053E-3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0.05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0.5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0.2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6.6666666666666666E-2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0.04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2.1814006888633754E-2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0.21052631578947367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7.6923076923076927E-2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0.1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1.9047619047619049E-2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.0769230769230771E-2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0.13793103448275862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0.0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1.6E-2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1.5733567606421212E-2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0.1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1.6E-2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.255813953488372E-2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1.9607843137254902E-2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1.4999999999999999E-2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1.6949152542372881E-2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1.5304486005350058E-2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0.01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6.7842605156037995E-3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6.0219624512929506E-3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2.5000000000000001E-2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1.3289036544850499E-2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1.6666666666666666E-2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8.0000000000000004E-4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9.5238095238095233E-2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0.14285714285714285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1.7777777777777778E-2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2.6086956521739129E-2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3.6363636363636362E-2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.0323225591469511E-2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6.25E-2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1.1545293072824156E-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1.8181818181818181E-2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2.383654937570942E-2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1.1320754716981131E-2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7.7419354838709677E-3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4.2105263157894736E-2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2.8000000000000001E-2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1.7543859649122806E-2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6.1224489795918364E-3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6.6666666666666666E-2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1.5584415584415584E-2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0.14814814814814814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0.04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5.5829228243021349E-3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2.8612303290414875E-2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.0232558139534883E-2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3.6363636363636362E-2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0.5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5.4054054054054057E-2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2.8571428571428571E-2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2.2569444444444444E-2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4.4943820224719105E-3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0.2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3.4285714285714287E-2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0.66666666666666663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7.9051383399209481E-3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0.1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0.1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0.10638297872340426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1.3888888888888888E-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.3333333333333333E-2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9.375E-2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3.9215686274509803E-2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0.05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6.6666666666666666E-2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1.0958904109589041E-2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1.25E-3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1.2500000000000001E-2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0.02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4.3795620437956206E-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0.06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2.1840873634945399E-2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2.6086956521739132E-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9.3484419263456086E-3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9.7560975609756101E-2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1.6949152542372881E-2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6.9767441860465115E-2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6.3829787234042548E-2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A6D87-B8CF-694E-A563-D66E85175437}" name="PivotTable3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56903-196B-0E4C-B063-F01AA093E7AB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57" firstHeaderRow="1" firstDataRow="2" firstDataCol="1" rowPageCount="2" colPageCount="1"/>
  <pivotFields count="18">
    <pivotField showAll="0"/>
    <pivotField axis="axisPage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dataField="1" showAll="0">
      <items count="2940">
        <item x="121"/>
        <item x="758"/>
        <item x="147"/>
        <item x="1393"/>
        <item x="2243"/>
        <item x="1434"/>
        <item x="484"/>
        <item x="503"/>
        <item x="767"/>
        <item x="1452"/>
        <item x="759"/>
        <item x="731"/>
        <item x="2258"/>
        <item x="2914"/>
        <item x="2847"/>
        <item x="421"/>
        <item x="763"/>
        <item x="1995"/>
        <item x="2480"/>
        <item x="975"/>
        <item x="1106"/>
        <item x="2023"/>
        <item x="1428"/>
        <item x="967"/>
        <item x="2931"/>
        <item x="740"/>
        <item x="505"/>
        <item x="2276"/>
        <item x="1062"/>
        <item x="413"/>
        <item x="2570"/>
        <item x="342"/>
        <item x="312"/>
        <item x="1065"/>
        <item x="850"/>
        <item x="59"/>
        <item x="971"/>
        <item x="1852"/>
        <item x="1496"/>
        <item x="518"/>
        <item x="191"/>
        <item x="1429"/>
        <item x="1524"/>
        <item x="1191"/>
        <item x="2709"/>
        <item x="1985"/>
        <item x="1540"/>
        <item x="527"/>
        <item x="1574"/>
        <item x="1242"/>
        <item x="1419"/>
        <item x="2017"/>
        <item x="1146"/>
        <item x="1799"/>
        <item x="130"/>
        <item x="880"/>
        <item x="2030"/>
        <item x="576"/>
        <item x="2121"/>
        <item x="1430"/>
        <item x="1263"/>
        <item x="1485"/>
        <item x="1457"/>
        <item x="2025"/>
        <item x="2286"/>
        <item x="137"/>
        <item x="1501"/>
        <item x="1157"/>
        <item x="2289"/>
        <item x="1688"/>
        <item x="753"/>
        <item x="1473"/>
        <item x="2490"/>
        <item x="2254"/>
        <item x="1326"/>
        <item x="1371"/>
        <item x="2252"/>
        <item x="1266"/>
        <item x="807"/>
        <item x="1468"/>
        <item x="519"/>
        <item x="437"/>
        <item x="374"/>
        <item x="455"/>
        <item x="777"/>
        <item x="1484"/>
        <item x="1471"/>
        <item x="2935"/>
        <item x="991"/>
        <item x="2112"/>
        <item x="987"/>
        <item x="86"/>
        <item x="1970"/>
        <item x="156"/>
        <item x="1601"/>
        <item x="2180"/>
        <item x="965"/>
        <item x="1778"/>
        <item x="723"/>
        <item x="1258"/>
        <item x="846"/>
        <item x="2559"/>
        <item x="2328"/>
        <item x="305"/>
        <item x="670"/>
        <item x="1530"/>
        <item x="1012"/>
        <item x="520"/>
        <item x="1786"/>
        <item x="2021"/>
        <item x="848"/>
        <item x="174"/>
        <item x="1466"/>
        <item x="2144"/>
        <item x="430"/>
        <item x="1514"/>
        <item x="1535"/>
        <item x="61"/>
        <item x="32"/>
        <item x="2869"/>
        <item x="175"/>
        <item x="126"/>
        <item x="2768"/>
        <item x="986"/>
        <item x="1959"/>
        <item x="2608"/>
        <item x="1539"/>
        <item x="1800"/>
        <item x="1909"/>
        <item x="614"/>
        <item x="2478"/>
        <item x="741"/>
        <item x="468"/>
        <item x="869"/>
        <item x="2532"/>
        <item x="2448"/>
        <item x="466"/>
        <item x="757"/>
        <item x="8"/>
        <item x="529"/>
        <item x="308"/>
        <item x="2332"/>
        <item x="1647"/>
        <item x="1495"/>
        <item x="1453"/>
        <item x="1442"/>
        <item x="1512"/>
        <item x="80"/>
        <item x="2087"/>
        <item x="2271"/>
        <item x="1445"/>
        <item x="1813"/>
        <item x="1925"/>
        <item x="813"/>
        <item x="2789"/>
        <item x="1969"/>
        <item x="1877"/>
        <item x="2165"/>
        <item x="1233"/>
        <item x="1497"/>
        <item x="2344"/>
        <item x="2018"/>
        <item x="2233"/>
        <item x="1532"/>
        <item x="2349"/>
        <item x="2135"/>
        <item x="225"/>
        <item x="835"/>
        <item x="1230"/>
        <item x="434"/>
        <item x="2386"/>
        <item x="2288"/>
        <item x="409"/>
        <item x="2886"/>
        <item x="1447"/>
        <item x="297"/>
        <item x="929"/>
        <item x="1451"/>
        <item x="2279"/>
        <item x="1531"/>
        <item x="2204"/>
        <item x="307"/>
        <item x="487"/>
        <item x="2268"/>
        <item x="2717"/>
        <item x="559"/>
        <item x="874"/>
        <item x="2208"/>
        <item x="2197"/>
        <item x="696"/>
        <item x="2133"/>
        <item x="1427"/>
        <item x="997"/>
        <item x="238"/>
        <item x="1509"/>
        <item x="2607"/>
        <item x="1534"/>
        <item x="1066"/>
        <item x="340"/>
        <item x="1783"/>
        <item x="629"/>
        <item x="1952"/>
        <item x="52"/>
        <item x="1489"/>
        <item x="1486"/>
        <item x="2927"/>
        <item x="1115"/>
        <item x="57"/>
        <item x="1487"/>
        <item x="158"/>
        <item x="1766"/>
        <item x="1461"/>
        <item x="2898"/>
        <item x="1997"/>
        <item x="359"/>
        <item x="1246"/>
        <item x="762"/>
        <item x="1387"/>
        <item x="196"/>
        <item x="546"/>
        <item x="2784"/>
        <item x="761"/>
        <item x="1319"/>
        <item x="1765"/>
        <item x="875"/>
        <item x="2434"/>
        <item x="1256"/>
        <item x="878"/>
        <item x="1661"/>
        <item x="1930"/>
        <item x="1536"/>
        <item x="2400"/>
        <item x="2430"/>
        <item x="2127"/>
        <item x="274"/>
        <item x="2512"/>
        <item x="2411"/>
        <item x="2720"/>
        <item x="1906"/>
        <item x="358"/>
        <item x="2146"/>
        <item x="2782"/>
        <item x="1533"/>
        <item x="1021"/>
        <item x="2151"/>
        <item x="962"/>
        <item x="236"/>
        <item x="257"/>
        <item x="2305"/>
        <item x="2150"/>
        <item x="2741"/>
        <item x="444"/>
        <item x="21"/>
        <item x="2824"/>
        <item x="2519"/>
        <item x="538"/>
        <item x="1040"/>
        <item x="1379"/>
        <item x="533"/>
        <item x="46"/>
        <item x="1467"/>
        <item x="54"/>
        <item x="36"/>
        <item x="2356"/>
        <item x="300"/>
        <item x="1478"/>
        <item x="100"/>
        <item x="769"/>
        <item x="2220"/>
        <item x="924"/>
        <item x="4"/>
        <item x="493"/>
        <item x="1816"/>
        <item x="697"/>
        <item x="930"/>
        <item x="2855"/>
        <item x="1422"/>
        <item x="1705"/>
        <item x="275"/>
        <item x="1558"/>
        <item x="558"/>
        <item x="1448"/>
        <item x="2745"/>
        <item x="105"/>
        <item x="2543"/>
        <item x="173"/>
        <item x="1"/>
        <item x="1864"/>
        <item x="2474"/>
        <item x="2501"/>
        <item x="969"/>
        <item x="872"/>
        <item x="2119"/>
        <item x="351"/>
        <item x="2363"/>
        <item x="1441"/>
        <item x="717"/>
        <item x="1332"/>
        <item x="341"/>
        <item x="1438"/>
        <item x="155"/>
        <item x="1131"/>
        <item x="2642"/>
        <item x="2922"/>
        <item x="501"/>
        <item x="609"/>
        <item x="2839"/>
        <item x="2192"/>
        <item x="2458"/>
        <item x="1893"/>
        <item x="516"/>
        <item x="1866"/>
        <item x="2380"/>
        <item x="2235"/>
        <item x="2704"/>
        <item x="2489"/>
        <item x="988"/>
        <item x="1418"/>
        <item x="2665"/>
        <item x="2132"/>
        <item x="638"/>
        <item x="765"/>
        <item x="888"/>
        <item x="1971"/>
        <item x="479"/>
        <item x="2816"/>
        <item x="2427"/>
        <item x="1475"/>
        <item x="1180"/>
        <item x="2786"/>
        <item x="16"/>
        <item x="744"/>
        <item x="1231"/>
        <item x="2012"/>
        <item x="1282"/>
        <item x="373"/>
        <item x="1112"/>
        <item x="1880"/>
        <item x="284"/>
        <item x="28"/>
        <item x="563"/>
        <item x="2028"/>
        <item x="1000"/>
        <item x="957"/>
        <item x="1261"/>
        <item x="1189"/>
        <item x="881"/>
        <item x="1793"/>
        <item x="2348"/>
        <item x="974"/>
        <item x="116"/>
        <item x="1980"/>
        <item x="2803"/>
        <item x="2794"/>
        <item x="2912"/>
        <item x="873"/>
        <item x="1889"/>
        <item x="2001"/>
        <item x="1500"/>
        <item x="1663"/>
        <item x="2579"/>
        <item x="2214"/>
        <item x="732"/>
        <item x="171"/>
        <item x="1168"/>
        <item x="1996"/>
        <item x="2919"/>
        <item x="970"/>
        <item x="2193"/>
        <item x="2136"/>
        <item x="2210"/>
        <item x="596"/>
        <item x="2029"/>
        <item x="313"/>
        <item x="748"/>
        <item x="771"/>
        <item x="1037"/>
        <item x="738"/>
        <item x="269"/>
        <item x="1420"/>
        <item x="349"/>
        <item x="159"/>
        <item x="7"/>
        <item x="1222"/>
        <item x="37"/>
        <item x="2524"/>
        <item x="1234"/>
        <item x="1107"/>
        <item x="604"/>
        <item x="10"/>
        <item x="713"/>
        <item x="992"/>
        <item x="2198"/>
        <item x="983"/>
        <item x="334"/>
        <item x="1921"/>
        <item x="1202"/>
        <item x="1129"/>
        <item x="270"/>
        <item x="2754"/>
        <item x="500"/>
        <item x="710"/>
        <item x="2174"/>
        <item x="1139"/>
        <item x="235"/>
        <item x="1523"/>
        <item x="734"/>
        <item x="2186"/>
        <item x="756"/>
        <item x="1507"/>
        <item x="1412"/>
        <item x="2445"/>
        <item x="960"/>
        <item x="2666"/>
        <item x="2055"/>
        <item x="477"/>
        <item x="1105"/>
        <item x="39"/>
        <item x="513"/>
        <item x="456"/>
        <item x="2402"/>
        <item x="416"/>
        <item x="1876"/>
        <item x="1076"/>
        <item x="1998"/>
        <item x="1809"/>
        <item x="1626"/>
        <item x="27"/>
        <item x="640"/>
        <item x="887"/>
        <item x="2574"/>
        <item x="1706"/>
        <item x="1483"/>
        <item x="2702"/>
        <item x="686"/>
        <item x="14"/>
        <item x="1480"/>
        <item x="2911"/>
        <item x="2470"/>
        <item x="268"/>
        <item x="6"/>
        <item x="2201"/>
        <item x="276"/>
        <item x="2205"/>
        <item x="282"/>
        <item x="2558"/>
        <item x="2443"/>
        <item x="2817"/>
        <item x="2731"/>
        <item x="264"/>
        <item x="1784"/>
        <item x="117"/>
        <item x="329"/>
        <item x="1701"/>
        <item x="1503"/>
        <item x="685"/>
        <item x="495"/>
        <item x="549"/>
        <item x="1494"/>
        <item x="2805"/>
        <item x="2541"/>
        <item x="2686"/>
        <item x="1901"/>
        <item x="2878"/>
        <item x="2446"/>
        <item x="449"/>
        <item x="239"/>
        <item x="2353"/>
        <item x="903"/>
        <item x="564"/>
        <item x="2424"/>
        <item x="1678"/>
        <item x="925"/>
        <item x="2266"/>
        <item x="339"/>
        <item x="2757"/>
        <item x="302"/>
        <item x="2842"/>
        <item x="304"/>
        <item x="2282"/>
        <item x="2314"/>
        <item x="253"/>
        <item x="2026"/>
        <item x="1518"/>
        <item x="879"/>
        <item x="49"/>
        <item x="1153"/>
        <item x="1248"/>
        <item x="2615"/>
        <item x="58"/>
        <item x="2888"/>
        <item x="1868"/>
        <item x="1946"/>
        <item x="2457"/>
        <item x="2659"/>
        <item x="1440"/>
        <item x="722"/>
        <item x="2171"/>
        <item x="1353"/>
        <item x="402"/>
        <item x="2597"/>
        <item x="1120"/>
        <item x="2809"/>
        <item x="956"/>
        <item x="1673"/>
        <item x="1872"/>
        <item x="441"/>
        <item x="262"/>
        <item x="760"/>
        <item x="478"/>
        <item x="2409"/>
        <item x="581"/>
        <item x="1344"/>
        <item x="2538"/>
        <item x="1348"/>
        <item x="1298"/>
        <item x="1113"/>
        <item x="44"/>
        <item x="1966"/>
        <item x="510"/>
        <item x="345"/>
        <item x="2766"/>
        <item x="599"/>
        <item x="1208"/>
        <item x="1994"/>
        <item x="1135"/>
        <item x="65"/>
        <item x="1449"/>
        <item x="2315"/>
        <item x="1145"/>
        <item x="1832"/>
        <item x="2190"/>
        <item x="1330"/>
        <item x="2364"/>
        <item x="1109"/>
        <item x="1803"/>
        <item x="857"/>
        <item x="2257"/>
        <item x="1389"/>
        <item x="292"/>
        <item x="2408"/>
        <item x="966"/>
        <item x="1836"/>
        <item x="427"/>
        <item x="55"/>
        <item x="2230"/>
        <item x="1981"/>
        <item x="1463"/>
        <item x="2870"/>
        <item x="937"/>
        <item x="963"/>
        <item x="2342"/>
        <item x="950"/>
        <item x="2705"/>
        <item x="1425"/>
        <item x="570"/>
        <item x="1439"/>
        <item x="633"/>
        <item x="2475"/>
        <item x="2143"/>
        <item x="40"/>
        <item x="2688"/>
        <item x="426"/>
        <item x="2928"/>
        <item x="1984"/>
        <item x="2051"/>
        <item x="1819"/>
        <item x="2010"/>
        <item x="483"/>
        <item x="2095"/>
        <item x="352"/>
        <item x="296"/>
        <item x="2585"/>
        <item x="2275"/>
        <item x="2413"/>
        <item x="2423"/>
        <item x="2580"/>
        <item x="179"/>
        <item x="530"/>
        <item x="2164"/>
        <item x="877"/>
        <item x="1774"/>
        <item x="89"/>
        <item x="492"/>
        <item x="2654"/>
        <item x="92"/>
        <item x="1249"/>
        <item x="812"/>
        <item x="2068"/>
        <item x="461"/>
        <item x="2749"/>
        <item x="229"/>
        <item x="867"/>
        <item x="203"/>
        <item x="1525"/>
        <item x="1311"/>
        <item x="2785"/>
        <item x="528"/>
        <item x="1928"/>
        <item x="532"/>
        <item x="2211"/>
        <item x="2846"/>
        <item x="177"/>
        <item x="286"/>
        <item x="2460"/>
        <item x="531"/>
        <item x="523"/>
        <item x="1338"/>
        <item x="2377"/>
        <item x="2634"/>
        <item x="2106"/>
        <item x="142"/>
        <item x="2188"/>
        <item x="855"/>
        <item x="1203"/>
        <item x="1492"/>
        <item x="1493"/>
        <item x="1239"/>
        <item x="51"/>
        <item x="908"/>
        <item x="2508"/>
        <item x="102"/>
        <item x="429"/>
        <item x="183"/>
        <item x="289"/>
        <item x="534"/>
        <item x="169"/>
        <item x="616"/>
        <item x="2242"/>
        <item x="2511"/>
        <item x="1437"/>
        <item x="1983"/>
        <item x="42"/>
        <item x="1390"/>
        <item x="43"/>
        <item x="1178"/>
        <item x="1578"/>
        <item x="321"/>
        <item x="751"/>
        <item x="2196"/>
        <item x="473"/>
        <item x="2454"/>
        <item x="1991"/>
        <item x="981"/>
        <item x="1538"/>
        <item x="67"/>
        <item x="893"/>
        <item x="2396"/>
        <item x="176"/>
        <item x="2370"/>
        <item x="1720"/>
        <item x="540"/>
        <item x="1738"/>
        <item x="1243"/>
        <item x="1771"/>
        <item x="1060"/>
        <item x="1912"/>
        <item x="322"/>
        <item x="231"/>
        <item x="2520"/>
        <item x="1413"/>
        <item x="1547"/>
        <item x="2175"/>
        <item x="2714"/>
        <item x="2813"/>
        <item x="1236"/>
        <item x="1521"/>
        <item x="265"/>
        <item x="2771"/>
        <item x="2588"/>
        <item x="2462"/>
        <item x="808"/>
        <item x="634"/>
        <item x="1193"/>
        <item x="386"/>
        <item x="721"/>
        <item x="801"/>
        <item x="2083"/>
        <item x="1963"/>
        <item x="859"/>
        <item x="606"/>
        <item x="1785"/>
        <item x="2134"/>
        <item x="1172"/>
        <item x="2494"/>
        <item x="327"/>
        <item x="1111"/>
        <item x="471"/>
        <item x="106"/>
        <item x="890"/>
        <item x="2787"/>
        <item x="418"/>
        <item x="747"/>
        <item x="2763"/>
        <item x="2715"/>
        <item x="389"/>
        <item x="833"/>
        <item x="2641"/>
        <item x="1553"/>
        <item x="261"/>
        <item x="1100"/>
        <item x="2290"/>
        <item x="705"/>
        <item x="2514"/>
        <item x="2170"/>
        <item x="360"/>
        <item x="1879"/>
        <item x="1296"/>
        <item x="303"/>
        <item x="13"/>
        <item x="643"/>
        <item x="2176"/>
        <item x="2466"/>
        <item x="1736"/>
        <item x="214"/>
        <item x="494"/>
        <item x="277"/>
        <item x="669"/>
        <item x="1743"/>
        <item x="2459"/>
        <item x="1058"/>
        <item x="1294"/>
        <item x="184"/>
        <item x="2335"/>
        <item x="2155"/>
        <item x="1481"/>
        <item x="1818"/>
        <item x="1268"/>
        <item x="737"/>
        <item x="2464"/>
        <item x="784"/>
        <item x="149"/>
        <item x="1388"/>
        <item x="2194"/>
        <item x="190"/>
        <item x="1137"/>
        <item x="1722"/>
        <item x="258"/>
        <item x="2005"/>
        <item x="1762"/>
        <item x="1169"/>
        <item x="1708"/>
        <item x="488"/>
        <item x="2837"/>
        <item x="1691"/>
        <item x="2829"/>
        <item x="1724"/>
        <item x="1926"/>
        <item x="1019"/>
        <item x="1625"/>
        <item x="2640"/>
        <item x="2936"/>
        <item x="2798"/>
        <item x="2764"/>
        <item x="1385"/>
        <item x="2357"/>
        <item x="124"/>
        <item x="263"/>
        <item x="2343"/>
        <item x="1568"/>
        <item x="2399"/>
        <item x="246"/>
        <item x="773"/>
        <item x="467"/>
        <item x="2895"/>
        <item x="2765"/>
        <item x="884"/>
        <item x="266"/>
        <item x="41"/>
        <item x="2406"/>
        <item x="335"/>
        <item x="560"/>
        <item x="202"/>
        <item x="2104"/>
        <item x="2600"/>
        <item x="1776"/>
        <item x="2491"/>
        <item x="1285"/>
        <item x="1307"/>
        <item x="272"/>
        <item x="1059"/>
        <item x="938"/>
        <item x="618"/>
        <item x="87"/>
        <item x="2084"/>
        <item x="1264"/>
        <item x="323"/>
        <item x="332"/>
        <item x="2632"/>
        <item x="2178"/>
        <item x="948"/>
        <item x="1398"/>
        <item x="2077"/>
        <item x="1863"/>
        <item x="1272"/>
        <item x="295"/>
        <item x="2293"/>
        <item x="1580"/>
        <item x="319"/>
        <item x="2529"/>
        <item x="1079"/>
        <item x="2206"/>
        <item x="23"/>
        <item x="889"/>
        <item x="979"/>
        <item x="594"/>
        <item x="411"/>
        <item x="26"/>
        <item x="110"/>
        <item x="968"/>
        <item x="1426"/>
        <item x="226"/>
        <item x="1459"/>
        <item x="1542"/>
        <item x="1599"/>
        <item x="1197"/>
        <item x="2780"/>
        <item x="984"/>
        <item x="1729"/>
        <item x="1867"/>
        <item x="824"/>
        <item x="2324"/>
        <item x="2500"/>
        <item x="237"/>
        <item x="432"/>
        <item x="101"/>
        <item x="536"/>
        <item x="287"/>
        <item x="714"/>
        <item x="2510"/>
        <item x="554"/>
        <item x="2240"/>
        <item x="2783"/>
        <item x="623"/>
        <item x="2736"/>
        <item x="1517"/>
        <item x="1849"/>
        <item x="2660"/>
        <item x="515"/>
        <item x="927"/>
        <item x="2617"/>
        <item x="1342"/>
        <item x="1117"/>
        <item x="1563"/>
        <item x="1280"/>
        <item x="2299"/>
        <item x="1690"/>
        <item x="45"/>
        <item x="2085"/>
        <item x="2385"/>
        <item x="914"/>
        <item x="639"/>
        <item x="2650"/>
        <item x="279"/>
        <item x="1830"/>
        <item x="221"/>
        <item x="1092"/>
        <item x="204"/>
        <item x="1188"/>
        <item x="1779"/>
        <item x="2360"/>
        <item x="273"/>
        <item x="973"/>
        <item x="1698"/>
        <item x="2024"/>
        <item x="1099"/>
        <item x="2179"/>
        <item x="1078"/>
        <item x="62"/>
        <item x="2601"/>
        <item x="2110"/>
        <item x="2228"/>
        <item x="1128"/>
        <item x="2223"/>
        <item x="2484"/>
        <item x="2472"/>
        <item x="641"/>
        <item x="1491"/>
        <item x="1908"/>
        <item x="572"/>
        <item x="2611"/>
        <item x="940"/>
        <item x="768"/>
        <item x="1114"/>
        <item x="489"/>
        <item x="208"/>
        <item x="1130"/>
        <item x="1881"/>
        <item x="259"/>
        <item x="2161"/>
        <item x="2015"/>
        <item x="2006"/>
        <item x="1964"/>
        <item x="2536"/>
        <item x="219"/>
        <item x="2804"/>
        <item x="2810"/>
        <item x="1186"/>
        <item x="1259"/>
        <item x="2011"/>
        <item x="2216"/>
        <item x="127"/>
        <item x="912"/>
        <item x="2181"/>
        <item x="1305"/>
        <item x="1317"/>
        <item x="1695"/>
        <item x="1407"/>
        <item x="1573"/>
        <item x="2439"/>
        <item x="512"/>
        <item x="2389"/>
        <item x="2814"/>
        <item x="2498"/>
        <item x="2283"/>
        <item x="1972"/>
        <item x="2045"/>
        <item x="2467"/>
        <item x="417"/>
        <item x="5"/>
        <item x="736"/>
        <item x="18"/>
        <item x="168"/>
        <item x="1254"/>
        <item x="244"/>
        <item x="2881"/>
        <item x="2070"/>
        <item x="600"/>
        <item x="1339"/>
        <item x="2719"/>
        <item x="2009"/>
        <item x="348"/>
        <item x="212"/>
        <item x="1974"/>
        <item x="1087"/>
        <item x="2248"/>
        <item x="2226"/>
        <item x="915"/>
        <item x="954"/>
        <item x="886"/>
        <item x="118"/>
        <item x="2883"/>
        <item x="1510"/>
        <item x="172"/>
        <item x="1465"/>
        <item x="2463"/>
        <item x="1609"/>
        <item x="1577"/>
        <item x="355"/>
        <item x="146"/>
        <item x="1954"/>
        <item x="2316"/>
        <item x="2930"/>
        <item x="66"/>
        <item x="1454"/>
        <item x="230"/>
        <item x="1976"/>
        <item x="1357"/>
        <item x="525"/>
        <item x="2806"/>
        <item x="2063"/>
        <item x="2565"/>
        <item x="1697"/>
        <item x="333"/>
        <item x="961"/>
        <item x="288"/>
        <item x="2141"/>
        <item x="1820"/>
        <item x="1084"/>
        <item x="112"/>
        <item x="2107"/>
        <item x="1613"/>
        <item x="2187"/>
        <item x="1506"/>
        <item x="1749"/>
        <item x="472"/>
        <item x="251"/>
        <item x="1253"/>
        <item x="1567"/>
        <item x="315"/>
        <item x="2544"/>
        <item x="1255"/>
        <item x="2054"/>
        <item x="990"/>
        <item x="752"/>
        <item x="2429"/>
        <item x="625"/>
        <item x="2860"/>
        <item x="197"/>
        <item x="2221"/>
        <item x="1546"/>
        <item x="1219"/>
        <item x="861"/>
        <item x="1990"/>
        <item x="716"/>
        <item x="1944"/>
        <item x="1056"/>
        <item x="2195"/>
        <item x="330"/>
        <item x="394"/>
        <item x="2158"/>
        <item x="1617"/>
        <item x="2573"/>
        <item x="2367"/>
        <item x="555"/>
        <item x="772"/>
        <item x="1456"/>
        <item x="2865"/>
        <item x="1476"/>
        <item x="2222"/>
        <item x="113"/>
        <item x="1196"/>
        <item x="2259"/>
        <item x="1885"/>
        <item x="2137"/>
        <item x="603"/>
        <item x="1281"/>
        <item x="1124"/>
        <item x="2728"/>
        <item x="1504"/>
        <item x="2697"/>
        <item x="1043"/>
        <item x="1552"/>
        <item x="1350"/>
        <item x="2655"/>
        <item x="1375"/>
        <item x="1154"/>
        <item x="2203"/>
        <item x="222"/>
        <item x="2244"/>
        <item x="1416"/>
        <item x="2057"/>
        <item x="166"/>
        <item x="396"/>
        <item x="1605"/>
        <item x="469"/>
        <item x="1166"/>
        <item x="425"/>
        <item x="309"/>
        <item x="64"/>
        <item x="2916"/>
        <item x="290"/>
        <item x="2173"/>
        <item x="1179"/>
        <item x="1227"/>
        <item x="2770"/>
        <item x="1526"/>
        <item x="347"/>
        <item x="299"/>
        <item x="75"/>
        <item x="1968"/>
        <item x="2138"/>
        <item x="1190"/>
        <item x="2340"/>
        <item x="2362"/>
        <item x="905"/>
        <item x="195"/>
        <item x="242"/>
        <item x="2495"/>
        <item x="2200"/>
        <item x="605"/>
        <item x="504"/>
        <item x="496"/>
        <item x="1125"/>
        <item x="1986"/>
        <item x="2002"/>
        <item x="2215"/>
        <item x="2700"/>
        <item x="1316"/>
        <item x="1469"/>
        <item x="1142"/>
        <item x="524"/>
        <item x="2899"/>
        <item x="1177"/>
        <item x="2542"/>
        <item x="545"/>
        <item x="2231"/>
        <item x="1874"/>
        <item x="1792"/>
        <item x="301"/>
        <item x="2742"/>
        <item x="1017"/>
        <item x="224"/>
        <item x="1961"/>
        <item x="1325"/>
        <item x="1923"/>
        <item x="33"/>
        <item x="1303"/>
        <item x="1911"/>
        <item x="2090"/>
        <item x="1458"/>
        <item x="2476"/>
        <item x="679"/>
        <item x="201"/>
        <item x="161"/>
        <item x="2583"/>
        <item x="2877"/>
        <item x="2378"/>
        <item x="931"/>
        <item x="2232"/>
        <item x="845"/>
        <item x="2300"/>
        <item x="693"/>
        <item x="2906"/>
        <item x="909"/>
        <item x="567"/>
        <item x="1746"/>
        <item x="2147"/>
        <item x="996"/>
        <item x="1718"/>
        <item x="1221"/>
        <item x="1871"/>
        <item x="1123"/>
        <item x="2669"/>
        <item x="1662"/>
        <item x="746"/>
        <item x="816"/>
        <item x="1919"/>
        <item x="215"/>
        <item x="310"/>
        <item x="2531"/>
        <item x="331"/>
        <item x="1013"/>
        <item x="2681"/>
        <item x="1639"/>
        <item x="337"/>
        <item x="1781"/>
        <item x="2114"/>
        <item x="2618"/>
        <item x="1666"/>
        <item x="2861"/>
        <item x="2880"/>
        <item x="2518"/>
        <item x="2852"/>
        <item x="2726"/>
        <item x="892"/>
        <item x="1802"/>
        <item x="943"/>
        <item x="2145"/>
        <item x="129"/>
        <item x="2372"/>
        <item x="1269"/>
        <item x="612"/>
        <item x="2456"/>
        <item x="1511"/>
        <item x="2758"/>
        <item x="2304"/>
        <item x="1444"/>
        <item x="2698"/>
        <item x="2124"/>
        <item x="754"/>
        <item x="1260"/>
        <item x="128"/>
        <item x="597"/>
        <item x="1853"/>
        <item x="1061"/>
        <item x="2207"/>
        <item x="1960"/>
        <item x="2451"/>
        <item x="11"/>
        <item x="539"/>
        <item x="819"/>
        <item x="1408"/>
        <item x="2189"/>
        <item x="2159"/>
        <item x="255"/>
        <item x="182"/>
        <item x="1942"/>
        <item x="1207"/>
        <item x="20"/>
        <item x="2302"/>
        <item x="1229"/>
        <item x="2436"/>
        <item x="1914"/>
        <item x="2932"/>
        <item x="863"/>
        <item x="2603"/>
        <item x="2269"/>
        <item x="619"/>
        <item x="2455"/>
        <item x="2833"/>
        <item x="1343"/>
        <item x="865"/>
        <item x="298"/>
        <item x="2887"/>
        <item x="2313"/>
        <item x="782"/>
        <item x="1576"/>
        <item x="2587"/>
        <item x="2676"/>
        <item x="1557"/>
        <item x="2160"/>
        <item x="2622"/>
        <item x="1464"/>
        <item x="107"/>
        <item x="1955"/>
        <item x="354"/>
        <item x="210"/>
        <item x="2825"/>
        <item x="2441"/>
        <item x="1286"/>
        <item x="2255"/>
        <item x="2586"/>
        <item x="91"/>
        <item x="2461"/>
        <item x="186"/>
        <item x="1098"/>
        <item x="2126"/>
        <item x="1754"/>
        <item x="1018"/>
        <item x="2677"/>
        <item x="920"/>
        <item x="1860"/>
        <item x="1402"/>
        <item x="2320"/>
        <item x="1973"/>
        <item x="573"/>
        <item x="2020"/>
        <item x="2358"/>
        <item x="2673"/>
        <item x="163"/>
        <item x="2551"/>
        <item x="926"/>
        <item x="47"/>
        <item x="1620"/>
        <item x="2468"/>
        <item x="2227"/>
        <item x="1074"/>
        <item x="474"/>
        <item x="2496"/>
        <item x="170"/>
        <item x="30"/>
        <item x="866"/>
        <item x="542"/>
        <item x="1431"/>
        <item x="1340"/>
        <item x="2405"/>
        <item x="1226"/>
        <item x="1102"/>
        <item x="2790"/>
        <item x="1176"/>
        <item x="1327"/>
        <item x="739"/>
        <item x="2616"/>
        <item x="1806"/>
        <item x="1634"/>
        <item x="1899"/>
        <item x="1768"/>
        <item x="2716"/>
        <item x="904"/>
        <item x="2857"/>
        <item x="220"/>
        <item x="1336"/>
        <item x="2811"/>
        <item x="2605"/>
        <item x="2913"/>
        <item x="344"/>
        <item x="1677"/>
        <item x="1805"/>
        <item x="1606"/>
        <item x="2433"/>
        <item x="1322"/>
        <item x="1737"/>
        <item x="766"/>
        <item x="1173"/>
        <item x="2387"/>
        <item x="770"/>
        <item x="1932"/>
        <item x="900"/>
        <item x="613"/>
        <item x="1225"/>
        <item x="2163"/>
        <item x="422"/>
        <item x="1141"/>
        <item x="1045"/>
        <item x="2800"/>
        <item x="1801"/>
        <item x="2797"/>
        <item x="2590"/>
        <item x="814"/>
        <item x="1773"/>
        <item x="1204"/>
        <item x="2746"/>
        <item x="1432"/>
        <item x="2236"/>
        <item x="1873"/>
        <item x="1027"/>
        <item x="1309"/>
        <item x="617"/>
        <item x="682"/>
        <item x="93"/>
        <item x="2713"/>
        <item x="1329"/>
        <item x="2414"/>
        <item x="1488"/>
        <item x="480"/>
        <item x="403"/>
        <item x="1479"/>
        <item x="2735"/>
        <item x="1962"/>
        <item x="1029"/>
        <item x="936"/>
        <item x="241"/>
        <item x="2801"/>
        <item x="2656"/>
        <item x="2053"/>
        <item x="1652"/>
        <item x="2191"/>
        <item x="185"/>
        <item x="2140"/>
        <item x="2568"/>
        <item x="1543"/>
        <item x="2773"/>
        <item x="281"/>
        <item x="1988"/>
        <item x="2383"/>
        <item x="2672"/>
        <item x="521"/>
        <item x="1902"/>
        <item x="193"/>
        <item x="550"/>
        <item x="2779"/>
        <item x="2610"/>
        <item x="2834"/>
        <item x="2452"/>
        <item x="1274"/>
        <item x="1044"/>
        <item x="2526"/>
        <item x="2751"/>
        <item x="1734"/>
        <item x="291"/>
        <item x="1306"/>
        <item x="778"/>
        <item x="419"/>
        <item x="2488"/>
        <item x="85"/>
        <item x="400"/>
        <item x="1958"/>
        <item x="885"/>
        <item x="1359"/>
        <item x="820"/>
        <item x="2326"/>
        <item x="1005"/>
        <item x="84"/>
        <item x="1288"/>
        <item x="371"/>
        <item x="428"/>
        <item x="1999"/>
        <item x="2530"/>
        <item x="267"/>
        <item x="2167"/>
        <item x="958"/>
        <item x="1446"/>
        <item x="2336"/>
        <item x="1155"/>
        <item x="1214"/>
        <item x="2381"/>
        <item x="2598"/>
        <item x="2237"/>
        <item x="1545"/>
        <item x="1355"/>
        <item x="1979"/>
        <item x="1391"/>
        <item x="1351"/>
        <item x="2522"/>
        <item x="628"/>
        <item x="1374"/>
        <item x="2838"/>
        <item x="2392"/>
        <item x="2822"/>
        <item x="1406"/>
        <item x="2853"/>
        <item x="2273"/>
        <item x="1034"/>
        <item x="1499"/>
        <item x="2808"/>
        <item x="280"/>
        <item x="2843"/>
        <item x="2162"/>
        <item x="2465"/>
        <item x="2502"/>
        <item x="115"/>
        <item x="324"/>
        <item x="2019"/>
        <item x="71"/>
        <item x="780"/>
        <item x="1073"/>
        <item x="1676"/>
        <item x="2369"/>
        <item x="2267"/>
        <item x="1796"/>
        <item x="709"/>
        <item x="2691"/>
        <item x="1812"/>
        <item x="3"/>
        <item x="2412"/>
        <item x="1310"/>
        <item x="851"/>
        <item x="160"/>
        <item x="2701"/>
        <item x="1032"/>
        <item x="1817"/>
        <item x="2712"/>
        <item x="1417"/>
        <item x="1382"/>
        <item x="1621"/>
        <item x="2407"/>
        <item x="1630"/>
        <item x="1571"/>
        <item x="2670"/>
        <item x="189"/>
        <item x="1741"/>
        <item x="2707"/>
        <item x="1007"/>
        <item x="2506"/>
        <item x="562"/>
        <item x="414"/>
        <item x="445"/>
        <item x="2014"/>
        <item x="2071"/>
        <item x="2553"/>
        <item x="306"/>
        <item x="1637"/>
        <item x="2130"/>
        <item x="356"/>
        <item x="2671"/>
        <item x="1607"/>
        <item x="1665"/>
        <item x="2761"/>
        <item x="2485"/>
        <item x="283"/>
        <item x="928"/>
        <item x="1093"/>
        <item x="2256"/>
        <item x="232"/>
        <item x="2066"/>
        <item x="1182"/>
        <item x="2212"/>
        <item x="1435"/>
        <item x="939"/>
        <item x="2388"/>
        <item x="1892"/>
        <item x="2022"/>
        <item x="565"/>
        <item x="1328"/>
        <item x="1616"/>
        <item x="1528"/>
        <item x="1095"/>
        <item x="1308"/>
        <item x="1162"/>
        <item x="407"/>
        <item x="2606"/>
        <item x="649"/>
        <item x="2487"/>
        <item x="1554"/>
        <item x="544"/>
        <item x="200"/>
        <item x="999"/>
        <item x="1151"/>
        <item x="1161"/>
        <item x="590"/>
        <item x="1775"/>
        <item x="2347"/>
        <item x="399"/>
        <item x="2599"/>
        <item x="1167"/>
        <item x="2442"/>
        <item x="1163"/>
        <item x="24"/>
        <item x="1284"/>
        <item x="2630"/>
        <item x="2706"/>
        <item x="2734"/>
        <item x="2047"/>
        <item x="2152"/>
        <item x="989"/>
        <item x="1127"/>
        <item x="1238"/>
        <item x="1033"/>
        <item x="1638"/>
        <item x="343"/>
        <item x="945"/>
        <item x="1618"/>
        <item x="659"/>
        <item x="1839"/>
        <item x="199"/>
        <item x="795"/>
        <item x="2376"/>
        <item x="1143"/>
        <item x="1982"/>
        <item x="109"/>
        <item x="1615"/>
        <item x="2067"/>
        <item x="2910"/>
        <item x="1631"/>
        <item x="218"/>
        <item x="1732"/>
        <item x="511"/>
        <item x="2497"/>
        <item x="941"/>
        <item x="788"/>
        <item x="2264"/>
        <item x="2312"/>
        <item x="1283"/>
        <item x="856"/>
        <item x="1682"/>
        <item x="178"/>
        <item x="207"/>
        <item x="2796"/>
        <item x="1916"/>
        <item x="2582"/>
        <item x="1748"/>
        <item x="2250"/>
        <item x="2091"/>
        <item x="452"/>
        <item x="1714"/>
        <item x="1198"/>
        <item x="2835"/>
        <item x="1675"/>
        <item x="1164"/>
        <item x="1415"/>
        <item x="1014"/>
        <item x="1759"/>
        <item x="2549"/>
        <item x="907"/>
        <item x="2569"/>
        <item x="2812"/>
        <item x="1727"/>
        <item x="2732"/>
        <item x="1610"/>
        <item x="443"/>
        <item x="2845"/>
        <item x="2296"/>
        <item x="906"/>
        <item x="111"/>
        <item x="1474"/>
        <item x="1082"/>
        <item x="2920"/>
        <item x="2008"/>
        <item x="2545"/>
        <item x="1110"/>
        <item x="1886"/>
        <item x="1516"/>
        <item x="410"/>
        <item x="1252"/>
        <item x="0"/>
        <item x="1293"/>
        <item x="1940"/>
        <item x="2088"/>
        <item x="2080"/>
        <item x="423"/>
        <item x="2527"/>
        <item x="1304"/>
        <item x="1016"/>
        <item x="2473"/>
        <item x="1602"/>
        <item x="2909"/>
        <item x="593"/>
        <item x="1015"/>
        <item x="955"/>
        <item x="647"/>
        <item x="2309"/>
        <item x="2848"/>
        <item x="2185"/>
        <item x="923"/>
        <item x="271"/>
        <item x="2874"/>
        <item x="588"/>
        <item x="2337"/>
        <item x="650"/>
        <item x="2042"/>
        <item x="1436"/>
        <item x="1721"/>
        <item x="1559"/>
        <item x="2111"/>
        <item x="2298"/>
        <item x="2339"/>
        <item x="1023"/>
        <item x="2539"/>
        <item x="1181"/>
        <item x="1529"/>
        <item x="250"/>
        <item x="2748"/>
        <item x="2840"/>
        <item x="2776"/>
        <item x="932"/>
        <item x="372"/>
        <item x="1845"/>
        <item x="2737"/>
        <item x="69"/>
        <item x="1247"/>
        <item x="1050"/>
        <item x="1548"/>
        <item x="1810"/>
        <item x="2733"/>
        <item x="2897"/>
        <item x="2440"/>
        <item x="1650"/>
        <item x="2826"/>
        <item x="1046"/>
        <item x="2876"/>
        <item x="1174"/>
        <item x="854"/>
        <item x="883"/>
        <item x="392"/>
        <item x="243"/>
        <item x="2481"/>
        <item x="1443"/>
        <item x="1333"/>
        <item x="1896"/>
        <item x="2247"/>
        <item x="254"/>
        <item x="509"/>
        <item x="1635"/>
        <item x="847"/>
        <item x="2281"/>
        <item x="1834"/>
        <item x="2637"/>
        <item x="1235"/>
        <item x="2684"/>
        <item x="2777"/>
        <item x="1758"/>
        <item x="897"/>
        <item x="785"/>
        <item x="1875"/>
        <item x="2435"/>
        <item x="2397"/>
        <item x="1917"/>
        <item x="1975"/>
        <item x="2395"/>
        <item x="2711"/>
        <item x="552"/>
        <item x="2154"/>
        <item x="1770"/>
        <item x="601"/>
        <item x="1664"/>
        <item x="843"/>
        <item x="2082"/>
        <item x="978"/>
        <item x="646"/>
        <item x="841"/>
        <item x="831"/>
        <item x="2169"/>
        <item x="2097"/>
        <item x="637"/>
        <item x="2375"/>
        <item x="77"/>
        <item x="2602"/>
        <item x="2308"/>
        <item x="2594"/>
        <item x="1410"/>
        <item x="1290"/>
        <item x="1035"/>
        <item x="1887"/>
        <item x="2708"/>
        <item x="2903"/>
        <item x="2778"/>
        <item x="88"/>
        <item x="1001"/>
        <item x="12"/>
        <item x="598"/>
        <item x="1747"/>
        <item x="2366"/>
        <item x="2546"/>
        <item x="2428"/>
        <item x="2905"/>
        <item x="2355"/>
        <item x="35"/>
        <item x="1882"/>
        <item x="2678"/>
        <item x="1257"/>
        <item x="998"/>
        <item x="898"/>
        <item x="658"/>
        <item x="278"/>
        <item x="1614"/>
        <item x="2633"/>
        <item x="728"/>
        <item x="2740"/>
        <item x="1320"/>
        <item x="2649"/>
        <item x="1287"/>
        <item x="2791"/>
        <item x="585"/>
        <item x="1301"/>
        <item x="2820"/>
        <item x="2540"/>
        <item x="1920"/>
        <item x="2841"/>
        <item x="894"/>
        <item x="2604"/>
        <item x="2738"/>
        <item x="336"/>
        <item x="2368"/>
        <item x="1686"/>
        <item x="642"/>
        <item x="2166"/>
        <item x="1275"/>
        <item x="2516"/>
        <item x="1555"/>
        <item x="2663"/>
        <item x="326"/>
        <item x="870"/>
        <item x="1924"/>
        <item x="2653"/>
        <item x="712"/>
        <item x="285"/>
        <item x="1103"/>
        <item x="1165"/>
        <item x="615"/>
        <item x="1349"/>
        <item x="2272"/>
        <item x="668"/>
        <item x="72"/>
        <item x="2307"/>
        <item x="1358"/>
        <item x="2744"/>
        <item x="2278"/>
        <item x="1715"/>
        <item x="2563"/>
        <item x="2274"/>
        <item x="1787"/>
        <item x="1377"/>
        <item x="1622"/>
        <item x="1232"/>
        <item x="353"/>
        <item x="2866"/>
        <item x="2007"/>
        <item x="2373"/>
        <item x="2318"/>
        <item x="213"/>
        <item x="1869"/>
        <item x="1551"/>
        <item x="2379"/>
        <item x="405"/>
        <item x="2844"/>
        <item x="779"/>
        <item x="574"/>
        <item x="584"/>
        <item x="2743"/>
        <item x="1378"/>
        <item x="2567"/>
        <item x="711"/>
        <item x="2885"/>
        <item x="2345"/>
        <item x="25"/>
        <item x="194"/>
        <item x="2830"/>
        <item x="1094"/>
        <item x="1628"/>
        <item x="228"/>
        <item x="2703"/>
        <item x="2614"/>
        <item x="48"/>
        <item x="2262"/>
        <item x="98"/>
        <item x="1122"/>
        <item x="378"/>
        <item x="338"/>
        <item x="1136"/>
        <item x="864"/>
        <item x="1030"/>
        <item x="1401"/>
        <item x="240"/>
        <item x="2260"/>
        <item x="2471"/>
        <item x="1791"/>
        <item x="701"/>
        <item x="1423"/>
        <item x="2639"/>
        <item x="19"/>
        <item x="2694"/>
        <item x="2851"/>
        <item x="1751"/>
        <item x="150"/>
        <item x="2674"/>
        <item x="1627"/>
        <item x="132"/>
        <item x="2505"/>
        <item x="1795"/>
        <item x="1104"/>
        <item x="1508"/>
        <item x="1651"/>
        <item x="1883"/>
        <item x="1922"/>
        <item x="913"/>
        <item x="1024"/>
        <item x="2265"/>
        <item x="2657"/>
        <item x="2793"/>
        <item x="395"/>
        <item x="1297"/>
        <item x="871"/>
        <item x="2425"/>
        <item x="517"/>
        <item x="1273"/>
        <item x="1472"/>
        <item x="2627"/>
        <item x="1118"/>
        <item x="217"/>
        <item x="346"/>
        <item x="2651"/>
        <item x="227"/>
        <item x="2818"/>
        <item x="2566"/>
        <item x="698"/>
        <item x="1895"/>
        <item x="2401"/>
        <item x="1763"/>
        <item x="223"/>
        <item x="547"/>
        <item x="977"/>
        <item x="868"/>
        <item x="1570"/>
        <item x="2493"/>
        <item x="2477"/>
        <item x="2404"/>
        <item x="167"/>
        <item x="566"/>
        <item x="1409"/>
        <item x="1865"/>
        <item x="2631"/>
        <item x="1240"/>
        <item x="318"/>
        <item x="188"/>
        <item x="1237"/>
        <item x="1121"/>
        <item x="2003"/>
        <item x="648"/>
        <item x="1041"/>
        <item x="1680"/>
        <item x="2759"/>
        <item x="1728"/>
        <item x="404"/>
        <item x="568"/>
        <item x="2341"/>
        <item x="2253"/>
        <item x="994"/>
        <item x="1183"/>
        <item x="1861"/>
        <item x="2261"/>
        <item x="1565"/>
        <item x="1683"/>
        <item x="1742"/>
        <item x="2729"/>
        <item x="1657"/>
        <item x="1804"/>
        <item x="1811"/>
        <item x="2724"/>
        <item x="2432"/>
        <item x="1352"/>
        <item x="460"/>
        <item x="2576"/>
        <item x="575"/>
        <item x="2394"/>
        <item x="2172"/>
        <item x="1324"/>
        <item x="97"/>
        <item x="1716"/>
        <item x="2331"/>
        <item x="81"/>
        <item x="935"/>
        <item x="450"/>
        <item x="1870"/>
        <item x="1735"/>
        <item x="664"/>
        <item x="1156"/>
        <item x="1569"/>
        <item x="1854"/>
        <item x="1119"/>
        <item x="1640"/>
        <item x="1356"/>
        <item x="1341"/>
        <item x="1072"/>
        <item x="1213"/>
        <item x="2403"/>
        <item x="2391"/>
        <item x="1859"/>
        <item x="2354"/>
        <item x="749"/>
        <item x="2687"/>
        <item x="2537"/>
        <item x="953"/>
        <item x="2213"/>
        <item x="2118"/>
        <item x="368"/>
        <item x="1368"/>
        <item x="860"/>
        <item x="2767"/>
        <item x="2229"/>
        <item x="370"/>
        <item x="1199"/>
        <item x="2384"/>
        <item x="720"/>
        <item x="985"/>
        <item x="630"/>
        <item x="2575"/>
        <item x="2218"/>
        <item x="1048"/>
        <item x="247"/>
        <item x="1822"/>
        <item x="1270"/>
        <item x="548"/>
        <item x="2131"/>
        <item x="1847"/>
        <item x="1561"/>
        <item x="582"/>
        <item x="735"/>
        <item x="1564"/>
        <item x="1424"/>
        <item x="1658"/>
        <item x="1597"/>
        <item x="22"/>
        <item x="2061"/>
        <item x="1289"/>
        <item x="397"/>
        <item x="2552"/>
        <item x="2499"/>
        <item x="1527"/>
        <item x="1744"/>
        <item x="1346"/>
        <item x="2722"/>
        <item x="2560"/>
        <item x="1725"/>
        <item x="1594"/>
        <item x="2310"/>
        <item x="2219"/>
        <item x="1337"/>
        <item x="1685"/>
        <item x="2202"/>
        <item x="2153"/>
        <item x="2209"/>
        <item x="918"/>
        <item x="1369"/>
        <item x="704"/>
        <item x="1575"/>
        <item x="718"/>
        <item x="1384"/>
        <item x="786"/>
        <item x="96"/>
        <item x="2821"/>
        <item x="2004"/>
        <item x="476"/>
        <item x="2359"/>
        <item x="1719"/>
        <item x="2103"/>
        <item x="2571"/>
        <item x="2078"/>
        <item x="1841"/>
        <item x="690"/>
        <item x="506"/>
        <item x="245"/>
        <item x="1649"/>
        <item x="1031"/>
        <item x="1477"/>
        <item x="2346"/>
        <item x="2862"/>
        <item x="211"/>
        <item x="362"/>
        <item x="2338"/>
        <item x="2792"/>
        <item x="1595"/>
        <item x="1347"/>
        <item x="2609"/>
        <item x="2827"/>
        <item x="73"/>
        <item x="1707"/>
        <item x="152"/>
        <item x="34"/>
        <item x="260"/>
        <item x="475"/>
        <item x="2675"/>
        <item x="727"/>
        <item x="2774"/>
        <item x="2856"/>
        <item x="1679"/>
        <item x="2438"/>
        <item x="1598"/>
        <item x="1365"/>
        <item x="56"/>
        <item x="2889"/>
        <item x="1844"/>
        <item x="2620"/>
        <item x="2334"/>
        <item x="1888"/>
        <item x="1277"/>
        <item x="1361"/>
        <item x="644"/>
        <item x="2683"/>
        <item x="448"/>
        <item x="2182"/>
        <item x="1404"/>
        <item x="1152"/>
        <item x="1299"/>
        <item x="1025"/>
        <item x="2431"/>
        <item x="790"/>
        <item x="2129"/>
        <item x="1550"/>
        <item x="1158"/>
        <item x="2807"/>
        <item x="1373"/>
        <item x="995"/>
        <item x="2415"/>
        <item x="896"/>
        <item x="2828"/>
        <item x="1067"/>
        <item x="1149"/>
        <item x="2393"/>
        <item x="802"/>
        <item x="1300"/>
        <item x="1405"/>
        <item x="1051"/>
        <item x="1905"/>
        <item x="1126"/>
        <item x="1636"/>
        <item x="1772"/>
        <item x="357"/>
        <item x="1824"/>
        <item x="1717"/>
        <item x="192"/>
        <item x="1096"/>
        <item x="742"/>
        <item x="1490"/>
        <item x="2891"/>
        <item x="2052"/>
        <item x="375"/>
        <item x="1780"/>
        <item x="2591"/>
        <item x="1808"/>
        <item x="1140"/>
        <item x="1042"/>
        <item x="2850"/>
        <item x="1855"/>
        <item x="645"/>
        <item x="2696"/>
        <item x="2772"/>
        <item x="2139"/>
        <item x="1838"/>
        <item x="125"/>
        <item x="1541"/>
        <item x="2069"/>
        <item x="2795"/>
        <item x="2646"/>
        <item x="187"/>
        <item x="1764"/>
        <item x="2819"/>
        <item x="1331"/>
        <item x="2872"/>
        <item x="1655"/>
        <item x="1171"/>
        <item x="1195"/>
        <item x="1927"/>
        <item x="1265"/>
        <item x="1088"/>
        <item x="1933"/>
        <item x="2695"/>
        <item x="1224"/>
        <item x="1150"/>
        <item x="2125"/>
        <item x="2645"/>
        <item x="234"/>
        <item x="2322"/>
        <item x="1091"/>
        <item x="2325"/>
        <item x="108"/>
        <item x="656"/>
        <item x="1460"/>
        <item x="1372"/>
        <item x="849"/>
        <item x="1730"/>
        <item x="2533"/>
        <item x="675"/>
        <item x="1498"/>
        <item x="165"/>
        <item x="2374"/>
        <item x="2521"/>
        <item x="2426"/>
        <item x="1840"/>
        <item x="2113"/>
        <item x="328"/>
        <item x="608"/>
        <item x="1549"/>
        <item x="131"/>
        <item x="1740"/>
        <item x="902"/>
        <item x="2628"/>
        <item x="1723"/>
        <item x="933"/>
        <item x="2721"/>
        <item x="703"/>
        <item x="781"/>
        <item x="2422"/>
        <item x="2044"/>
        <item x="1951"/>
        <item x="2352"/>
        <item x="1175"/>
        <item x="2907"/>
        <item x="2884"/>
        <item x="2934"/>
        <item x="216"/>
        <item x="1335"/>
        <item x="2612"/>
        <item x="350"/>
        <item x="1218"/>
        <item x="2183"/>
        <item x="571"/>
        <item x="1851"/>
        <item x="1519"/>
        <item x="2217"/>
        <item x="2483"/>
        <item x="622"/>
        <item x="607"/>
        <item x="198"/>
        <item x="972"/>
        <item x="464"/>
        <item x="2739"/>
        <item x="982"/>
        <item x="2177"/>
        <item x="733"/>
        <item x="1279"/>
        <item x="2619"/>
        <item x="316"/>
        <item x="2561"/>
        <item x="834"/>
        <item x="1211"/>
        <item x="1291"/>
        <item x="2449"/>
        <item x="293"/>
        <item x="2682"/>
        <item x="2059"/>
        <item x="1470"/>
        <item x="2624"/>
        <item x="2864"/>
        <item x="2509"/>
        <item x="541"/>
        <item x="1068"/>
        <item x="1201"/>
        <item x="1215"/>
        <item x="2094"/>
        <item x="901"/>
        <item x="1147"/>
        <item x="2000"/>
        <item x="688"/>
        <item x="424"/>
        <item x="1081"/>
        <item x="2926"/>
        <item x="2065"/>
        <item x="2710"/>
        <item x="1733"/>
        <item x="947"/>
        <item x="1623"/>
        <item x="837"/>
        <item x="2479"/>
        <item x="1939"/>
        <item x="2093"/>
        <item x="1629"/>
        <item x="895"/>
        <item x="803"/>
        <item x="729"/>
        <item x="1684"/>
        <item x="2043"/>
        <item x="1644"/>
        <item x="611"/>
        <item x="1544"/>
        <item x="1891"/>
        <item x="1011"/>
        <item x="1890"/>
        <item x="1556"/>
        <item x="553"/>
        <item x="921"/>
        <item x="631"/>
        <item x="145"/>
        <item x="2823"/>
        <item x="809"/>
        <item x="2548"/>
        <item x="1083"/>
        <item x="2550"/>
        <item x="2074"/>
        <item x="2755"/>
        <item x="2644"/>
        <item x="1513"/>
        <item x="1022"/>
        <item x="60"/>
        <item x="783"/>
        <item x="325"/>
        <item x="1380"/>
        <item x="2060"/>
        <item x="491"/>
        <item x="311"/>
        <item x="317"/>
        <item x="1403"/>
        <item x="911"/>
        <item x="663"/>
        <item x="485"/>
        <item x="1709"/>
        <item x="592"/>
        <item x="1831"/>
        <item x="249"/>
        <item x="665"/>
        <item x="1267"/>
        <item x="1038"/>
        <item x="577"/>
        <item x="1648"/>
        <item x="2621"/>
        <item x="1370"/>
        <item x="1312"/>
        <item x="959"/>
        <item x="2036"/>
        <item x="1315"/>
        <item x="1170"/>
        <item x="1323"/>
        <item x="840"/>
        <item x="1757"/>
        <item x="2917"/>
        <item x="17"/>
        <item x="2157"/>
        <item x="725"/>
        <item x="602"/>
        <item x="1364"/>
        <item x="1693"/>
        <item x="314"/>
        <item x="2295"/>
        <item x="707"/>
        <item x="1515"/>
        <item x="1366"/>
        <item x="655"/>
        <item x="2799"/>
        <item x="38"/>
        <item x="694"/>
        <item x="1672"/>
        <item x="980"/>
        <item x="1977"/>
        <item x="2291"/>
        <item x="2556"/>
        <item x="205"/>
        <item x="1957"/>
        <item x="2390"/>
        <item x="1641"/>
        <item x="2547"/>
        <item x="2555"/>
        <item x="1212"/>
        <item x="2613"/>
        <item x="2239"/>
        <item x="1395"/>
        <item x="1750"/>
        <item x="2636"/>
        <item x="2831"/>
        <item x="433"/>
        <item x="2263"/>
        <item x="1767"/>
        <item x="365"/>
        <item x="1148"/>
        <item x="99"/>
        <item x="993"/>
        <item x="2013"/>
        <item x="294"/>
        <item x="610"/>
        <item x="2418"/>
        <item x="2752"/>
        <item x="2033"/>
        <item x="1354"/>
        <item x="2661"/>
        <item x="1815"/>
        <item x="799"/>
        <item x="1089"/>
        <item x="209"/>
        <item x="1220"/>
        <item x="320"/>
        <item x="1619"/>
        <item x="2534"/>
        <item x="2581"/>
        <item x="79"/>
        <item x="2593"/>
        <item x="1008"/>
        <item x="1857"/>
        <item x="1753"/>
        <item x="2323"/>
        <item x="1633"/>
        <item x="2890"/>
        <item x="1726"/>
        <item x="82"/>
        <item x="379"/>
        <item x="1187"/>
        <item x="1101"/>
        <item x="2730"/>
        <item x="952"/>
        <item x="632"/>
        <item x="2049"/>
        <item x="2365"/>
        <item x="2750"/>
        <item x="2317"/>
        <item x="2577"/>
        <item x="393"/>
        <item x="2658"/>
        <item x="1108"/>
        <item x="1843"/>
        <item x="2699"/>
        <item x="1953"/>
        <item x="1945"/>
        <item x="104"/>
        <item x="2680"/>
        <item x="2629"/>
        <item x="624"/>
        <item x="2037"/>
        <item x="415"/>
        <item x="1217"/>
        <item x="583"/>
        <item x="787"/>
        <item x="482"/>
        <item x="1643"/>
        <item x="561"/>
        <item x="1160"/>
        <item x="498"/>
        <item x="1941"/>
        <item x="919"/>
        <item x="1185"/>
        <item x="1894"/>
        <item x="882"/>
        <item x="1097"/>
        <item x="1850"/>
        <item x="1200"/>
        <item x="1020"/>
        <item x="1411"/>
        <item x="2867"/>
        <item x="2584"/>
        <item x="2638"/>
        <item x="78"/>
        <item x="2753"/>
        <item x="2836"/>
        <item x="1006"/>
        <item x="934"/>
        <item x="591"/>
        <item x="2301"/>
        <item x="1063"/>
        <item x="390"/>
        <item x="1080"/>
        <item x="451"/>
        <item x="2802"/>
        <item x="134"/>
        <item x="2623"/>
        <item x="2875"/>
        <item x="2398"/>
        <item x="916"/>
        <item x="2662"/>
        <item x="2034"/>
        <item x="1846"/>
        <item x="470"/>
        <item x="2525"/>
        <item x="858"/>
        <item x="2329"/>
        <item x="1752"/>
        <item x="804"/>
        <item x="1829"/>
        <item x="1345"/>
        <item x="1314"/>
        <item x="2306"/>
        <item x="133"/>
        <item x="2901"/>
        <item x="839"/>
        <item x="1711"/>
        <item x="578"/>
        <item x="1947"/>
        <item x="579"/>
        <item x="706"/>
        <item x="70"/>
        <item x="657"/>
        <item x="2234"/>
        <item x="2225"/>
        <item x="2072"/>
        <item x="1659"/>
        <item x="1566"/>
        <item x="2351"/>
        <item x="1756"/>
        <item x="1699"/>
        <item x="2690"/>
        <item x="1159"/>
        <item x="1826"/>
        <item x="1433"/>
        <item x="2725"/>
        <item x="2048"/>
        <item x="1935"/>
        <item x="1064"/>
        <item x="2333"/>
        <item x="651"/>
        <item x="248"/>
        <item x="2350"/>
        <item x="636"/>
        <item x="2123"/>
        <item x="551"/>
        <item x="2056"/>
        <item x="2058"/>
        <item x="2142"/>
        <item x="828"/>
        <item x="1505"/>
        <item x="1223"/>
        <item x="776"/>
        <item x="1396"/>
        <item x="946"/>
        <item x="2693"/>
        <item x="2503"/>
        <item x="1522"/>
        <item x="949"/>
        <item x="2596"/>
        <item x="2105"/>
        <item x="1632"/>
        <item x="139"/>
        <item x="1414"/>
        <item x="363"/>
        <item x="1278"/>
        <item x="2469"/>
        <item x="1562"/>
        <item x="1334"/>
        <item x="2572"/>
        <item x="791"/>
        <item x="2035"/>
        <item x="680"/>
        <item x="1604"/>
        <item x="1572"/>
        <item x="1900"/>
        <item x="1381"/>
        <item x="1931"/>
        <item x="1915"/>
        <item x="2859"/>
        <item x="2689"/>
        <item x="63"/>
        <item x="1070"/>
        <item x="1271"/>
        <item x="1794"/>
        <item x="745"/>
        <item x="2892"/>
        <item x="486"/>
        <item x="1703"/>
        <item x="2815"/>
        <item x="2086"/>
        <item x="1421"/>
        <item x="436"/>
        <item x="2923"/>
        <item x="2361"/>
        <item x="1943"/>
        <item x="822"/>
        <item x="1071"/>
        <item x="2294"/>
        <item x="673"/>
        <item x="431"/>
        <item x="1262"/>
        <item x="1588"/>
        <item x="1184"/>
        <item x="1798"/>
        <item x="2592"/>
        <item x="1210"/>
        <item x="508"/>
        <item x="2578"/>
        <item x="1583"/>
        <item x="569"/>
        <item x="667"/>
        <item x="910"/>
        <item x="1993"/>
        <item x="797"/>
        <item x="1814"/>
        <item x="1386"/>
        <item x="1731"/>
        <item x="1244"/>
        <item x="652"/>
        <item x="447"/>
        <item x="2292"/>
        <item x="2062"/>
        <item x="1978"/>
        <item x="1209"/>
        <item x="2900"/>
        <item x="1462"/>
        <item x="2417"/>
        <item x="2557"/>
        <item x="1713"/>
        <item x="853"/>
        <item x="1612"/>
        <item x="2224"/>
        <item x="719"/>
        <item x="794"/>
        <item x="1646"/>
        <item x="1075"/>
        <item x="2924"/>
        <item x="580"/>
        <item x="2319"/>
        <item x="2915"/>
        <item x="2453"/>
        <item x="1360"/>
        <item x="1687"/>
        <item x="164"/>
        <item x="1367"/>
        <item x="691"/>
        <item x="151"/>
        <item x="2882"/>
        <item x="876"/>
        <item x="1656"/>
        <item x="1833"/>
        <item x="1116"/>
        <item x="942"/>
        <item x="2287"/>
        <item x="256"/>
        <item x="1009"/>
        <item x="1194"/>
        <item x="700"/>
        <item x="2515"/>
        <item x="1948"/>
        <item x="2321"/>
        <item x="660"/>
        <item x="586"/>
        <item x="1399"/>
        <item x="922"/>
        <item x="1936"/>
        <item x="1002"/>
        <item x="2039"/>
        <item x="1455"/>
        <item x="1807"/>
        <item x="490"/>
        <item x="1739"/>
        <item x="29"/>
        <item x="2311"/>
        <item x="2723"/>
        <item x="1624"/>
        <item x="1582"/>
        <item x="2050"/>
        <item x="9"/>
        <item x="1918"/>
        <item x="90"/>
        <item x="1835"/>
        <item x="683"/>
        <item x="2297"/>
        <item x="1292"/>
        <item x="499"/>
        <item x="595"/>
        <item x="627"/>
        <item x="775"/>
        <item x="1144"/>
        <item x="1086"/>
        <item x="2626"/>
        <item x="2664"/>
        <item x="2760"/>
        <item x="154"/>
        <item x="2486"/>
        <item x="2589"/>
        <item x="2747"/>
        <item x="76"/>
        <item x="206"/>
        <item x="1026"/>
        <item x="458"/>
        <item x="1560"/>
        <item x="726"/>
        <item x="750"/>
        <item x="976"/>
        <item x="1712"/>
        <item x="2089"/>
        <item x="2535"/>
        <item x="2863"/>
        <item x="899"/>
        <item x="2251"/>
        <item x="1884"/>
        <item x="180"/>
        <item x="964"/>
        <item x="2100"/>
        <item x="2564"/>
        <item x="2482"/>
        <item x="2685"/>
        <item x="1394"/>
        <item x="1608"/>
        <item x="1898"/>
        <item x="2420"/>
        <item x="2101"/>
        <item x="1903"/>
        <item x="2041"/>
        <item x="2517"/>
        <item x="2116"/>
        <item x="1450"/>
        <item x="681"/>
        <item x="420"/>
        <item x="764"/>
        <item x="793"/>
        <item x="2904"/>
        <item x="1085"/>
        <item x="2382"/>
        <item x="1907"/>
        <item x="2896"/>
        <item x="2437"/>
        <item x="2285"/>
        <item x="1593"/>
        <item x="1827"/>
        <item x="2109"/>
        <item x="1069"/>
        <item x="252"/>
        <item x="684"/>
        <item x="1821"/>
        <item x="114"/>
        <item x="626"/>
        <item x="1828"/>
        <item x="1010"/>
        <item x="674"/>
        <item x="233"/>
        <item x="1383"/>
        <item x="653"/>
        <item x="2528"/>
        <item x="2303"/>
        <item x="1579"/>
        <item x="1133"/>
        <item x="2513"/>
        <item x="391"/>
        <item x="2492"/>
        <item x="635"/>
        <item x="1245"/>
        <item x="53"/>
        <item x="1700"/>
        <item x="138"/>
        <item x="1745"/>
        <item x="103"/>
        <item x="1206"/>
        <item x="687"/>
        <item x="1848"/>
        <item x="951"/>
        <item x="620"/>
        <item x="1929"/>
        <item x="1937"/>
        <item x="1825"/>
        <item x="446"/>
        <item x="1502"/>
        <item x="1400"/>
        <item x="502"/>
        <item x="1039"/>
        <item x="1645"/>
        <item x="2115"/>
        <item x="50"/>
        <item x="1669"/>
        <item x="917"/>
        <item x="2762"/>
        <item x="1660"/>
        <item x="672"/>
        <item x="2507"/>
        <item x="2871"/>
        <item x="1138"/>
        <item x="1295"/>
        <item x="2421"/>
        <item x="2102"/>
        <item x="2416"/>
        <item x="1591"/>
        <item x="1934"/>
        <item x="1842"/>
        <item x="1192"/>
        <item x="2652"/>
        <item x="730"/>
        <item x="2894"/>
        <item x="2120"/>
        <item x="1132"/>
        <item x="1823"/>
        <item x="1376"/>
        <item x="537"/>
        <item x="1216"/>
        <item x="1653"/>
        <item x="2769"/>
        <item x="438"/>
        <item x="153"/>
        <item x="2444"/>
        <item x="2156"/>
        <item x="2849"/>
        <item x="1251"/>
        <item x="2781"/>
        <item x="2241"/>
        <item x="157"/>
        <item x="1760"/>
        <item x="2788"/>
        <item x="832"/>
        <item x="1667"/>
        <item x="2775"/>
        <item x="1004"/>
        <item x="2595"/>
        <item x="1596"/>
        <item x="2073"/>
        <item x="1949"/>
        <item x="715"/>
        <item x="122"/>
        <item x="435"/>
        <item x="2075"/>
        <item x="1670"/>
        <item x="1837"/>
        <item x="384"/>
        <item x="621"/>
        <item x="457"/>
        <item x="1704"/>
        <item x="2873"/>
        <item x="1055"/>
        <item x="692"/>
        <item x="1321"/>
        <item x="2447"/>
        <item x="1392"/>
        <item x="2330"/>
        <item x="2064"/>
        <item x="1003"/>
        <item x="838"/>
        <item x="2635"/>
        <item x="1702"/>
        <item x="2504"/>
        <item x="944"/>
        <item x="1049"/>
        <item x="708"/>
        <item x="1228"/>
        <item x="789"/>
        <item x="810"/>
        <item x="535"/>
        <item x="2098"/>
        <item x="2371"/>
        <item x="1689"/>
        <item x="891"/>
        <item x="2918"/>
        <item x="1989"/>
        <item x="1482"/>
        <item x="2076"/>
        <item x="2238"/>
        <item x="2854"/>
        <item x="821"/>
        <item x="481"/>
        <item x="842"/>
        <item x="1856"/>
        <item x="463"/>
        <item x="2184"/>
        <item x="836"/>
        <item x="823"/>
        <item x="1077"/>
        <item x="1397"/>
        <item x="2284"/>
        <item x="1897"/>
        <item x="2450"/>
        <item x="1904"/>
        <item x="1581"/>
        <item x="2643"/>
        <item x="2933"/>
        <item x="1965"/>
        <item x="662"/>
        <item x="2893"/>
        <item x="1654"/>
        <item x="2667"/>
        <item x="381"/>
        <item x="1789"/>
        <item x="2523"/>
        <item x="2031"/>
        <item x="1674"/>
        <item x="774"/>
        <item x="1250"/>
        <item x="95"/>
        <item x="1913"/>
        <item x="1611"/>
        <item x="699"/>
        <item x="15"/>
        <item x="1589"/>
        <item x="94"/>
        <item x="2027"/>
        <item x="678"/>
        <item x="1938"/>
        <item x="2832"/>
        <item x="1668"/>
        <item x="676"/>
        <item x="1036"/>
        <item x="1694"/>
        <item x="792"/>
        <item x="1586"/>
        <item x="1241"/>
        <item x="1671"/>
        <item x="1028"/>
        <item x="68"/>
        <item x="2648"/>
        <item x="2246"/>
        <item x="2128"/>
        <item x="376"/>
        <item x="442"/>
        <item x="1537"/>
        <item x="526"/>
        <item x="382"/>
        <item x="141"/>
        <item x="2245"/>
        <item x="2092"/>
        <item x="2727"/>
        <item x="135"/>
        <item x="2096"/>
        <item x="1584"/>
        <item x="695"/>
        <item x="2554"/>
        <item x="74"/>
        <item x="661"/>
        <item x="543"/>
        <item x="862"/>
        <item x="2419"/>
        <item x="724"/>
        <item x="1090"/>
        <item x="1755"/>
        <item x="2149"/>
        <item x="2046"/>
        <item x="654"/>
        <item x="702"/>
        <item x="806"/>
        <item x="805"/>
        <item x="2925"/>
        <item x="1782"/>
        <item x="2668"/>
        <item x="2032"/>
        <item x="666"/>
        <item x="1600"/>
        <item x="826"/>
        <item x="2410"/>
        <item x="557"/>
        <item x="818"/>
        <item x="1956"/>
        <item x="2562"/>
        <item x="844"/>
        <item x="2038"/>
        <item x="2692"/>
        <item x="387"/>
        <item x="1047"/>
        <item x="1858"/>
        <item x="1363"/>
        <item x="1790"/>
        <item x="383"/>
        <item x="412"/>
        <item x="367"/>
        <item x="459"/>
        <item x="380"/>
        <item x="465"/>
        <item x="1362"/>
        <item x="1862"/>
        <item x="796"/>
        <item x="587"/>
        <item x="2099"/>
        <item x="83"/>
        <item x="2108"/>
        <item x="1696"/>
        <item x="181"/>
        <item x="2938"/>
        <item x="462"/>
        <item x="1777"/>
        <item x="136"/>
        <item x="388"/>
        <item x="2756"/>
        <item x="2647"/>
        <item x="1642"/>
        <item x="2"/>
        <item x="2199"/>
        <item x="2327"/>
        <item x="1134"/>
        <item x="1710"/>
        <item x="2937"/>
        <item x="677"/>
        <item x="454"/>
        <item x="2079"/>
        <item x="398"/>
        <item x="1769"/>
        <item x="2625"/>
        <item x="140"/>
        <item x="514"/>
        <item x="2868"/>
        <item x="1992"/>
        <item x="31"/>
        <item x="2277"/>
        <item x="800"/>
        <item x="406"/>
        <item x="1205"/>
        <item x="385"/>
        <item x="1276"/>
        <item x="671"/>
        <item x="1910"/>
        <item x="1053"/>
        <item x="1590"/>
        <item x="364"/>
        <item x="1692"/>
        <item x="123"/>
        <item x="1302"/>
        <item x="2902"/>
        <item x="1761"/>
        <item x="2718"/>
        <item x="2040"/>
        <item x="798"/>
        <item x="1592"/>
        <item x="811"/>
        <item x="497"/>
        <item x="1520"/>
        <item x="689"/>
        <item x="827"/>
        <item x="401"/>
        <item x="2270"/>
        <item x="2879"/>
        <item x="1950"/>
        <item x="119"/>
        <item x="2122"/>
        <item x="2858"/>
        <item x="2929"/>
        <item x="377"/>
        <item x="2081"/>
        <item x="440"/>
        <item x="2168"/>
        <item x="439"/>
        <item x="1585"/>
        <item x="755"/>
        <item x="1797"/>
        <item x="507"/>
        <item x="2249"/>
        <item x="1878"/>
        <item x="2016"/>
        <item x="589"/>
        <item x="817"/>
        <item x="2921"/>
        <item x="815"/>
        <item x="2280"/>
        <item x="522"/>
        <item x="1318"/>
        <item x="1052"/>
        <item x="1057"/>
        <item x="829"/>
        <item x="2117"/>
        <item x="162"/>
        <item x="148"/>
        <item x="1587"/>
        <item x="1603"/>
        <item x="1987"/>
        <item x="144"/>
        <item x="556"/>
        <item x="361"/>
        <item x="369"/>
        <item x="2908"/>
        <item x="1681"/>
        <item x="143"/>
        <item x="1967"/>
        <item x="408"/>
        <item x="830"/>
        <item x="825"/>
        <item x="2679"/>
        <item x="366"/>
        <item x="743"/>
        <item x="2148"/>
        <item x="1054"/>
        <item x="453"/>
        <item x="1313"/>
        <item x="1788"/>
        <item x="852"/>
        <item x="120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6" hier="-1"/>
  </pageFields>
  <dataFields count="1">
    <dataField name="Count of Average Donation" fld="1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38AA0-5243-1045-BCA6-0C90220EEDB3}" name="PivotTable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097B7-3268-9741-A4AD-2675600F96E9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">
    <format dxfId="0">
      <pivotArea dataOnly="0" labelOnly="1" fieldPosition="0">
        <references count="1">
          <reference field="18" count="0"/>
        </references>
      </pivotArea>
    </format>
  </formats>
  <chartFormats count="12"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69E26-8F47-7F4C-A59C-77D285B5527C}" name="PivotTable2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K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10">
    <chartFormat chart="0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AF229-98F6-8545-862C-7024703417BF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:F57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dataField="1" showAll="0">
      <items count="2940">
        <item x="121"/>
        <item x="758"/>
        <item x="147"/>
        <item x="1393"/>
        <item x="2243"/>
        <item x="1434"/>
        <item x="484"/>
        <item x="503"/>
        <item x="767"/>
        <item x="1452"/>
        <item x="759"/>
        <item x="731"/>
        <item x="2258"/>
        <item x="2914"/>
        <item x="2847"/>
        <item x="421"/>
        <item x="763"/>
        <item x="1995"/>
        <item x="2480"/>
        <item x="975"/>
        <item x="1106"/>
        <item x="2023"/>
        <item x="1428"/>
        <item x="967"/>
        <item x="2931"/>
        <item x="740"/>
        <item x="505"/>
        <item x="2276"/>
        <item x="1062"/>
        <item x="413"/>
        <item x="2570"/>
        <item x="342"/>
        <item x="312"/>
        <item x="1065"/>
        <item x="850"/>
        <item x="59"/>
        <item x="971"/>
        <item x="1852"/>
        <item x="1496"/>
        <item x="518"/>
        <item x="191"/>
        <item x="1429"/>
        <item x="1524"/>
        <item x="1191"/>
        <item x="2709"/>
        <item x="1985"/>
        <item x="1540"/>
        <item x="527"/>
        <item x="1574"/>
        <item x="1242"/>
        <item x="1419"/>
        <item x="2017"/>
        <item x="1146"/>
        <item x="1799"/>
        <item x="130"/>
        <item x="880"/>
        <item x="2030"/>
        <item x="576"/>
        <item x="2121"/>
        <item x="1430"/>
        <item x="1263"/>
        <item x="1485"/>
        <item x="1457"/>
        <item x="2025"/>
        <item x="2286"/>
        <item x="137"/>
        <item x="1501"/>
        <item x="1157"/>
        <item x="2289"/>
        <item x="1688"/>
        <item x="753"/>
        <item x="1473"/>
        <item x="2490"/>
        <item x="2254"/>
        <item x="1326"/>
        <item x="1371"/>
        <item x="2252"/>
        <item x="1266"/>
        <item x="807"/>
        <item x="1468"/>
        <item x="519"/>
        <item x="437"/>
        <item x="374"/>
        <item x="455"/>
        <item x="777"/>
        <item x="1484"/>
        <item x="1471"/>
        <item x="2935"/>
        <item x="991"/>
        <item x="2112"/>
        <item x="987"/>
        <item x="86"/>
        <item x="1970"/>
        <item x="156"/>
        <item x="1601"/>
        <item x="2180"/>
        <item x="965"/>
        <item x="1778"/>
        <item x="723"/>
        <item x="1258"/>
        <item x="846"/>
        <item x="2559"/>
        <item x="2328"/>
        <item x="305"/>
        <item x="670"/>
        <item x="1530"/>
        <item x="1012"/>
        <item x="520"/>
        <item x="1786"/>
        <item x="2021"/>
        <item x="848"/>
        <item x="174"/>
        <item x="1466"/>
        <item x="2144"/>
        <item x="430"/>
        <item x="1514"/>
        <item x="1535"/>
        <item x="61"/>
        <item x="32"/>
        <item x="2869"/>
        <item x="175"/>
        <item x="126"/>
        <item x="2768"/>
        <item x="986"/>
        <item x="1959"/>
        <item x="2608"/>
        <item x="1539"/>
        <item x="1800"/>
        <item x="1909"/>
        <item x="614"/>
        <item x="2478"/>
        <item x="741"/>
        <item x="468"/>
        <item x="869"/>
        <item x="2532"/>
        <item x="2448"/>
        <item x="466"/>
        <item x="757"/>
        <item x="8"/>
        <item x="529"/>
        <item x="308"/>
        <item x="2332"/>
        <item x="1647"/>
        <item x="1495"/>
        <item x="1453"/>
        <item x="1442"/>
        <item x="1512"/>
        <item x="80"/>
        <item x="2087"/>
        <item x="2271"/>
        <item x="1445"/>
        <item x="1813"/>
        <item x="1925"/>
        <item x="813"/>
        <item x="2789"/>
        <item x="1969"/>
        <item x="1877"/>
        <item x="2165"/>
        <item x="1233"/>
        <item x="1497"/>
        <item x="2344"/>
        <item x="2018"/>
        <item x="2233"/>
        <item x="1532"/>
        <item x="2349"/>
        <item x="2135"/>
        <item x="225"/>
        <item x="835"/>
        <item x="1230"/>
        <item x="434"/>
        <item x="2386"/>
        <item x="2288"/>
        <item x="409"/>
        <item x="2886"/>
        <item x="1447"/>
        <item x="297"/>
        <item x="929"/>
        <item x="1451"/>
        <item x="2279"/>
        <item x="1531"/>
        <item x="2204"/>
        <item x="307"/>
        <item x="487"/>
        <item x="2268"/>
        <item x="2717"/>
        <item x="559"/>
        <item x="874"/>
        <item x="2208"/>
        <item x="2197"/>
        <item x="696"/>
        <item x="2133"/>
        <item x="1427"/>
        <item x="997"/>
        <item x="238"/>
        <item x="1509"/>
        <item x="2607"/>
        <item x="1534"/>
        <item x="1066"/>
        <item x="340"/>
        <item x="1783"/>
        <item x="629"/>
        <item x="1952"/>
        <item x="52"/>
        <item x="1489"/>
        <item x="1486"/>
        <item x="2927"/>
        <item x="1115"/>
        <item x="57"/>
        <item x="1487"/>
        <item x="158"/>
        <item x="1766"/>
        <item x="1461"/>
        <item x="2898"/>
        <item x="1997"/>
        <item x="359"/>
        <item x="1246"/>
        <item x="762"/>
        <item x="1387"/>
        <item x="196"/>
        <item x="546"/>
        <item x="2784"/>
        <item x="761"/>
        <item x="1319"/>
        <item x="1765"/>
        <item x="875"/>
        <item x="2434"/>
        <item x="1256"/>
        <item x="878"/>
        <item x="1661"/>
        <item x="1930"/>
        <item x="1536"/>
        <item x="2400"/>
        <item x="2430"/>
        <item x="2127"/>
        <item x="274"/>
        <item x="2512"/>
        <item x="2411"/>
        <item x="2720"/>
        <item x="1906"/>
        <item x="358"/>
        <item x="2146"/>
        <item x="2782"/>
        <item x="1533"/>
        <item x="1021"/>
        <item x="2151"/>
        <item x="962"/>
        <item x="236"/>
        <item x="257"/>
        <item x="2305"/>
        <item x="2150"/>
        <item x="2741"/>
        <item x="444"/>
        <item x="21"/>
        <item x="2824"/>
        <item x="2519"/>
        <item x="538"/>
        <item x="1040"/>
        <item x="1379"/>
        <item x="533"/>
        <item x="46"/>
        <item x="1467"/>
        <item x="54"/>
        <item x="36"/>
        <item x="2356"/>
        <item x="300"/>
        <item x="1478"/>
        <item x="100"/>
        <item x="769"/>
        <item x="2220"/>
        <item x="924"/>
        <item x="4"/>
        <item x="493"/>
        <item x="1816"/>
        <item x="697"/>
        <item x="930"/>
        <item x="2855"/>
        <item x="1422"/>
        <item x="1705"/>
        <item x="275"/>
        <item x="1558"/>
        <item x="558"/>
        <item x="1448"/>
        <item x="2745"/>
        <item x="105"/>
        <item x="2543"/>
        <item x="173"/>
        <item x="1"/>
        <item x="1864"/>
        <item x="2474"/>
        <item x="2501"/>
        <item x="969"/>
        <item x="872"/>
        <item x="2119"/>
        <item x="351"/>
        <item x="2363"/>
        <item x="1441"/>
        <item x="717"/>
        <item x="1332"/>
        <item x="341"/>
        <item x="1438"/>
        <item x="155"/>
        <item x="1131"/>
        <item x="2642"/>
        <item x="2922"/>
        <item x="501"/>
        <item x="609"/>
        <item x="2839"/>
        <item x="2192"/>
        <item x="2458"/>
        <item x="1893"/>
        <item x="516"/>
        <item x="1866"/>
        <item x="2380"/>
        <item x="2235"/>
        <item x="2704"/>
        <item x="2489"/>
        <item x="988"/>
        <item x="1418"/>
        <item x="2665"/>
        <item x="2132"/>
        <item x="638"/>
        <item x="765"/>
        <item x="888"/>
        <item x="1971"/>
        <item x="479"/>
        <item x="2816"/>
        <item x="2427"/>
        <item x="1475"/>
        <item x="1180"/>
        <item x="2786"/>
        <item x="16"/>
        <item x="744"/>
        <item x="1231"/>
        <item x="2012"/>
        <item x="1282"/>
        <item x="373"/>
        <item x="1112"/>
        <item x="1880"/>
        <item x="284"/>
        <item x="28"/>
        <item x="563"/>
        <item x="2028"/>
        <item x="1000"/>
        <item x="957"/>
        <item x="1261"/>
        <item x="1189"/>
        <item x="881"/>
        <item x="1793"/>
        <item x="2348"/>
        <item x="974"/>
        <item x="116"/>
        <item x="1980"/>
        <item x="2803"/>
        <item x="2794"/>
        <item x="2912"/>
        <item x="873"/>
        <item x="1889"/>
        <item x="2001"/>
        <item x="1500"/>
        <item x="1663"/>
        <item x="2579"/>
        <item x="2214"/>
        <item x="732"/>
        <item x="171"/>
        <item x="1168"/>
        <item x="1996"/>
        <item x="2919"/>
        <item x="970"/>
        <item x="2193"/>
        <item x="2136"/>
        <item x="2210"/>
        <item x="596"/>
        <item x="2029"/>
        <item x="313"/>
        <item x="748"/>
        <item x="771"/>
        <item x="1037"/>
        <item x="738"/>
        <item x="269"/>
        <item x="1420"/>
        <item x="349"/>
        <item x="159"/>
        <item x="7"/>
        <item x="1222"/>
        <item x="37"/>
        <item x="2524"/>
        <item x="1234"/>
        <item x="1107"/>
        <item x="604"/>
        <item x="10"/>
        <item x="713"/>
        <item x="992"/>
        <item x="2198"/>
        <item x="983"/>
        <item x="334"/>
        <item x="1921"/>
        <item x="1202"/>
        <item x="1129"/>
        <item x="270"/>
        <item x="2754"/>
        <item x="500"/>
        <item x="710"/>
        <item x="2174"/>
        <item x="1139"/>
        <item x="235"/>
        <item x="1523"/>
        <item x="734"/>
        <item x="2186"/>
        <item x="756"/>
        <item x="1507"/>
        <item x="1412"/>
        <item x="2445"/>
        <item x="960"/>
        <item x="2666"/>
        <item x="2055"/>
        <item x="477"/>
        <item x="1105"/>
        <item x="39"/>
        <item x="513"/>
        <item x="456"/>
        <item x="2402"/>
        <item x="416"/>
        <item x="1876"/>
        <item x="1076"/>
        <item x="1998"/>
        <item x="1809"/>
        <item x="1626"/>
        <item x="27"/>
        <item x="640"/>
        <item x="887"/>
        <item x="2574"/>
        <item x="1706"/>
        <item x="1483"/>
        <item x="2702"/>
        <item x="686"/>
        <item x="14"/>
        <item x="1480"/>
        <item x="2911"/>
        <item x="2470"/>
        <item x="268"/>
        <item x="6"/>
        <item x="2201"/>
        <item x="276"/>
        <item x="2205"/>
        <item x="282"/>
        <item x="2558"/>
        <item x="2443"/>
        <item x="2817"/>
        <item x="2731"/>
        <item x="264"/>
        <item x="1784"/>
        <item x="117"/>
        <item x="329"/>
        <item x="1701"/>
        <item x="1503"/>
        <item x="685"/>
        <item x="495"/>
        <item x="549"/>
        <item x="1494"/>
        <item x="2805"/>
        <item x="2541"/>
        <item x="2686"/>
        <item x="1901"/>
        <item x="2878"/>
        <item x="2446"/>
        <item x="449"/>
        <item x="239"/>
        <item x="2353"/>
        <item x="903"/>
        <item x="564"/>
        <item x="2424"/>
        <item x="1678"/>
        <item x="925"/>
        <item x="2266"/>
        <item x="339"/>
        <item x="2757"/>
        <item x="302"/>
        <item x="2842"/>
        <item x="304"/>
        <item x="2282"/>
        <item x="2314"/>
        <item x="253"/>
        <item x="2026"/>
        <item x="1518"/>
        <item x="879"/>
        <item x="49"/>
        <item x="1153"/>
        <item x="1248"/>
        <item x="2615"/>
        <item x="58"/>
        <item x="2888"/>
        <item x="1868"/>
        <item x="1946"/>
        <item x="2457"/>
        <item x="2659"/>
        <item x="1440"/>
        <item x="722"/>
        <item x="2171"/>
        <item x="1353"/>
        <item x="402"/>
        <item x="2597"/>
        <item x="1120"/>
        <item x="2809"/>
        <item x="956"/>
        <item x="1673"/>
        <item x="1872"/>
        <item x="441"/>
        <item x="262"/>
        <item x="760"/>
        <item x="478"/>
        <item x="2409"/>
        <item x="581"/>
        <item x="1344"/>
        <item x="2538"/>
        <item x="1348"/>
        <item x="1298"/>
        <item x="1113"/>
        <item x="44"/>
        <item x="1966"/>
        <item x="510"/>
        <item x="345"/>
        <item x="2766"/>
        <item x="599"/>
        <item x="1208"/>
        <item x="1994"/>
        <item x="1135"/>
        <item x="65"/>
        <item x="1449"/>
        <item x="2315"/>
        <item x="1145"/>
        <item x="1832"/>
        <item x="2190"/>
        <item x="1330"/>
        <item x="2364"/>
        <item x="1109"/>
        <item x="1803"/>
        <item x="857"/>
        <item x="2257"/>
        <item x="1389"/>
        <item x="292"/>
        <item x="2408"/>
        <item x="966"/>
        <item x="1836"/>
        <item x="427"/>
        <item x="55"/>
        <item x="2230"/>
        <item x="1981"/>
        <item x="1463"/>
        <item x="2870"/>
        <item x="937"/>
        <item x="963"/>
        <item x="2342"/>
        <item x="950"/>
        <item x="2705"/>
        <item x="1425"/>
        <item x="570"/>
        <item x="1439"/>
        <item x="633"/>
        <item x="2475"/>
        <item x="2143"/>
        <item x="40"/>
        <item x="2688"/>
        <item x="426"/>
        <item x="2928"/>
        <item x="1984"/>
        <item x="2051"/>
        <item x="1819"/>
        <item x="2010"/>
        <item x="483"/>
        <item x="2095"/>
        <item x="352"/>
        <item x="296"/>
        <item x="2585"/>
        <item x="2275"/>
        <item x="2413"/>
        <item x="2423"/>
        <item x="2580"/>
        <item x="179"/>
        <item x="530"/>
        <item x="2164"/>
        <item x="877"/>
        <item x="1774"/>
        <item x="89"/>
        <item x="492"/>
        <item x="2654"/>
        <item x="92"/>
        <item x="1249"/>
        <item x="812"/>
        <item x="2068"/>
        <item x="461"/>
        <item x="2749"/>
        <item x="229"/>
        <item x="867"/>
        <item x="203"/>
        <item x="1525"/>
        <item x="1311"/>
        <item x="2785"/>
        <item x="528"/>
        <item x="1928"/>
        <item x="532"/>
        <item x="2211"/>
        <item x="2846"/>
        <item x="177"/>
        <item x="286"/>
        <item x="2460"/>
        <item x="531"/>
        <item x="523"/>
        <item x="1338"/>
        <item x="2377"/>
        <item x="2634"/>
        <item x="2106"/>
        <item x="142"/>
        <item x="2188"/>
        <item x="855"/>
        <item x="1203"/>
        <item x="1492"/>
        <item x="1493"/>
        <item x="1239"/>
        <item x="51"/>
        <item x="908"/>
        <item x="2508"/>
        <item x="102"/>
        <item x="429"/>
        <item x="183"/>
        <item x="289"/>
        <item x="534"/>
        <item x="169"/>
        <item x="616"/>
        <item x="2242"/>
        <item x="2511"/>
        <item x="1437"/>
        <item x="1983"/>
        <item x="42"/>
        <item x="1390"/>
        <item x="43"/>
        <item x="1178"/>
        <item x="1578"/>
        <item x="321"/>
        <item x="751"/>
        <item x="2196"/>
        <item x="473"/>
        <item x="2454"/>
        <item x="1991"/>
        <item x="981"/>
        <item x="1538"/>
        <item x="67"/>
        <item x="893"/>
        <item x="2396"/>
        <item x="176"/>
        <item x="2370"/>
        <item x="1720"/>
        <item x="540"/>
        <item x="1738"/>
        <item x="1243"/>
        <item x="1771"/>
        <item x="1060"/>
        <item x="1912"/>
        <item x="322"/>
        <item x="231"/>
        <item x="2520"/>
        <item x="1413"/>
        <item x="1547"/>
        <item x="2175"/>
        <item x="2714"/>
        <item x="2813"/>
        <item x="1236"/>
        <item x="1521"/>
        <item x="265"/>
        <item x="2771"/>
        <item x="2588"/>
        <item x="2462"/>
        <item x="808"/>
        <item x="634"/>
        <item x="1193"/>
        <item x="386"/>
        <item x="721"/>
        <item x="801"/>
        <item x="2083"/>
        <item x="1963"/>
        <item x="859"/>
        <item x="606"/>
        <item x="1785"/>
        <item x="2134"/>
        <item x="1172"/>
        <item x="2494"/>
        <item x="327"/>
        <item x="1111"/>
        <item x="471"/>
        <item x="106"/>
        <item x="890"/>
        <item x="2787"/>
        <item x="418"/>
        <item x="747"/>
        <item x="2763"/>
        <item x="2715"/>
        <item x="389"/>
        <item x="833"/>
        <item x="2641"/>
        <item x="1553"/>
        <item x="261"/>
        <item x="1100"/>
        <item x="2290"/>
        <item x="705"/>
        <item x="2514"/>
        <item x="2170"/>
        <item x="360"/>
        <item x="1879"/>
        <item x="1296"/>
        <item x="303"/>
        <item x="13"/>
        <item x="643"/>
        <item x="2176"/>
        <item x="2466"/>
        <item x="1736"/>
        <item x="214"/>
        <item x="494"/>
        <item x="277"/>
        <item x="669"/>
        <item x="1743"/>
        <item x="2459"/>
        <item x="1058"/>
        <item x="1294"/>
        <item x="184"/>
        <item x="2335"/>
        <item x="2155"/>
        <item x="1481"/>
        <item x="1818"/>
        <item x="1268"/>
        <item x="737"/>
        <item x="2464"/>
        <item x="784"/>
        <item x="149"/>
        <item x="1388"/>
        <item x="2194"/>
        <item x="190"/>
        <item x="1137"/>
        <item x="1722"/>
        <item x="258"/>
        <item x="2005"/>
        <item x="1762"/>
        <item x="1169"/>
        <item x="1708"/>
        <item x="488"/>
        <item x="2837"/>
        <item x="1691"/>
        <item x="2829"/>
        <item x="1724"/>
        <item x="1926"/>
        <item x="1019"/>
        <item x="1625"/>
        <item x="2640"/>
        <item x="2936"/>
        <item x="2798"/>
        <item x="2764"/>
        <item x="1385"/>
        <item x="2357"/>
        <item x="124"/>
        <item x="263"/>
        <item x="2343"/>
        <item x="1568"/>
        <item x="2399"/>
        <item x="246"/>
        <item x="773"/>
        <item x="467"/>
        <item x="2895"/>
        <item x="2765"/>
        <item x="884"/>
        <item x="266"/>
        <item x="41"/>
        <item x="2406"/>
        <item x="335"/>
        <item x="560"/>
        <item x="202"/>
        <item x="2104"/>
        <item x="2600"/>
        <item x="1776"/>
        <item x="2491"/>
        <item x="1285"/>
        <item x="1307"/>
        <item x="272"/>
        <item x="1059"/>
        <item x="938"/>
        <item x="618"/>
        <item x="87"/>
        <item x="2084"/>
        <item x="1264"/>
        <item x="323"/>
        <item x="332"/>
        <item x="2632"/>
        <item x="2178"/>
        <item x="948"/>
        <item x="1398"/>
        <item x="2077"/>
        <item x="1863"/>
        <item x="1272"/>
        <item x="295"/>
        <item x="2293"/>
        <item x="1580"/>
        <item x="319"/>
        <item x="2529"/>
        <item x="1079"/>
        <item x="2206"/>
        <item x="23"/>
        <item x="889"/>
        <item x="979"/>
        <item x="594"/>
        <item x="411"/>
        <item x="26"/>
        <item x="110"/>
        <item x="968"/>
        <item x="1426"/>
        <item x="226"/>
        <item x="1459"/>
        <item x="1542"/>
        <item x="1599"/>
        <item x="1197"/>
        <item x="2780"/>
        <item x="984"/>
        <item x="1729"/>
        <item x="1867"/>
        <item x="824"/>
        <item x="2324"/>
        <item x="2500"/>
        <item x="237"/>
        <item x="432"/>
        <item x="101"/>
        <item x="536"/>
        <item x="287"/>
        <item x="714"/>
        <item x="2510"/>
        <item x="554"/>
        <item x="2240"/>
        <item x="2783"/>
        <item x="623"/>
        <item x="2736"/>
        <item x="1517"/>
        <item x="1849"/>
        <item x="2660"/>
        <item x="515"/>
        <item x="927"/>
        <item x="2617"/>
        <item x="1342"/>
        <item x="1117"/>
        <item x="1563"/>
        <item x="1280"/>
        <item x="2299"/>
        <item x="1690"/>
        <item x="45"/>
        <item x="2085"/>
        <item x="2385"/>
        <item x="914"/>
        <item x="639"/>
        <item x="2650"/>
        <item x="279"/>
        <item x="1830"/>
        <item x="221"/>
        <item x="1092"/>
        <item x="204"/>
        <item x="1188"/>
        <item x="1779"/>
        <item x="2360"/>
        <item x="273"/>
        <item x="973"/>
        <item x="1698"/>
        <item x="2024"/>
        <item x="1099"/>
        <item x="2179"/>
        <item x="1078"/>
        <item x="62"/>
        <item x="2601"/>
        <item x="2110"/>
        <item x="2228"/>
        <item x="1128"/>
        <item x="2223"/>
        <item x="2484"/>
        <item x="2472"/>
        <item x="641"/>
        <item x="1491"/>
        <item x="1908"/>
        <item x="572"/>
        <item x="2611"/>
        <item x="940"/>
        <item x="768"/>
        <item x="1114"/>
        <item x="489"/>
        <item x="208"/>
        <item x="1130"/>
        <item x="1881"/>
        <item x="259"/>
        <item x="2161"/>
        <item x="2015"/>
        <item x="2006"/>
        <item x="1964"/>
        <item x="2536"/>
        <item x="219"/>
        <item x="2804"/>
        <item x="2810"/>
        <item x="1186"/>
        <item x="1259"/>
        <item x="2011"/>
        <item x="2216"/>
        <item x="127"/>
        <item x="912"/>
        <item x="2181"/>
        <item x="1305"/>
        <item x="1317"/>
        <item x="1695"/>
        <item x="1407"/>
        <item x="1573"/>
        <item x="2439"/>
        <item x="512"/>
        <item x="2389"/>
        <item x="2814"/>
        <item x="2498"/>
        <item x="2283"/>
        <item x="1972"/>
        <item x="2045"/>
        <item x="2467"/>
        <item x="417"/>
        <item x="5"/>
        <item x="736"/>
        <item x="18"/>
        <item x="168"/>
        <item x="1254"/>
        <item x="244"/>
        <item x="2881"/>
        <item x="2070"/>
        <item x="600"/>
        <item x="1339"/>
        <item x="2719"/>
        <item x="2009"/>
        <item x="348"/>
        <item x="212"/>
        <item x="1974"/>
        <item x="1087"/>
        <item x="2248"/>
        <item x="2226"/>
        <item x="915"/>
        <item x="954"/>
        <item x="886"/>
        <item x="118"/>
        <item x="2883"/>
        <item x="1510"/>
        <item x="172"/>
        <item x="1465"/>
        <item x="2463"/>
        <item x="1609"/>
        <item x="1577"/>
        <item x="355"/>
        <item x="146"/>
        <item x="1954"/>
        <item x="2316"/>
        <item x="2930"/>
        <item x="66"/>
        <item x="1454"/>
        <item x="230"/>
        <item x="1976"/>
        <item x="1357"/>
        <item x="525"/>
        <item x="2806"/>
        <item x="2063"/>
        <item x="2565"/>
        <item x="1697"/>
        <item x="333"/>
        <item x="961"/>
        <item x="288"/>
        <item x="2141"/>
        <item x="1820"/>
        <item x="1084"/>
        <item x="112"/>
        <item x="2107"/>
        <item x="1613"/>
        <item x="2187"/>
        <item x="1506"/>
        <item x="1749"/>
        <item x="472"/>
        <item x="251"/>
        <item x="1253"/>
        <item x="1567"/>
        <item x="315"/>
        <item x="2544"/>
        <item x="1255"/>
        <item x="2054"/>
        <item x="990"/>
        <item x="752"/>
        <item x="2429"/>
        <item x="625"/>
        <item x="2860"/>
        <item x="197"/>
        <item x="2221"/>
        <item x="1546"/>
        <item x="1219"/>
        <item x="861"/>
        <item x="1990"/>
        <item x="716"/>
        <item x="1944"/>
        <item x="1056"/>
        <item x="2195"/>
        <item x="330"/>
        <item x="394"/>
        <item x="2158"/>
        <item x="1617"/>
        <item x="2573"/>
        <item x="2367"/>
        <item x="555"/>
        <item x="772"/>
        <item x="1456"/>
        <item x="2865"/>
        <item x="1476"/>
        <item x="2222"/>
        <item x="113"/>
        <item x="1196"/>
        <item x="2259"/>
        <item x="1885"/>
        <item x="2137"/>
        <item x="603"/>
        <item x="1281"/>
        <item x="1124"/>
        <item x="2728"/>
        <item x="1504"/>
        <item x="2697"/>
        <item x="1043"/>
        <item x="1552"/>
        <item x="1350"/>
        <item x="2655"/>
        <item x="1375"/>
        <item x="1154"/>
        <item x="2203"/>
        <item x="222"/>
        <item x="2244"/>
        <item x="1416"/>
        <item x="2057"/>
        <item x="166"/>
        <item x="396"/>
        <item x="1605"/>
        <item x="469"/>
        <item x="1166"/>
        <item x="425"/>
        <item x="309"/>
        <item x="64"/>
        <item x="2916"/>
        <item x="290"/>
        <item x="2173"/>
        <item x="1179"/>
        <item x="1227"/>
        <item x="2770"/>
        <item x="1526"/>
        <item x="347"/>
        <item x="299"/>
        <item x="75"/>
        <item x="1968"/>
        <item x="2138"/>
        <item x="1190"/>
        <item x="2340"/>
        <item x="2362"/>
        <item x="905"/>
        <item x="195"/>
        <item x="242"/>
        <item x="2495"/>
        <item x="2200"/>
        <item x="605"/>
        <item x="504"/>
        <item x="496"/>
        <item x="1125"/>
        <item x="1986"/>
        <item x="2002"/>
        <item x="2215"/>
        <item x="2700"/>
        <item x="1316"/>
        <item x="1469"/>
        <item x="1142"/>
        <item x="524"/>
        <item x="2899"/>
        <item x="1177"/>
        <item x="2542"/>
        <item x="545"/>
        <item x="2231"/>
        <item x="1874"/>
        <item x="1792"/>
        <item x="301"/>
        <item x="2742"/>
        <item x="1017"/>
        <item x="224"/>
        <item x="1961"/>
        <item x="1325"/>
        <item x="1923"/>
        <item x="33"/>
        <item x="1303"/>
        <item x="1911"/>
        <item x="2090"/>
        <item x="1458"/>
        <item x="2476"/>
        <item x="679"/>
        <item x="201"/>
        <item x="161"/>
        <item x="2583"/>
        <item x="2877"/>
        <item x="2378"/>
        <item x="931"/>
        <item x="2232"/>
        <item x="845"/>
        <item x="2300"/>
        <item x="693"/>
        <item x="2906"/>
        <item x="909"/>
        <item x="567"/>
        <item x="1746"/>
        <item x="2147"/>
        <item x="996"/>
        <item x="1718"/>
        <item x="1221"/>
        <item x="1871"/>
        <item x="1123"/>
        <item x="2669"/>
        <item x="1662"/>
        <item x="746"/>
        <item x="816"/>
        <item x="1919"/>
        <item x="215"/>
        <item x="310"/>
        <item x="2531"/>
        <item x="331"/>
        <item x="1013"/>
        <item x="2681"/>
        <item x="1639"/>
        <item x="337"/>
        <item x="1781"/>
        <item x="2114"/>
        <item x="2618"/>
        <item x="1666"/>
        <item x="2861"/>
        <item x="2880"/>
        <item x="2518"/>
        <item x="2852"/>
        <item x="2726"/>
        <item x="892"/>
        <item x="1802"/>
        <item x="943"/>
        <item x="2145"/>
        <item x="129"/>
        <item x="2372"/>
        <item x="1269"/>
        <item x="612"/>
        <item x="2456"/>
        <item x="1511"/>
        <item x="2758"/>
        <item x="2304"/>
        <item x="1444"/>
        <item x="2698"/>
        <item x="2124"/>
        <item x="754"/>
        <item x="1260"/>
        <item x="128"/>
        <item x="597"/>
        <item x="1853"/>
        <item x="1061"/>
        <item x="2207"/>
        <item x="1960"/>
        <item x="2451"/>
        <item x="11"/>
        <item x="539"/>
        <item x="819"/>
        <item x="1408"/>
        <item x="2189"/>
        <item x="2159"/>
        <item x="255"/>
        <item x="182"/>
        <item x="1942"/>
        <item x="1207"/>
        <item x="20"/>
        <item x="2302"/>
        <item x="1229"/>
        <item x="2436"/>
        <item x="1914"/>
        <item x="2932"/>
        <item x="863"/>
        <item x="2603"/>
        <item x="2269"/>
        <item x="619"/>
        <item x="2455"/>
        <item x="2833"/>
        <item x="1343"/>
        <item x="865"/>
        <item x="298"/>
        <item x="2887"/>
        <item x="2313"/>
        <item x="782"/>
        <item x="1576"/>
        <item x="2587"/>
        <item x="2676"/>
        <item x="1557"/>
        <item x="2160"/>
        <item x="2622"/>
        <item x="1464"/>
        <item x="107"/>
        <item x="1955"/>
        <item x="354"/>
        <item x="210"/>
        <item x="2825"/>
        <item x="2441"/>
        <item x="1286"/>
        <item x="2255"/>
        <item x="2586"/>
        <item x="91"/>
        <item x="2461"/>
        <item x="186"/>
        <item x="1098"/>
        <item x="2126"/>
        <item x="1754"/>
        <item x="1018"/>
        <item x="2677"/>
        <item x="920"/>
        <item x="1860"/>
        <item x="1402"/>
        <item x="2320"/>
        <item x="1973"/>
        <item x="573"/>
        <item x="2020"/>
        <item x="2358"/>
        <item x="2673"/>
        <item x="163"/>
        <item x="2551"/>
        <item x="926"/>
        <item x="47"/>
        <item x="1620"/>
        <item x="2468"/>
        <item x="2227"/>
        <item x="1074"/>
        <item x="474"/>
        <item x="2496"/>
        <item x="170"/>
        <item x="30"/>
        <item x="866"/>
        <item x="542"/>
        <item x="1431"/>
        <item x="1340"/>
        <item x="2405"/>
        <item x="1226"/>
        <item x="1102"/>
        <item x="2790"/>
        <item x="1176"/>
        <item x="1327"/>
        <item x="739"/>
        <item x="2616"/>
        <item x="1806"/>
        <item x="1634"/>
        <item x="1899"/>
        <item x="1768"/>
        <item x="2716"/>
        <item x="904"/>
        <item x="2857"/>
        <item x="220"/>
        <item x="1336"/>
        <item x="2811"/>
        <item x="2605"/>
        <item x="2913"/>
        <item x="344"/>
        <item x="1677"/>
        <item x="1805"/>
        <item x="1606"/>
        <item x="2433"/>
        <item x="1322"/>
        <item x="1737"/>
        <item x="766"/>
        <item x="1173"/>
        <item x="2387"/>
        <item x="770"/>
        <item x="1932"/>
        <item x="900"/>
        <item x="613"/>
        <item x="1225"/>
        <item x="2163"/>
        <item x="422"/>
        <item x="1141"/>
        <item x="1045"/>
        <item x="2800"/>
        <item x="1801"/>
        <item x="2797"/>
        <item x="2590"/>
        <item x="814"/>
        <item x="1773"/>
        <item x="1204"/>
        <item x="2746"/>
        <item x="1432"/>
        <item x="2236"/>
        <item x="1873"/>
        <item x="1027"/>
        <item x="1309"/>
        <item x="617"/>
        <item x="682"/>
        <item x="93"/>
        <item x="2713"/>
        <item x="1329"/>
        <item x="2414"/>
        <item x="1488"/>
        <item x="480"/>
        <item x="403"/>
        <item x="1479"/>
        <item x="2735"/>
        <item x="1962"/>
        <item x="1029"/>
        <item x="936"/>
        <item x="241"/>
        <item x="2801"/>
        <item x="2656"/>
        <item x="2053"/>
        <item x="1652"/>
        <item x="2191"/>
        <item x="185"/>
        <item x="2140"/>
        <item x="2568"/>
        <item x="1543"/>
        <item x="2773"/>
        <item x="281"/>
        <item x="1988"/>
        <item x="2383"/>
        <item x="2672"/>
        <item x="521"/>
        <item x="1902"/>
        <item x="193"/>
        <item x="550"/>
        <item x="2779"/>
        <item x="2610"/>
        <item x="2834"/>
        <item x="2452"/>
        <item x="1274"/>
        <item x="1044"/>
        <item x="2526"/>
        <item x="2751"/>
        <item x="1734"/>
        <item x="291"/>
        <item x="1306"/>
        <item x="778"/>
        <item x="419"/>
        <item x="2488"/>
        <item x="85"/>
        <item x="400"/>
        <item x="1958"/>
        <item x="885"/>
        <item x="1359"/>
        <item x="820"/>
        <item x="2326"/>
        <item x="1005"/>
        <item x="84"/>
        <item x="1288"/>
        <item x="371"/>
        <item x="428"/>
        <item x="1999"/>
        <item x="2530"/>
        <item x="267"/>
        <item x="2167"/>
        <item x="958"/>
        <item x="1446"/>
        <item x="2336"/>
        <item x="1155"/>
        <item x="1214"/>
        <item x="2381"/>
        <item x="2598"/>
        <item x="2237"/>
        <item x="1545"/>
        <item x="1355"/>
        <item x="1979"/>
        <item x="1391"/>
        <item x="1351"/>
        <item x="2522"/>
        <item x="628"/>
        <item x="1374"/>
        <item x="2838"/>
        <item x="2392"/>
        <item x="2822"/>
        <item x="1406"/>
        <item x="2853"/>
        <item x="2273"/>
        <item x="1034"/>
        <item x="1499"/>
        <item x="2808"/>
        <item x="280"/>
        <item x="2843"/>
        <item x="2162"/>
        <item x="2465"/>
        <item x="2502"/>
        <item x="115"/>
        <item x="324"/>
        <item x="2019"/>
        <item x="71"/>
        <item x="780"/>
        <item x="1073"/>
        <item x="1676"/>
        <item x="2369"/>
        <item x="2267"/>
        <item x="1796"/>
        <item x="709"/>
        <item x="2691"/>
        <item x="1812"/>
        <item x="3"/>
        <item x="2412"/>
        <item x="1310"/>
        <item x="851"/>
        <item x="160"/>
        <item x="2701"/>
        <item x="1032"/>
        <item x="1817"/>
        <item x="2712"/>
        <item x="1417"/>
        <item x="1382"/>
        <item x="1621"/>
        <item x="2407"/>
        <item x="1630"/>
        <item x="1571"/>
        <item x="2670"/>
        <item x="189"/>
        <item x="1741"/>
        <item x="2707"/>
        <item x="1007"/>
        <item x="2506"/>
        <item x="562"/>
        <item x="414"/>
        <item x="445"/>
        <item x="2014"/>
        <item x="2071"/>
        <item x="2553"/>
        <item x="306"/>
        <item x="1637"/>
        <item x="2130"/>
        <item x="356"/>
        <item x="2671"/>
        <item x="1607"/>
        <item x="1665"/>
        <item x="2761"/>
        <item x="2485"/>
        <item x="283"/>
        <item x="928"/>
        <item x="1093"/>
        <item x="2256"/>
        <item x="232"/>
        <item x="2066"/>
        <item x="1182"/>
        <item x="2212"/>
        <item x="1435"/>
        <item x="939"/>
        <item x="2388"/>
        <item x="1892"/>
        <item x="2022"/>
        <item x="565"/>
        <item x="1328"/>
        <item x="1616"/>
        <item x="1528"/>
        <item x="1095"/>
        <item x="1308"/>
        <item x="1162"/>
        <item x="407"/>
        <item x="2606"/>
        <item x="649"/>
        <item x="2487"/>
        <item x="1554"/>
        <item x="544"/>
        <item x="200"/>
        <item x="999"/>
        <item x="1151"/>
        <item x="1161"/>
        <item x="590"/>
        <item x="1775"/>
        <item x="2347"/>
        <item x="399"/>
        <item x="2599"/>
        <item x="1167"/>
        <item x="2442"/>
        <item x="1163"/>
        <item x="24"/>
        <item x="1284"/>
        <item x="2630"/>
        <item x="2706"/>
        <item x="2734"/>
        <item x="2047"/>
        <item x="2152"/>
        <item x="989"/>
        <item x="1127"/>
        <item x="1238"/>
        <item x="1033"/>
        <item x="1638"/>
        <item x="343"/>
        <item x="945"/>
        <item x="1618"/>
        <item x="659"/>
        <item x="1839"/>
        <item x="199"/>
        <item x="795"/>
        <item x="2376"/>
        <item x="1143"/>
        <item x="1982"/>
        <item x="109"/>
        <item x="1615"/>
        <item x="2067"/>
        <item x="2910"/>
        <item x="1631"/>
        <item x="218"/>
        <item x="1732"/>
        <item x="511"/>
        <item x="2497"/>
        <item x="941"/>
        <item x="788"/>
        <item x="2264"/>
        <item x="2312"/>
        <item x="1283"/>
        <item x="856"/>
        <item x="1682"/>
        <item x="178"/>
        <item x="207"/>
        <item x="2796"/>
        <item x="1916"/>
        <item x="2582"/>
        <item x="1748"/>
        <item x="2250"/>
        <item x="2091"/>
        <item x="452"/>
        <item x="1714"/>
        <item x="1198"/>
        <item x="2835"/>
        <item x="1675"/>
        <item x="1164"/>
        <item x="1415"/>
        <item x="1014"/>
        <item x="1759"/>
        <item x="2549"/>
        <item x="907"/>
        <item x="2569"/>
        <item x="2812"/>
        <item x="1727"/>
        <item x="2732"/>
        <item x="1610"/>
        <item x="443"/>
        <item x="2845"/>
        <item x="2296"/>
        <item x="906"/>
        <item x="111"/>
        <item x="1474"/>
        <item x="1082"/>
        <item x="2920"/>
        <item x="2008"/>
        <item x="2545"/>
        <item x="1110"/>
        <item x="1886"/>
        <item x="1516"/>
        <item x="410"/>
        <item x="1252"/>
        <item x="0"/>
        <item x="1293"/>
        <item x="1940"/>
        <item x="2088"/>
        <item x="2080"/>
        <item x="423"/>
        <item x="2527"/>
        <item x="1304"/>
        <item x="1016"/>
        <item x="2473"/>
        <item x="1602"/>
        <item x="2909"/>
        <item x="593"/>
        <item x="1015"/>
        <item x="955"/>
        <item x="647"/>
        <item x="2309"/>
        <item x="2848"/>
        <item x="2185"/>
        <item x="923"/>
        <item x="271"/>
        <item x="2874"/>
        <item x="588"/>
        <item x="2337"/>
        <item x="650"/>
        <item x="2042"/>
        <item x="1436"/>
        <item x="1721"/>
        <item x="1559"/>
        <item x="2111"/>
        <item x="2298"/>
        <item x="2339"/>
        <item x="1023"/>
        <item x="2539"/>
        <item x="1181"/>
        <item x="1529"/>
        <item x="250"/>
        <item x="2748"/>
        <item x="2840"/>
        <item x="2776"/>
        <item x="932"/>
        <item x="372"/>
        <item x="1845"/>
        <item x="2737"/>
        <item x="69"/>
        <item x="1247"/>
        <item x="1050"/>
        <item x="1548"/>
        <item x="1810"/>
        <item x="2733"/>
        <item x="2897"/>
        <item x="2440"/>
        <item x="1650"/>
        <item x="2826"/>
        <item x="1046"/>
        <item x="2876"/>
        <item x="1174"/>
        <item x="854"/>
        <item x="883"/>
        <item x="392"/>
        <item x="243"/>
        <item x="2481"/>
        <item x="1443"/>
        <item x="1333"/>
        <item x="1896"/>
        <item x="2247"/>
        <item x="254"/>
        <item x="509"/>
        <item x="1635"/>
        <item x="847"/>
        <item x="2281"/>
        <item x="1834"/>
        <item x="2637"/>
        <item x="1235"/>
        <item x="2684"/>
        <item x="2777"/>
        <item x="1758"/>
        <item x="897"/>
        <item x="785"/>
        <item x="1875"/>
        <item x="2435"/>
        <item x="2397"/>
        <item x="1917"/>
        <item x="1975"/>
        <item x="2395"/>
        <item x="2711"/>
        <item x="552"/>
        <item x="2154"/>
        <item x="1770"/>
        <item x="601"/>
        <item x="1664"/>
        <item x="843"/>
        <item x="2082"/>
        <item x="978"/>
        <item x="646"/>
        <item x="841"/>
        <item x="831"/>
        <item x="2169"/>
        <item x="2097"/>
        <item x="637"/>
        <item x="2375"/>
        <item x="77"/>
        <item x="2602"/>
        <item x="2308"/>
        <item x="2594"/>
        <item x="1410"/>
        <item x="1290"/>
        <item x="1035"/>
        <item x="1887"/>
        <item x="2708"/>
        <item x="2903"/>
        <item x="2778"/>
        <item x="88"/>
        <item x="1001"/>
        <item x="12"/>
        <item x="598"/>
        <item x="1747"/>
        <item x="2366"/>
        <item x="2546"/>
        <item x="2428"/>
        <item x="2905"/>
        <item x="2355"/>
        <item x="35"/>
        <item x="1882"/>
        <item x="2678"/>
        <item x="1257"/>
        <item x="998"/>
        <item x="898"/>
        <item x="658"/>
        <item x="278"/>
        <item x="1614"/>
        <item x="2633"/>
        <item x="728"/>
        <item x="2740"/>
        <item x="1320"/>
        <item x="2649"/>
        <item x="1287"/>
        <item x="2791"/>
        <item x="585"/>
        <item x="1301"/>
        <item x="2820"/>
        <item x="2540"/>
        <item x="1920"/>
        <item x="2841"/>
        <item x="894"/>
        <item x="2604"/>
        <item x="2738"/>
        <item x="336"/>
        <item x="2368"/>
        <item x="1686"/>
        <item x="642"/>
        <item x="2166"/>
        <item x="1275"/>
        <item x="2516"/>
        <item x="1555"/>
        <item x="2663"/>
        <item x="326"/>
        <item x="870"/>
        <item x="1924"/>
        <item x="2653"/>
        <item x="712"/>
        <item x="285"/>
        <item x="1103"/>
        <item x="1165"/>
        <item x="615"/>
        <item x="1349"/>
        <item x="2272"/>
        <item x="668"/>
        <item x="72"/>
        <item x="2307"/>
        <item x="1358"/>
        <item x="2744"/>
        <item x="2278"/>
        <item x="1715"/>
        <item x="2563"/>
        <item x="2274"/>
        <item x="1787"/>
        <item x="1377"/>
        <item x="1622"/>
        <item x="1232"/>
        <item x="353"/>
        <item x="2866"/>
        <item x="2007"/>
        <item x="2373"/>
        <item x="2318"/>
        <item x="213"/>
        <item x="1869"/>
        <item x="1551"/>
        <item x="2379"/>
        <item x="405"/>
        <item x="2844"/>
        <item x="779"/>
        <item x="574"/>
        <item x="584"/>
        <item x="2743"/>
        <item x="1378"/>
        <item x="2567"/>
        <item x="711"/>
        <item x="2885"/>
        <item x="2345"/>
        <item x="25"/>
        <item x="194"/>
        <item x="2830"/>
        <item x="1094"/>
        <item x="1628"/>
        <item x="228"/>
        <item x="2703"/>
        <item x="2614"/>
        <item x="48"/>
        <item x="2262"/>
        <item x="98"/>
        <item x="1122"/>
        <item x="378"/>
        <item x="338"/>
        <item x="1136"/>
        <item x="864"/>
        <item x="1030"/>
        <item x="1401"/>
        <item x="240"/>
        <item x="2260"/>
        <item x="2471"/>
        <item x="1791"/>
        <item x="701"/>
        <item x="1423"/>
        <item x="2639"/>
        <item x="19"/>
        <item x="2694"/>
        <item x="2851"/>
        <item x="1751"/>
        <item x="150"/>
        <item x="2674"/>
        <item x="1627"/>
        <item x="132"/>
        <item x="2505"/>
        <item x="1795"/>
        <item x="1104"/>
        <item x="1508"/>
        <item x="1651"/>
        <item x="1883"/>
        <item x="1922"/>
        <item x="913"/>
        <item x="1024"/>
        <item x="2265"/>
        <item x="2657"/>
        <item x="2793"/>
        <item x="395"/>
        <item x="1297"/>
        <item x="871"/>
        <item x="2425"/>
        <item x="517"/>
        <item x="1273"/>
        <item x="1472"/>
        <item x="2627"/>
        <item x="1118"/>
        <item x="217"/>
        <item x="346"/>
        <item x="2651"/>
        <item x="227"/>
        <item x="2818"/>
        <item x="2566"/>
        <item x="698"/>
        <item x="1895"/>
        <item x="2401"/>
        <item x="1763"/>
        <item x="223"/>
        <item x="547"/>
        <item x="977"/>
        <item x="868"/>
        <item x="1570"/>
        <item x="2493"/>
        <item x="2477"/>
        <item x="2404"/>
        <item x="167"/>
        <item x="566"/>
        <item x="1409"/>
        <item x="1865"/>
        <item x="2631"/>
        <item x="1240"/>
        <item x="318"/>
        <item x="188"/>
        <item x="1237"/>
        <item x="1121"/>
        <item x="2003"/>
        <item x="648"/>
        <item x="1041"/>
        <item x="1680"/>
        <item x="2759"/>
        <item x="1728"/>
        <item x="404"/>
        <item x="568"/>
        <item x="2341"/>
        <item x="2253"/>
        <item x="994"/>
        <item x="1183"/>
        <item x="1861"/>
        <item x="2261"/>
        <item x="1565"/>
        <item x="1683"/>
        <item x="1742"/>
        <item x="2729"/>
        <item x="1657"/>
        <item x="1804"/>
        <item x="1811"/>
        <item x="2724"/>
        <item x="2432"/>
        <item x="1352"/>
        <item x="460"/>
        <item x="2576"/>
        <item x="575"/>
        <item x="2394"/>
        <item x="2172"/>
        <item x="1324"/>
        <item x="97"/>
        <item x="1716"/>
        <item x="2331"/>
        <item x="81"/>
        <item x="935"/>
        <item x="450"/>
        <item x="1870"/>
        <item x="1735"/>
        <item x="664"/>
        <item x="1156"/>
        <item x="1569"/>
        <item x="1854"/>
        <item x="1119"/>
        <item x="1640"/>
        <item x="1356"/>
        <item x="1341"/>
        <item x="1072"/>
        <item x="1213"/>
        <item x="2403"/>
        <item x="2391"/>
        <item x="1859"/>
        <item x="2354"/>
        <item x="749"/>
        <item x="2687"/>
        <item x="2537"/>
        <item x="953"/>
        <item x="2213"/>
        <item x="2118"/>
        <item x="368"/>
        <item x="1368"/>
        <item x="860"/>
        <item x="2767"/>
        <item x="2229"/>
        <item x="370"/>
        <item x="1199"/>
        <item x="2384"/>
        <item x="720"/>
        <item x="985"/>
        <item x="630"/>
        <item x="2575"/>
        <item x="2218"/>
        <item x="1048"/>
        <item x="247"/>
        <item x="1822"/>
        <item x="1270"/>
        <item x="548"/>
        <item x="2131"/>
        <item x="1847"/>
        <item x="1561"/>
        <item x="582"/>
        <item x="735"/>
        <item x="1564"/>
        <item x="1424"/>
        <item x="1658"/>
        <item x="1597"/>
        <item x="22"/>
        <item x="2061"/>
        <item x="1289"/>
        <item x="397"/>
        <item x="2552"/>
        <item x="2499"/>
        <item x="1527"/>
        <item x="1744"/>
        <item x="1346"/>
        <item x="2722"/>
        <item x="2560"/>
        <item x="1725"/>
        <item x="1594"/>
        <item x="2310"/>
        <item x="2219"/>
        <item x="1337"/>
        <item x="1685"/>
        <item x="2202"/>
        <item x="2153"/>
        <item x="2209"/>
        <item x="918"/>
        <item x="1369"/>
        <item x="704"/>
        <item x="1575"/>
        <item x="718"/>
        <item x="1384"/>
        <item x="786"/>
        <item x="96"/>
        <item x="2821"/>
        <item x="2004"/>
        <item x="476"/>
        <item x="2359"/>
        <item x="1719"/>
        <item x="2103"/>
        <item x="2571"/>
        <item x="2078"/>
        <item x="1841"/>
        <item x="690"/>
        <item x="506"/>
        <item x="245"/>
        <item x="1649"/>
        <item x="1031"/>
        <item x="1477"/>
        <item x="2346"/>
        <item x="2862"/>
        <item x="211"/>
        <item x="362"/>
        <item x="2338"/>
        <item x="2792"/>
        <item x="1595"/>
        <item x="1347"/>
        <item x="2609"/>
        <item x="2827"/>
        <item x="73"/>
        <item x="1707"/>
        <item x="152"/>
        <item x="34"/>
        <item x="260"/>
        <item x="475"/>
        <item x="2675"/>
        <item x="727"/>
        <item x="2774"/>
        <item x="2856"/>
        <item x="1679"/>
        <item x="2438"/>
        <item x="1598"/>
        <item x="1365"/>
        <item x="56"/>
        <item x="2889"/>
        <item x="1844"/>
        <item x="2620"/>
        <item x="2334"/>
        <item x="1888"/>
        <item x="1277"/>
        <item x="1361"/>
        <item x="644"/>
        <item x="2683"/>
        <item x="448"/>
        <item x="2182"/>
        <item x="1404"/>
        <item x="1152"/>
        <item x="1299"/>
        <item x="1025"/>
        <item x="2431"/>
        <item x="790"/>
        <item x="2129"/>
        <item x="1550"/>
        <item x="1158"/>
        <item x="2807"/>
        <item x="1373"/>
        <item x="995"/>
        <item x="2415"/>
        <item x="896"/>
        <item x="2828"/>
        <item x="1067"/>
        <item x="1149"/>
        <item x="2393"/>
        <item x="802"/>
        <item x="1300"/>
        <item x="1405"/>
        <item x="1051"/>
        <item x="1905"/>
        <item x="1126"/>
        <item x="1636"/>
        <item x="1772"/>
        <item x="357"/>
        <item x="1824"/>
        <item x="1717"/>
        <item x="192"/>
        <item x="1096"/>
        <item x="742"/>
        <item x="1490"/>
        <item x="2891"/>
        <item x="2052"/>
        <item x="375"/>
        <item x="1780"/>
        <item x="2591"/>
        <item x="1808"/>
        <item x="1140"/>
        <item x="1042"/>
        <item x="2850"/>
        <item x="1855"/>
        <item x="645"/>
        <item x="2696"/>
        <item x="2772"/>
        <item x="2139"/>
        <item x="1838"/>
        <item x="125"/>
        <item x="1541"/>
        <item x="2069"/>
        <item x="2795"/>
        <item x="2646"/>
        <item x="187"/>
        <item x="1764"/>
        <item x="2819"/>
        <item x="1331"/>
        <item x="2872"/>
        <item x="1655"/>
        <item x="1171"/>
        <item x="1195"/>
        <item x="1927"/>
        <item x="1265"/>
        <item x="1088"/>
        <item x="1933"/>
        <item x="2695"/>
        <item x="1224"/>
        <item x="1150"/>
        <item x="2125"/>
        <item x="2645"/>
        <item x="234"/>
        <item x="2322"/>
        <item x="1091"/>
        <item x="2325"/>
        <item x="108"/>
        <item x="656"/>
        <item x="1460"/>
        <item x="1372"/>
        <item x="849"/>
        <item x="1730"/>
        <item x="2533"/>
        <item x="675"/>
        <item x="1498"/>
        <item x="165"/>
        <item x="2374"/>
        <item x="2521"/>
        <item x="2426"/>
        <item x="1840"/>
        <item x="2113"/>
        <item x="328"/>
        <item x="608"/>
        <item x="1549"/>
        <item x="131"/>
        <item x="1740"/>
        <item x="902"/>
        <item x="2628"/>
        <item x="1723"/>
        <item x="933"/>
        <item x="2721"/>
        <item x="703"/>
        <item x="781"/>
        <item x="2422"/>
        <item x="2044"/>
        <item x="1951"/>
        <item x="2352"/>
        <item x="1175"/>
        <item x="2907"/>
        <item x="2884"/>
        <item x="2934"/>
        <item x="216"/>
        <item x="1335"/>
        <item x="2612"/>
        <item x="350"/>
        <item x="1218"/>
        <item x="2183"/>
        <item x="571"/>
        <item x="1851"/>
        <item x="1519"/>
        <item x="2217"/>
        <item x="2483"/>
        <item x="622"/>
        <item x="607"/>
        <item x="198"/>
        <item x="972"/>
        <item x="464"/>
        <item x="2739"/>
        <item x="982"/>
        <item x="2177"/>
        <item x="733"/>
        <item x="1279"/>
        <item x="2619"/>
        <item x="316"/>
        <item x="2561"/>
        <item x="834"/>
        <item x="1211"/>
        <item x="1291"/>
        <item x="2449"/>
        <item x="293"/>
        <item x="2682"/>
        <item x="2059"/>
        <item x="1470"/>
        <item x="2624"/>
        <item x="2864"/>
        <item x="2509"/>
        <item x="541"/>
        <item x="1068"/>
        <item x="1201"/>
        <item x="1215"/>
        <item x="2094"/>
        <item x="901"/>
        <item x="1147"/>
        <item x="2000"/>
        <item x="688"/>
        <item x="424"/>
        <item x="1081"/>
        <item x="2926"/>
        <item x="2065"/>
        <item x="2710"/>
        <item x="1733"/>
        <item x="947"/>
        <item x="1623"/>
        <item x="837"/>
        <item x="2479"/>
        <item x="1939"/>
        <item x="2093"/>
        <item x="1629"/>
        <item x="895"/>
        <item x="803"/>
        <item x="729"/>
        <item x="1684"/>
        <item x="2043"/>
        <item x="1644"/>
        <item x="611"/>
        <item x="1544"/>
        <item x="1891"/>
        <item x="1011"/>
        <item x="1890"/>
        <item x="1556"/>
        <item x="553"/>
        <item x="921"/>
        <item x="631"/>
        <item x="145"/>
        <item x="2823"/>
        <item x="809"/>
        <item x="2548"/>
        <item x="1083"/>
        <item x="2550"/>
        <item x="2074"/>
        <item x="2755"/>
        <item x="2644"/>
        <item x="1513"/>
        <item x="1022"/>
        <item x="60"/>
        <item x="783"/>
        <item x="325"/>
        <item x="1380"/>
        <item x="2060"/>
        <item x="491"/>
        <item x="311"/>
        <item x="317"/>
        <item x="1403"/>
        <item x="911"/>
        <item x="663"/>
        <item x="485"/>
        <item x="1709"/>
        <item x="592"/>
        <item x="1831"/>
        <item x="249"/>
        <item x="665"/>
        <item x="1267"/>
        <item x="1038"/>
        <item x="577"/>
        <item x="1648"/>
        <item x="2621"/>
        <item x="1370"/>
        <item x="1312"/>
        <item x="959"/>
        <item x="2036"/>
        <item x="1315"/>
        <item x="1170"/>
        <item x="1323"/>
        <item x="840"/>
        <item x="1757"/>
        <item x="2917"/>
        <item x="17"/>
        <item x="2157"/>
        <item x="725"/>
        <item x="602"/>
        <item x="1364"/>
        <item x="1693"/>
        <item x="314"/>
        <item x="2295"/>
        <item x="707"/>
        <item x="1515"/>
        <item x="1366"/>
        <item x="655"/>
        <item x="2799"/>
        <item x="38"/>
        <item x="694"/>
        <item x="1672"/>
        <item x="980"/>
        <item x="1977"/>
        <item x="2291"/>
        <item x="2556"/>
        <item x="205"/>
        <item x="1957"/>
        <item x="2390"/>
        <item x="1641"/>
        <item x="2547"/>
        <item x="2555"/>
        <item x="1212"/>
        <item x="2613"/>
        <item x="2239"/>
        <item x="1395"/>
        <item x="1750"/>
        <item x="2636"/>
        <item x="2831"/>
        <item x="433"/>
        <item x="2263"/>
        <item x="1767"/>
        <item x="365"/>
        <item x="1148"/>
        <item x="99"/>
        <item x="993"/>
        <item x="2013"/>
        <item x="294"/>
        <item x="610"/>
        <item x="2418"/>
        <item x="2752"/>
        <item x="2033"/>
        <item x="1354"/>
        <item x="2661"/>
        <item x="1815"/>
        <item x="799"/>
        <item x="1089"/>
        <item x="209"/>
        <item x="1220"/>
        <item x="320"/>
        <item x="1619"/>
        <item x="2534"/>
        <item x="2581"/>
        <item x="79"/>
        <item x="2593"/>
        <item x="1008"/>
        <item x="1857"/>
        <item x="1753"/>
        <item x="2323"/>
        <item x="1633"/>
        <item x="2890"/>
        <item x="1726"/>
        <item x="82"/>
        <item x="379"/>
        <item x="1187"/>
        <item x="1101"/>
        <item x="2730"/>
        <item x="952"/>
        <item x="632"/>
        <item x="2049"/>
        <item x="2365"/>
        <item x="2750"/>
        <item x="2317"/>
        <item x="2577"/>
        <item x="393"/>
        <item x="2658"/>
        <item x="1108"/>
        <item x="1843"/>
        <item x="2699"/>
        <item x="1953"/>
        <item x="1945"/>
        <item x="104"/>
        <item x="2680"/>
        <item x="2629"/>
        <item x="624"/>
        <item x="2037"/>
        <item x="415"/>
        <item x="1217"/>
        <item x="583"/>
        <item x="787"/>
        <item x="482"/>
        <item x="1643"/>
        <item x="561"/>
        <item x="1160"/>
        <item x="498"/>
        <item x="1941"/>
        <item x="919"/>
        <item x="1185"/>
        <item x="1894"/>
        <item x="882"/>
        <item x="1097"/>
        <item x="1850"/>
        <item x="1200"/>
        <item x="1020"/>
        <item x="1411"/>
        <item x="2867"/>
        <item x="2584"/>
        <item x="2638"/>
        <item x="78"/>
        <item x="2753"/>
        <item x="2836"/>
        <item x="1006"/>
        <item x="934"/>
        <item x="591"/>
        <item x="2301"/>
        <item x="1063"/>
        <item x="390"/>
        <item x="1080"/>
        <item x="451"/>
        <item x="2802"/>
        <item x="134"/>
        <item x="2623"/>
        <item x="2875"/>
        <item x="2398"/>
        <item x="916"/>
        <item x="2662"/>
        <item x="2034"/>
        <item x="1846"/>
        <item x="470"/>
        <item x="2525"/>
        <item x="858"/>
        <item x="2329"/>
        <item x="1752"/>
        <item x="804"/>
        <item x="1829"/>
        <item x="1345"/>
        <item x="1314"/>
        <item x="2306"/>
        <item x="133"/>
        <item x="2901"/>
        <item x="839"/>
        <item x="1711"/>
        <item x="578"/>
        <item x="1947"/>
        <item x="579"/>
        <item x="706"/>
        <item x="70"/>
        <item x="657"/>
        <item x="2234"/>
        <item x="2225"/>
        <item x="2072"/>
        <item x="1659"/>
        <item x="1566"/>
        <item x="2351"/>
        <item x="1756"/>
        <item x="1699"/>
        <item x="2690"/>
        <item x="1159"/>
        <item x="1826"/>
        <item x="1433"/>
        <item x="2725"/>
        <item x="2048"/>
        <item x="1935"/>
        <item x="1064"/>
        <item x="2333"/>
        <item x="651"/>
        <item x="248"/>
        <item x="2350"/>
        <item x="636"/>
        <item x="2123"/>
        <item x="551"/>
        <item x="2056"/>
        <item x="2058"/>
        <item x="2142"/>
        <item x="828"/>
        <item x="1505"/>
        <item x="1223"/>
        <item x="776"/>
        <item x="1396"/>
        <item x="946"/>
        <item x="2693"/>
        <item x="2503"/>
        <item x="1522"/>
        <item x="949"/>
        <item x="2596"/>
        <item x="2105"/>
        <item x="1632"/>
        <item x="139"/>
        <item x="1414"/>
        <item x="363"/>
        <item x="1278"/>
        <item x="2469"/>
        <item x="1562"/>
        <item x="1334"/>
        <item x="2572"/>
        <item x="791"/>
        <item x="2035"/>
        <item x="680"/>
        <item x="1604"/>
        <item x="1572"/>
        <item x="1900"/>
        <item x="1381"/>
        <item x="1931"/>
        <item x="1915"/>
        <item x="2859"/>
        <item x="2689"/>
        <item x="63"/>
        <item x="1070"/>
        <item x="1271"/>
        <item x="1794"/>
        <item x="745"/>
        <item x="2892"/>
        <item x="486"/>
        <item x="1703"/>
        <item x="2815"/>
        <item x="2086"/>
        <item x="1421"/>
        <item x="436"/>
        <item x="2923"/>
        <item x="2361"/>
        <item x="1943"/>
        <item x="822"/>
        <item x="1071"/>
        <item x="2294"/>
        <item x="673"/>
        <item x="431"/>
        <item x="1262"/>
        <item x="1588"/>
        <item x="1184"/>
        <item x="1798"/>
        <item x="2592"/>
        <item x="1210"/>
        <item x="508"/>
        <item x="2578"/>
        <item x="1583"/>
        <item x="569"/>
        <item x="667"/>
        <item x="910"/>
        <item x="1993"/>
        <item x="797"/>
        <item x="1814"/>
        <item x="1386"/>
        <item x="1731"/>
        <item x="1244"/>
        <item x="652"/>
        <item x="447"/>
        <item x="2292"/>
        <item x="2062"/>
        <item x="1978"/>
        <item x="1209"/>
        <item x="2900"/>
        <item x="1462"/>
        <item x="2417"/>
        <item x="2557"/>
        <item x="1713"/>
        <item x="853"/>
        <item x="1612"/>
        <item x="2224"/>
        <item x="719"/>
        <item x="794"/>
        <item x="1646"/>
        <item x="1075"/>
        <item x="2924"/>
        <item x="580"/>
        <item x="2319"/>
        <item x="2915"/>
        <item x="2453"/>
        <item x="1360"/>
        <item x="1687"/>
        <item x="164"/>
        <item x="1367"/>
        <item x="691"/>
        <item x="151"/>
        <item x="2882"/>
        <item x="876"/>
        <item x="1656"/>
        <item x="1833"/>
        <item x="1116"/>
        <item x="942"/>
        <item x="2287"/>
        <item x="256"/>
        <item x="1009"/>
        <item x="1194"/>
        <item x="700"/>
        <item x="2515"/>
        <item x="1948"/>
        <item x="2321"/>
        <item x="660"/>
        <item x="586"/>
        <item x="1399"/>
        <item x="922"/>
        <item x="1936"/>
        <item x="1002"/>
        <item x="2039"/>
        <item x="1455"/>
        <item x="1807"/>
        <item x="490"/>
        <item x="1739"/>
        <item x="29"/>
        <item x="2311"/>
        <item x="2723"/>
        <item x="1624"/>
        <item x="1582"/>
        <item x="2050"/>
        <item x="9"/>
        <item x="1918"/>
        <item x="90"/>
        <item x="1835"/>
        <item x="683"/>
        <item x="2297"/>
        <item x="1292"/>
        <item x="499"/>
        <item x="595"/>
        <item x="627"/>
        <item x="775"/>
        <item x="1144"/>
        <item x="1086"/>
        <item x="2626"/>
        <item x="2664"/>
        <item x="2760"/>
        <item x="154"/>
        <item x="2486"/>
        <item x="2589"/>
        <item x="2747"/>
        <item x="76"/>
        <item x="206"/>
        <item x="1026"/>
        <item x="458"/>
        <item x="1560"/>
        <item x="726"/>
        <item x="750"/>
        <item x="976"/>
        <item x="1712"/>
        <item x="2089"/>
        <item x="2535"/>
        <item x="2863"/>
        <item x="899"/>
        <item x="2251"/>
        <item x="1884"/>
        <item x="180"/>
        <item x="964"/>
        <item x="2100"/>
        <item x="2564"/>
        <item x="2482"/>
        <item x="2685"/>
        <item x="1394"/>
        <item x="1608"/>
        <item x="1898"/>
        <item x="2420"/>
        <item x="2101"/>
        <item x="1903"/>
        <item x="2041"/>
        <item x="2517"/>
        <item x="2116"/>
        <item x="1450"/>
        <item x="681"/>
        <item x="420"/>
        <item x="764"/>
        <item x="793"/>
        <item x="2904"/>
        <item x="1085"/>
        <item x="2382"/>
        <item x="1907"/>
        <item x="2896"/>
        <item x="2437"/>
        <item x="2285"/>
        <item x="1593"/>
        <item x="1827"/>
        <item x="2109"/>
        <item x="1069"/>
        <item x="252"/>
        <item x="684"/>
        <item x="1821"/>
        <item x="114"/>
        <item x="626"/>
        <item x="1828"/>
        <item x="1010"/>
        <item x="674"/>
        <item x="233"/>
        <item x="1383"/>
        <item x="653"/>
        <item x="2528"/>
        <item x="2303"/>
        <item x="1579"/>
        <item x="1133"/>
        <item x="2513"/>
        <item x="391"/>
        <item x="2492"/>
        <item x="635"/>
        <item x="1245"/>
        <item x="53"/>
        <item x="1700"/>
        <item x="138"/>
        <item x="1745"/>
        <item x="103"/>
        <item x="1206"/>
        <item x="687"/>
        <item x="1848"/>
        <item x="951"/>
        <item x="620"/>
        <item x="1929"/>
        <item x="1937"/>
        <item x="1825"/>
        <item x="446"/>
        <item x="1502"/>
        <item x="1400"/>
        <item x="502"/>
        <item x="1039"/>
        <item x="1645"/>
        <item x="2115"/>
        <item x="50"/>
        <item x="1669"/>
        <item x="917"/>
        <item x="2762"/>
        <item x="1660"/>
        <item x="672"/>
        <item x="2507"/>
        <item x="2871"/>
        <item x="1138"/>
        <item x="1295"/>
        <item x="2421"/>
        <item x="2102"/>
        <item x="2416"/>
        <item x="1591"/>
        <item x="1934"/>
        <item x="1842"/>
        <item x="1192"/>
        <item x="2652"/>
        <item x="730"/>
        <item x="2894"/>
        <item x="2120"/>
        <item x="1132"/>
        <item x="1823"/>
        <item x="1376"/>
        <item x="537"/>
        <item x="1216"/>
        <item x="1653"/>
        <item x="2769"/>
        <item x="438"/>
        <item x="153"/>
        <item x="2444"/>
        <item x="2156"/>
        <item x="2849"/>
        <item x="1251"/>
        <item x="2781"/>
        <item x="2241"/>
        <item x="157"/>
        <item x="1760"/>
        <item x="2788"/>
        <item x="832"/>
        <item x="1667"/>
        <item x="2775"/>
        <item x="1004"/>
        <item x="2595"/>
        <item x="1596"/>
        <item x="2073"/>
        <item x="1949"/>
        <item x="715"/>
        <item x="122"/>
        <item x="435"/>
        <item x="2075"/>
        <item x="1670"/>
        <item x="1837"/>
        <item x="384"/>
        <item x="621"/>
        <item x="457"/>
        <item x="1704"/>
        <item x="2873"/>
        <item x="1055"/>
        <item x="692"/>
        <item x="1321"/>
        <item x="2447"/>
        <item x="1392"/>
        <item x="2330"/>
        <item x="2064"/>
        <item x="1003"/>
        <item x="838"/>
        <item x="2635"/>
        <item x="1702"/>
        <item x="2504"/>
        <item x="944"/>
        <item x="1049"/>
        <item x="708"/>
        <item x="1228"/>
        <item x="789"/>
        <item x="810"/>
        <item x="535"/>
        <item x="2098"/>
        <item x="2371"/>
        <item x="1689"/>
        <item x="891"/>
        <item x="2918"/>
        <item x="1989"/>
        <item x="1482"/>
        <item x="2076"/>
        <item x="2238"/>
        <item x="2854"/>
        <item x="821"/>
        <item x="481"/>
        <item x="842"/>
        <item x="1856"/>
        <item x="463"/>
        <item x="2184"/>
        <item x="836"/>
        <item x="823"/>
        <item x="1077"/>
        <item x="1397"/>
        <item x="2284"/>
        <item x="1897"/>
        <item x="2450"/>
        <item x="1904"/>
        <item x="1581"/>
        <item x="2643"/>
        <item x="2933"/>
        <item x="1965"/>
        <item x="662"/>
        <item x="2893"/>
        <item x="1654"/>
        <item x="2667"/>
        <item x="381"/>
        <item x="1789"/>
        <item x="2523"/>
        <item x="2031"/>
        <item x="1674"/>
        <item x="774"/>
        <item x="1250"/>
        <item x="95"/>
        <item x="1913"/>
        <item x="1611"/>
        <item x="699"/>
        <item x="15"/>
        <item x="1589"/>
        <item x="94"/>
        <item x="2027"/>
        <item x="678"/>
        <item x="1938"/>
        <item x="2832"/>
        <item x="1668"/>
        <item x="676"/>
        <item x="1036"/>
        <item x="1694"/>
        <item x="792"/>
        <item x="1586"/>
        <item x="1241"/>
        <item x="1671"/>
        <item x="1028"/>
        <item x="68"/>
        <item x="2648"/>
        <item x="2246"/>
        <item x="2128"/>
        <item x="376"/>
        <item x="442"/>
        <item x="1537"/>
        <item x="526"/>
        <item x="382"/>
        <item x="141"/>
        <item x="2245"/>
        <item x="2092"/>
        <item x="2727"/>
        <item x="135"/>
        <item x="2096"/>
        <item x="1584"/>
        <item x="695"/>
        <item x="2554"/>
        <item x="74"/>
        <item x="661"/>
        <item x="543"/>
        <item x="862"/>
        <item x="2419"/>
        <item x="724"/>
        <item x="1090"/>
        <item x="1755"/>
        <item x="2149"/>
        <item x="2046"/>
        <item x="654"/>
        <item x="702"/>
        <item x="806"/>
        <item x="805"/>
        <item x="2925"/>
        <item x="1782"/>
        <item x="2668"/>
        <item x="2032"/>
        <item x="666"/>
        <item x="1600"/>
        <item x="826"/>
        <item x="2410"/>
        <item x="557"/>
        <item x="818"/>
        <item x="1956"/>
        <item x="2562"/>
        <item x="844"/>
        <item x="2038"/>
        <item x="2692"/>
        <item x="387"/>
        <item x="1047"/>
        <item x="1858"/>
        <item x="1363"/>
        <item x="1790"/>
        <item x="383"/>
        <item x="412"/>
        <item x="367"/>
        <item x="459"/>
        <item x="380"/>
        <item x="465"/>
        <item x="1362"/>
        <item x="1862"/>
        <item x="796"/>
        <item x="587"/>
        <item x="2099"/>
        <item x="83"/>
        <item x="2108"/>
        <item x="1696"/>
        <item x="181"/>
        <item x="2938"/>
        <item x="462"/>
        <item x="1777"/>
        <item x="136"/>
        <item x="388"/>
        <item x="2756"/>
        <item x="2647"/>
        <item x="1642"/>
        <item x="2"/>
        <item x="2199"/>
        <item x="2327"/>
        <item x="1134"/>
        <item x="1710"/>
        <item x="2937"/>
        <item x="677"/>
        <item x="454"/>
        <item x="2079"/>
        <item x="398"/>
        <item x="1769"/>
        <item x="2625"/>
        <item x="140"/>
        <item x="514"/>
        <item x="2868"/>
        <item x="1992"/>
        <item x="31"/>
        <item x="2277"/>
        <item x="800"/>
        <item x="406"/>
        <item x="1205"/>
        <item x="385"/>
        <item x="1276"/>
        <item x="671"/>
        <item x="1910"/>
        <item x="1053"/>
        <item x="1590"/>
        <item x="364"/>
        <item x="1692"/>
        <item x="123"/>
        <item x="1302"/>
        <item x="2902"/>
        <item x="1761"/>
        <item x="2718"/>
        <item x="2040"/>
        <item x="798"/>
        <item x="1592"/>
        <item x="811"/>
        <item x="497"/>
        <item x="1520"/>
        <item x="689"/>
        <item x="827"/>
        <item x="401"/>
        <item x="2270"/>
        <item x="2879"/>
        <item x="1950"/>
        <item x="119"/>
        <item x="2122"/>
        <item x="2858"/>
        <item x="2929"/>
        <item x="377"/>
        <item x="2081"/>
        <item x="440"/>
        <item x="2168"/>
        <item x="439"/>
        <item x="1585"/>
        <item x="755"/>
        <item x="1797"/>
        <item x="507"/>
        <item x="2249"/>
        <item x="1878"/>
        <item x="2016"/>
        <item x="589"/>
        <item x="817"/>
        <item x="2921"/>
        <item x="815"/>
        <item x="2280"/>
        <item x="522"/>
        <item x="1318"/>
        <item x="1052"/>
        <item x="1057"/>
        <item x="829"/>
        <item x="2117"/>
        <item x="162"/>
        <item x="148"/>
        <item x="1587"/>
        <item x="1603"/>
        <item x="1987"/>
        <item x="144"/>
        <item x="556"/>
        <item x="361"/>
        <item x="369"/>
        <item x="2908"/>
        <item x="1681"/>
        <item x="143"/>
        <item x="1967"/>
        <item x="408"/>
        <item x="830"/>
        <item x="825"/>
        <item x="2679"/>
        <item x="366"/>
        <item x="743"/>
        <item x="2148"/>
        <item x="1054"/>
        <item x="453"/>
        <item x="1313"/>
        <item x="1788"/>
        <item x="852"/>
        <item x="120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4115"/>
  <sheetViews>
    <sheetView topLeftCell="G1" zoomScale="90" zoomScaleNormal="90" workbookViewId="0">
      <selection activeCell="O3" sqref="O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5" customWidth="1"/>
  </cols>
  <sheetData>
    <row r="1" spans="1:1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</row>
    <row r="2" spans="1:15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5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5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5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5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5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5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5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5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5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5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5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5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8F8C-451F-7345-B6FD-561C7F00F10B}">
  <sheetPr codeName="Sheet2"/>
  <dimension ref="A1:AE4115"/>
  <sheetViews>
    <sheetView topLeftCell="L1" zoomScaleNormal="10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" style="7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28.1640625" customWidth="1"/>
    <col min="14" max="14" width="23.83203125" customWidth="1"/>
    <col min="15" max="15" width="14.83203125" style="5" customWidth="1"/>
    <col min="16" max="16" width="15.6640625" customWidth="1"/>
    <col min="17" max="17" width="16.6640625" customWidth="1"/>
    <col min="18" max="18" width="13.6640625" customWidth="1"/>
    <col min="19" max="19" width="20.6640625" customWidth="1"/>
    <col min="20" max="20" width="19.1640625" customWidth="1"/>
    <col min="24" max="24" width="37" customWidth="1"/>
    <col min="25" max="25" width="25.83203125" customWidth="1"/>
    <col min="26" max="26" width="17.1640625" customWidth="1"/>
    <col min="27" max="27" width="18.6640625" customWidth="1"/>
    <col min="28" max="28" width="14.5" customWidth="1"/>
    <col min="29" max="29" width="16.6640625" customWidth="1"/>
    <col min="30" max="30" width="18.83203125" customWidth="1"/>
    <col min="31" max="31" width="19.1640625" customWidth="1"/>
  </cols>
  <sheetData>
    <row r="1" spans="1:31" ht="17" x14ac:dyDescent="0.25">
      <c r="A1" s="1" t="s">
        <v>0</v>
      </c>
      <c r="B1" s="2" t="s">
        <v>1</v>
      </c>
      <c r="C1" s="2" t="s">
        <v>4110</v>
      </c>
      <c r="D1" s="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8366</v>
      </c>
      <c r="O1" s="8" t="s">
        <v>8306</v>
      </c>
      <c r="P1" s="1" t="s">
        <v>8307</v>
      </c>
      <c r="Q1" s="1" t="s">
        <v>8308</v>
      </c>
      <c r="R1" s="1" t="s">
        <v>8359</v>
      </c>
      <c r="S1" s="12" t="s">
        <v>8367</v>
      </c>
      <c r="T1" s="1" t="s">
        <v>8368</v>
      </c>
      <c r="X1" s="15"/>
      <c r="Y1" s="15"/>
      <c r="Z1" s="15"/>
      <c r="AA1" s="15"/>
      <c r="AB1" s="15"/>
      <c r="AC1" s="15"/>
      <c r="AD1" s="15"/>
      <c r="AE1" s="15"/>
    </row>
    <row r="2" spans="1:31" ht="30" customHeight="1" x14ac:dyDescent="0.2">
      <c r="A2">
        <v>0</v>
      </c>
      <c r="B2" s="3" t="s">
        <v>2</v>
      </c>
      <c r="C2" s="3" t="s">
        <v>4111</v>
      </c>
      <c r="D2" s="7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IFERROR(L2/E2,0)</f>
        <v>1.5645147425427663E-2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31" ht="32" x14ac:dyDescent="0.2">
      <c r="A3">
        <v>1</v>
      </c>
      <c r="B3" s="3" t="s">
        <v>3</v>
      </c>
      <c r="C3" s="3" t="s">
        <v>4112</v>
      </c>
      <c r="D3" s="7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IFERROR(L3/E3,0)</f>
        <v>5.3913874291953868E-3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31" ht="48" x14ac:dyDescent="0.2">
      <c r="A4">
        <v>2</v>
      </c>
      <c r="B4" s="3" t="s">
        <v>4</v>
      </c>
      <c r="C4" s="3" t="s">
        <v>4113</v>
      </c>
      <c r="D4" s="7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6.6666666666666666E-2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31" ht="32" x14ac:dyDescent="0.2">
      <c r="A5">
        <v>3</v>
      </c>
      <c r="B5" s="3" t="s">
        <v>5</v>
      </c>
      <c r="C5" s="3" t="s">
        <v>4114</v>
      </c>
      <c r="D5" s="7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1.4436958614051972E-2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31" ht="39" customHeight="1" x14ac:dyDescent="0.2">
      <c r="A6">
        <v>4</v>
      </c>
      <c r="B6" s="3" t="s">
        <v>6</v>
      </c>
      <c r="C6" s="3" t="s">
        <v>4115</v>
      </c>
      <c r="D6" s="7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5.2479586549555885E-3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31" ht="48" x14ac:dyDescent="0.2">
      <c r="A7">
        <v>5</v>
      </c>
      <c r="B7" s="3" t="s">
        <v>7</v>
      </c>
      <c r="C7" s="3" t="s">
        <v>4116</v>
      </c>
      <c r="D7" s="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1.070615034168565E-2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31" ht="48" x14ac:dyDescent="0.2">
      <c r="A8">
        <v>6</v>
      </c>
      <c r="B8" s="3" t="s">
        <v>8</v>
      </c>
      <c r="C8" s="3" t="s">
        <v>4117</v>
      </c>
      <c r="D8" s="7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6.8083108346050003E-3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31" ht="48" x14ac:dyDescent="0.2">
      <c r="A9">
        <v>7</v>
      </c>
      <c r="B9" s="3" t="s">
        <v>9</v>
      </c>
      <c r="C9" s="3" t="s">
        <v>4118</v>
      </c>
      <c r="D9" s="7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6.2568605927552142E-3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31" ht="20" x14ac:dyDescent="0.2">
      <c r="A10">
        <v>8</v>
      </c>
      <c r="B10" s="3" t="s">
        <v>10</v>
      </c>
      <c r="C10" s="3" t="s">
        <v>4119</v>
      </c>
      <c r="D10" s="7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3.4270830953414518E-3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31" ht="48" x14ac:dyDescent="0.2">
      <c r="A11">
        <v>9</v>
      </c>
      <c r="B11" s="3" t="s">
        <v>11</v>
      </c>
      <c r="C11" s="3" t="s">
        <v>4120</v>
      </c>
      <c r="D11" s="7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3.1746535659296179E-2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31" ht="48" x14ac:dyDescent="0.2">
      <c r="A12">
        <v>10</v>
      </c>
      <c r="B12" s="3" t="s">
        <v>12</v>
      </c>
      <c r="C12" s="3" t="s">
        <v>4121</v>
      </c>
      <c r="D12" s="7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6.3018242122719736E-3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31" ht="48" x14ac:dyDescent="0.2">
      <c r="A13">
        <v>11</v>
      </c>
      <c r="B13" s="3" t="s">
        <v>13</v>
      </c>
      <c r="C13" s="3" t="s">
        <v>4122</v>
      </c>
      <c r="D13" s="7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1.2448132780082987E-2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31" ht="48" x14ac:dyDescent="0.2">
      <c r="A14">
        <v>12</v>
      </c>
      <c r="B14" s="3" t="s">
        <v>14</v>
      </c>
      <c r="C14" s="3" t="s">
        <v>4123</v>
      </c>
      <c r="D14" s="7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1.6677421956925061E-2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31" ht="32" x14ac:dyDescent="0.2">
      <c r="A15">
        <v>13</v>
      </c>
      <c r="B15" s="3" t="s">
        <v>15</v>
      </c>
      <c r="C15" s="3" t="s">
        <v>4124</v>
      </c>
      <c r="D15" s="7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9.1087694231112692E-3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31" ht="32" x14ac:dyDescent="0.2">
      <c r="A16">
        <v>14</v>
      </c>
      <c r="B16" s="3" t="s">
        <v>16</v>
      </c>
      <c r="C16" s="3" t="s">
        <v>4125</v>
      </c>
      <c r="D16" s="7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6.7701453104359313E-3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4.596622889305816E-2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7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5.8192700972649431E-3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7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2.3841059602649008E-2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7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1.0722236696196709E-2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7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1.7813765182186234E-2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7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1.2475049900199601E-2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7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5.0024764735017331E-3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7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1.9512195121951219E-2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7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9.7046413502109713E-3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7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1.5072464681460264E-2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1.7500000000000002E-2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7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9.7938144329896906E-3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7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6.7129111658089059E-3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7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5.8960305597076899E-3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7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3.1621621621621625E-2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7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1.3079992793664348E-2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7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7.6923076923076927E-2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7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3.1206171107994391E-3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7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1.1940298507462687E-2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7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2.0047169811320754E-2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1.6816816816816817E-2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7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5.1588697385391022E-3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7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6.2690487399955398E-3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7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2.3991275899672846E-2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7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6.6269659489998469E-3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7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7.8934385791810564E-3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7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9.4999999999999998E-3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7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8.5095669687814696E-3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7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8.5207023909803659E-3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7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7.4999999999999997E-3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1.0166666666666666E-2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7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5.1428571428571426E-3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7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1.3009822415924022E-2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7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1.7600741083835109E-2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 s="7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7.2500000000000004E-3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7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3.6666666666666667E-2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7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8.450504189745774E-3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7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4.4746579468204111E-3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7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3.5573122529644272E-2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7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5.1485148514851488E-3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7.7547339945897202E-3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7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2.0277356951404264E-2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7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4.5142296368989206E-3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7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7.287921484792537E-3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7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1.6479285538078636E-3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7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2.3234150759520088E-2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7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3.1018206338503033E-3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7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1.034037052994399E-2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7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2.8189237877526571E-2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7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1.1538461538461539E-2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IFERROR(L67/E67,0)</f>
        <v>7.5727381426863296E-3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7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1.0961214165261383E-2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7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8.6021505376344086E-3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7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4.7182175622542594E-2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7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1.6044376220792252E-2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7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2.6729559748427674E-2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7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1.4343343792021516E-2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7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1.7190775681341718E-2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7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0.02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7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5.1358339531753623E-2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1.1633663366336634E-2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7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3.2608695652173912E-2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7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1.6560509554140127E-2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7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2.5906735751295335E-2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7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2.4833434282253181E-2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7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3.6519036519036519E-3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7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1.8855218855218854E-2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7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2.4996875390576177E-2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7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6.3414634146341464E-2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7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1.4E-2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1.3944223107569721E-2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7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2.6612398246712585E-3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7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9.5602294455066923E-3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7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1.6666666666666666E-2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7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8.1112398609501733E-3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7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3.1872509960159362E-2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7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1.2777777777777779E-2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7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8.1749049429657803E-3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7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1.3562386980108499E-2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7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4.6153846153846156E-2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4.5652173913043478E-2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7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1.9767441860465116E-2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7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1.8823529411764704E-2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7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1.7647058823529412E-2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7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2.4523828987165864E-2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7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5.1999999999999998E-3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7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0.01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7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8.4801043705153289E-3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7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3.5844915874177027E-2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7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1.6666666666666666E-2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2.5391451544646636E-2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7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5.3731343283582086E-3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7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8.9785296031229672E-3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7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1.2702702702702703E-2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7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2.1412300683371299E-2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7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1.5294117647058824E-2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7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9.7966728280961188E-3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7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1.5576923076923077E-2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7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1.1063829787234043E-2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7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1.1290322580645161E-2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3.4810126582278479E-2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7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1.4328808446455505E-2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7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5.9705189044318941E-3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7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6.9007251069612393E-3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7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1.0888437656337365E-2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7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0.1</v>
      </c>
      <c r="Q122" t="s">
        <v>8309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7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7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7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3.9735099337748346E-2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7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8.5714285714285715E-2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7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9.372746935832732E-3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7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2.1052631578947368E-2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7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3.2137118371719335E-3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7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IFERROR(L131/E131,0)</f>
        <v>0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7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 s="7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7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1.0581319399085565E-2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7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7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1.2406947890818859E-2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7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7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7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1.2308998302207131E-2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7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2E-3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7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7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2.1655065738592421E-2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7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0.1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7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7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1.7874396135265702E-2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2.6627218934911243E-2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7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2.6086956521739129E-2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7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7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0.05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7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6.5217391304347824E-2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7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2.2250265674814028E-3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7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3.5714285714285712E-2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7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6.6666666666666666E-2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7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2.7855153203342618E-2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7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7.4999999999999997E-2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4.9382716049382713E-2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7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8.4033613445378148E-3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7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0.25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7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7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0.1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7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8309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7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0.2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7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2.2988505747126436E-2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7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7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1.0937499999999999E-2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7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3.3333333333333332E-4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7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0.18181818181818182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7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9.2307692307692316E-3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7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1.7857142857142856E-2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7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3.0769230769230771E-2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7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7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7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7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2.0046260601387818E-2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7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7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3.888888888888889E-2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7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7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0.01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7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3.2418952618453865E-2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7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5.5401662049861496E-3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7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 s="7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2.6773761713520749E-3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7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3.9215686274509803E-2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 s="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4.5454545454545452E-3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7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7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6.2500000000000003E-3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7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7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1.4492753623188406E-2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 s="7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0.02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7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1.2E-2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7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0.17647058823529413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7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IFERROR(L195/E195,0)</f>
        <v>0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7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7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1.2969283276450512E-2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7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3.0534351145038167E-2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7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2.1505376344086023E-2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7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7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1.1453660398969171E-2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7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1.8421052631578946E-2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 s="7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7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1.0723860589812333E-2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7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8.4973548450694974E-3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1.3076923076923076E-2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7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7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6.1032863849765258E-3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7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7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7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1.089108910891089E-2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7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5.3811659192825115E-3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7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7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0.05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7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0.1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7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3.0162424656776741E-3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 s="7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3.1817801222473415E-3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7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0.01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7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8.621667612024958E-3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7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8.3333333333333332E-3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 s="7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7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1.5384615384615385E-2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7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7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7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8.0000000000000002E-3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7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7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7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7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3.3333333333333333E-2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7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7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6.363636363636363E-2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7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7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1.2468827930174564E-2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7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 s="7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0.02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7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7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0.02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7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8.4855361867858525E-3</v>
      </c>
      <c r="Q242" t="s">
        <v>8309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7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9.1707317073170726E-3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7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1.3694915254237288E-2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7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1.2788521522145976E-2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7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2.1097576290342836E-2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1.8511376783648285E-2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7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1.4600929745302168E-2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7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9.2468307233407911E-3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7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1.6950529994311124E-3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7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2.0811193765497699E-2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7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1.3796369376479874E-2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7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1.7519908987485778E-2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7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1.1703511053315995E-2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7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4.6326935804103242E-3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7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1.1187380065228838E-2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2.2017506259764414E-2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7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1.5207653597301333E-2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IFERROR(L259/E259,0)</f>
        <v>1.4991592661294146E-2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7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1.1998186320672457E-2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7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9.5196305494039523E-3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7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8.2706766917293225E-3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7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1.0242085661080074E-2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7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2.4166666666666666E-2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7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3.2621652850736121E-2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7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1.5397631133671742E-2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1.044104410441044E-2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7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2.4742268041237112E-2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7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1.2726139645087247E-2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7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1.992818671454219E-2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1.0839904459418516E-2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7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1.7378917378917377E-2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7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9.1389631894026237E-3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7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1.2211136180469321E-2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7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2.1897309043403066E-2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7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1.8108974358974361E-2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1.5314359518427972E-2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7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1.0501355013550135E-2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7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1.3254724870379661E-2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7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1.0223185692466868E-2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7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1.1404380254194288E-2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7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1.8265191105646072E-2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7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1.1911367364662744E-2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7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3.931042055561656E-3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7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9.8205799490010473E-3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7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1.8159895972469597E-2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1.7574248076587511E-2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7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8.2452818664875104E-3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7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1.0966156173189639E-2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7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8.6618993278017326E-3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7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1.4755453793805254E-2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7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3.4994167638726877E-2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7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2.1329778370271623E-2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7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6.4757481262363694E-3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7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4.9696509863429439E-3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7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0.01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9.9918022146040786E-3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7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4.3461342146889227E-3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7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7.0548489666136726E-3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7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1.7748008011957903E-2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7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1.3634903116748857E-2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7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1.1718138656251941E-2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7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1.626116335342764E-2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7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1.0750547481584711E-2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7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1.988360814742968E-2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7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9.3956323006602338E-3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1.9335038363171356E-2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7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2.7313076135199729E-2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 s="7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2.351980400163332E-2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7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1.5945689927376067E-2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7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1.1116300794021485E-2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7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3.4572501416512212E-2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7.2044967586969077E-3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7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1.6312849162011173E-2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7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1.2468407750631846E-2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7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3.1156692197844997E-2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4.9778761061946902E-3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7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9.2581741474276336E-3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7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1.0449389901127608E-2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7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2.0048002258929831E-2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7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9.0521831735889246E-3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7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7.4122724713829987E-3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7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IFERROR(L323/E323,0)</f>
        <v>9.3788266726038075E-3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7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6.8945066350359551E-3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7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8.7270538669876625E-3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7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9.4951366373320981E-3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1.4100157094141539E-2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7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6.7947856661310334E-3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7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6.2316715542521991E-3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7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6.4083756697910716E-3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7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1.5829383886255925E-2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7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9.5398428731762065E-3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7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1.0271563247502462E-2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7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4.9108525416980044E-3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7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5.3103351899542834E-3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7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6.8188556181440858E-3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9.1585575271894669E-3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7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1.6877908700442115E-2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7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1.0213999769361295E-2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7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1.428567969569081E-2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7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1.3723978411719353E-2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7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6.833036244800951E-3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7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1.4725568942436412E-2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7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5.8875190393308015E-3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7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1.7119377272850528E-2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7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8.333820691268496E-3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1.0013986013986014E-2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7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1.1040068401445073E-2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7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8.4908661579614752E-3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7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1.1553398058252427E-2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7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1.3908344840337199E-2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7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7.7030324154757756E-3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7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2.2265336289726535E-2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7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2.4536719286204531E-2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7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9.6596007133922402E-3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7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7.9714128642111044E-3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4.0550503809289751E-3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7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1.2594245857856406E-2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7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1.160919540229885E-2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7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5.1800403538724196E-3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7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1.1901477832512315E-2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7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7.1516646115906291E-3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9.105652578198651E-3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7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7.1666666666666667E-3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7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2.8748341441839896E-3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7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1.4653819719113509E-2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4.1677353167478837E-3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7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3.4805194805194806E-3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7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1.1514260750594339E-2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7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1.2217611802674043E-2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7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2.3323631447517638E-2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7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1.4096049827897067E-3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7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6.2013512172049545E-3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7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2.3936170212765957E-2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7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1.1124999999999999E-2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7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2.2196708763872943E-2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2.3333333333333334E-2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7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1.8489984591679508E-2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7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9.688228438228438E-3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7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2.4753951685058156E-2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7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8.5573167930163112E-3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7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8.6572438162544167E-3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7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9.586555905662179E-3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7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1.4332247557003257E-2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7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2.3244552058111378E-2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7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1.708219972347353E-2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IFERROR(L387/E387,0)</f>
        <v>8.944915174274877E-3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7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2.1630615640599003E-2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7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6.911308967484874E-3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7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1.1255548509828789E-2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7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1.2232255371904309E-2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7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1.4E-2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7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9.5914918994135772E-3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7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1.1035517222906735E-2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7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6.3560472991326077E-3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7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9.5075109336375738E-3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1.703002003803988E-2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7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1.225E-2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7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1.7711640569711546E-2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7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7.137530627463513E-3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7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4.4473573334581715E-3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7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5.5208031878186152E-3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7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1.4063884714676531E-3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7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1.5178256265442993E-2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7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1.330039901197036E-2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7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7.5106701402361288E-3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1.8115942028985508E-2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7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1.1605813517788397E-2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7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1.0832102412604629E-2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7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6.2435715858343219E-3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7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2.1929824561403508E-2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7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5.4559625876851132E-3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7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7.9498598053768764E-3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7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1.7344686218858405E-2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7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1.2712809456545982E-2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7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1.0931259196972883E-2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1.468469854411703E-2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7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2.0795727725696031E-2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7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4.9401482044461337E-3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7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4.61361014994233E-3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7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9.085252022401992E-3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7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0.20689655172413793</v>
      </c>
      <c r="Q422" t="s">
        <v>8309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7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1.9933554817275746E-2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7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2.7906976744186046E-2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7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8.4967320261437912E-2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7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2.4521824423737126E-2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0.33333333333333331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7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6.0150375939849621E-2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7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7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1.9230769230769232E-2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7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7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0.20833333333333334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7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1.9277108433734941E-2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7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1.4035087719298246E-2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7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7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1.6E-2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7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7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7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5.8635394456289982E-3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7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7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0.2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7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 s="7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2.5407263488267822E-3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7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0.2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7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0.02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7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2.0887728459530026E-2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7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0.2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7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4.8774539690281671E-2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7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IFERROR(L451/E451,0)</f>
        <v>0.1111111111111111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7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1.7676767676767676E-2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7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7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2.5000000000000001E-2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7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7.6923076923076927E-2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7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6.097560975609756E-2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4.4444444444444446E-2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7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4.9180327868852458E-2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7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7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5.9683313032886723E-2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7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0.04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7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0.08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7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7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7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8.8000000000000005E-3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7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 s="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5.7971014492753624E-2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7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6.5789473684210523E-2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7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9.038238702201622E-3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7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7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7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3.9215686274509803E-2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7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2.5989909799724813E-2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7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3.5460992907801421E-2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7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1.6260162601626018E-2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7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7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2.5272134007528649E-2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7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7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7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1.1261261261261261E-2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7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1.8031942297784646E-2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7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1.1475409836065573E-2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7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0.1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7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1.9521912350597609E-2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7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7.3825503355704702E-2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1.5033054680631772E-2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7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0.02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7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7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7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1.3953488372093023E-2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 s="7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7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7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7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7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9.6774193548387094E-2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7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 s="7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0.1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7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7.3480293921175683E-3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7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1.3612565445026177E-2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7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1.8604651162790697E-2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7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7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1.7391304347826087E-2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7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7.8947368421052627E-2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7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1.4925373134328358E-2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0.26923076923076922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7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4.0000000000000001E-3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7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1.5625E-2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7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7.4999999999999997E-3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7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0.1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7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7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3.3333333333333333E-2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7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0.18181818181818182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7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IFERROR(L515/E515,0)</f>
        <v>9.7673082447572532E-3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7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0.06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1.379254391302584E-3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7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7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1.4634146341463415E-2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7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7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2.5491624180626365E-2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7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6.6601371204701269E-3</v>
      </c>
      <c r="Q522" t="s">
        <v>8316</v>
      </c>
      <c r="R52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7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1.0703363914373088E-2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7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9.0116279069767449E-3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7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1.3930348258706468E-2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7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3.4178596311340723E-2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1E-3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7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1.3450292397660818E-2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7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1.5666831928606843E-2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 s="7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2.2556390977443608E-2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7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1.1501597444089457E-2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7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7.9019073569482293E-3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7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7.7499999999999999E-3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7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1.4036511156186612E-2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7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8.4830339321357289E-3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7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3.0573248407643311E-3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2.878048780487805E-2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7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9.9935938500960927E-3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7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2.4481327800829875E-2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7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3.9679915349513919E-3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7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3.9744048328762764E-2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7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7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0.04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7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7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2.8571428571428571E-2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7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0.33333333333333331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2.4832018697049374E-3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7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3.8461538461538464E-2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7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7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0.1111111111111111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7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0.11764705882352941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7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0.11428571428571428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7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7.4054482941020893E-3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7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7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4.878048780487805E-2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7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1.5536723163841809E-2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7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5.0000000000000001E-3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7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1.4641288433382138E-2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7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7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0.02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7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0.25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7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3.6363636363636362E-2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7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7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2.9411764705882353E-2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7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7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7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7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2.0408163265306121E-2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7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0.05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7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7.0422535211267607E-3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7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1.8867924528301886E-2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7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7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2.6011560693641619E-2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7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0.05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1.5444015444015444E-2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7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7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IFERROR(L579/E579,0)</f>
        <v>0.1</v>
      </c>
      <c r="Q579" t="s">
        <v>8318</v>
      </c>
      <c r="R57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7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0.5</v>
      </c>
      <c r="Q580" t="s">
        <v>8318</v>
      </c>
      <c r="R580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7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2.8571428571428571E-2</v>
      </c>
      <c r="Q581" t="s">
        <v>8318</v>
      </c>
      <c r="R581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7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7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8318</v>
      </c>
      <c r="R583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7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8318</v>
      </c>
      <c r="R584" t="s">
        <v>8319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7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7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0.2</v>
      </c>
      <c r="Q586" t="s">
        <v>8318</v>
      </c>
      <c r="R586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8318</v>
      </c>
      <c r="R587" t="s">
        <v>8319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7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7.1428571428571425E-2</v>
      </c>
      <c r="Q588" t="s">
        <v>8318</v>
      </c>
      <c r="R588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7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2.5688073394495412E-3</v>
      </c>
      <c r="Q589" t="s">
        <v>8318</v>
      </c>
      <c r="R589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7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6.6445182724252493E-3</v>
      </c>
      <c r="Q590" t="s">
        <v>8318</v>
      </c>
      <c r="R590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 s="7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7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4.0358744394618833E-2</v>
      </c>
      <c r="Q592" t="s">
        <v>8318</v>
      </c>
      <c r="R592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7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3.2786885245901641E-2</v>
      </c>
      <c r="Q593" t="s">
        <v>8318</v>
      </c>
      <c r="R593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7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4.0000000000000001E-3</v>
      </c>
      <c r="Q594" t="s">
        <v>8318</v>
      </c>
      <c r="R594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7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6.0869565217391307E-2</v>
      </c>
      <c r="Q595" t="s">
        <v>8318</v>
      </c>
      <c r="R595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7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7.6923076923076927E-2</v>
      </c>
      <c r="Q596" t="s">
        <v>8318</v>
      </c>
      <c r="R596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1.8779342723004695E-2</v>
      </c>
      <c r="Q597" t="s">
        <v>8318</v>
      </c>
      <c r="R597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7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0.33333333333333331</v>
      </c>
      <c r="Q598" t="s">
        <v>8318</v>
      </c>
      <c r="R598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7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0.1</v>
      </c>
      <c r="Q599" t="s">
        <v>8318</v>
      </c>
      <c r="R599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7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8.2352941176470594E-3</v>
      </c>
      <c r="Q600" t="s">
        <v>8318</v>
      </c>
      <c r="R600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7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6.4516129032258063E-2</v>
      </c>
      <c r="Q601" t="s">
        <v>8318</v>
      </c>
      <c r="R601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7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0.01</v>
      </c>
      <c r="Q602" t="s">
        <v>8318</v>
      </c>
      <c r="R602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7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4.2857142857142858E-2</v>
      </c>
      <c r="Q603" t="s">
        <v>8318</v>
      </c>
      <c r="R603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7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8318</v>
      </c>
      <c r="R604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7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2.2033151418595982E-2</v>
      </c>
      <c r="Q605" t="s">
        <v>8318</v>
      </c>
      <c r="R605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7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8318</v>
      </c>
      <c r="R606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6.1068702290076333E-2</v>
      </c>
      <c r="Q607" t="s">
        <v>8318</v>
      </c>
      <c r="R607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7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0.1</v>
      </c>
      <c r="Q608" t="s">
        <v>8318</v>
      </c>
      <c r="R608" t="s">
        <v>8319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7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8318</v>
      </c>
      <c r="R609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7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3.4223134839151265E-3</v>
      </c>
      <c r="Q610" t="s">
        <v>8318</v>
      </c>
      <c r="R610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7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0.2</v>
      </c>
      <c r="Q611" t="s">
        <v>8318</v>
      </c>
      <c r="R611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7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8318</v>
      </c>
      <c r="R612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7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8318</v>
      </c>
      <c r="R613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7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8318</v>
      </c>
      <c r="R614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7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9.4398502106412853E-3</v>
      </c>
      <c r="Q615" t="s">
        <v>8318</v>
      </c>
      <c r="R615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7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8318</v>
      </c>
      <c r="R616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8318</v>
      </c>
      <c r="R617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7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8318</v>
      </c>
      <c r="R618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7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0.05</v>
      </c>
      <c r="Q619" t="s">
        <v>8318</v>
      </c>
      <c r="R619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7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8318</v>
      </c>
      <c r="R620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7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7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3.3333333333333335E-3</v>
      </c>
      <c r="Q622" t="s">
        <v>8318</v>
      </c>
      <c r="R622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7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1.1494252873563218E-2</v>
      </c>
      <c r="Q623" t="s">
        <v>8318</v>
      </c>
      <c r="R623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7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2.6392961876832845E-2</v>
      </c>
      <c r="Q624" t="s">
        <v>8318</v>
      </c>
      <c r="R624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7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8318</v>
      </c>
      <c r="R625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7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8318</v>
      </c>
      <c r="R626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8318</v>
      </c>
      <c r="R627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7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8.9758342922899893E-3</v>
      </c>
      <c r="Q628" t="s">
        <v>8318</v>
      </c>
      <c r="R628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7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1.1111111111111112E-2</v>
      </c>
      <c r="Q629" t="s">
        <v>8318</v>
      </c>
      <c r="R629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7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8318</v>
      </c>
      <c r="R630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7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8.5714285714285719E-3</v>
      </c>
      <c r="Q631" t="s">
        <v>8318</v>
      </c>
      <c r="R631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7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0.1</v>
      </c>
      <c r="Q632" t="s">
        <v>8318</v>
      </c>
      <c r="R632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7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1.3043478260869565E-2</v>
      </c>
      <c r="Q633" t="s">
        <v>8318</v>
      </c>
      <c r="R633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7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8318</v>
      </c>
      <c r="R634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7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2.0080321285140562E-2</v>
      </c>
      <c r="Q635" t="s">
        <v>8318</v>
      </c>
      <c r="R635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7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0.5</v>
      </c>
      <c r="Q637" t="s">
        <v>8318</v>
      </c>
      <c r="R637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7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0.25</v>
      </c>
      <c r="Q638" t="s">
        <v>8318</v>
      </c>
      <c r="R638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7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8318</v>
      </c>
      <c r="R639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 s="7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0.33333333333333331</v>
      </c>
      <c r="Q640" t="s">
        <v>8318</v>
      </c>
      <c r="R640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7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7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1.9801980198019802E-2</v>
      </c>
      <c r="Q642" t="s">
        <v>8318</v>
      </c>
      <c r="R642" t="s">
        <v>8320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7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IFERROR(L643/E643,0)</f>
        <v>6.608622679114654E-3</v>
      </c>
      <c r="Q643" t="s">
        <v>8318</v>
      </c>
      <c r="R643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7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7.4427330647011099E-3</v>
      </c>
      <c r="Q644" t="s">
        <v>8318</v>
      </c>
      <c r="R644" t="s">
        <v>8320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7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5.7462573718433385E-3</v>
      </c>
      <c r="Q645" t="s">
        <v>8318</v>
      </c>
      <c r="R645" t="s">
        <v>8320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7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1.3607984488230494E-2</v>
      </c>
      <c r="Q646" t="s">
        <v>8318</v>
      </c>
      <c r="R646" t="s">
        <v>8320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4.2518837459634015E-2</v>
      </c>
      <c r="Q647" t="s">
        <v>8318</v>
      </c>
      <c r="R647" t="s">
        <v>8320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7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2.5592174481758465E-2</v>
      </c>
      <c r="Q648" t="s">
        <v>8318</v>
      </c>
      <c r="R648" t="s">
        <v>8320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7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7.9402148528724889E-3</v>
      </c>
      <c r="Q649" t="s">
        <v>8318</v>
      </c>
      <c r="R649" t="s">
        <v>8320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7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6.0827250608272508E-4</v>
      </c>
      <c r="Q650" t="s">
        <v>8318</v>
      </c>
      <c r="R650" t="s">
        <v>8320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7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2.3435267219205486E-2</v>
      </c>
      <c r="Q651" t="s">
        <v>8318</v>
      </c>
      <c r="R651" t="s">
        <v>8320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7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2.8469750889679714E-2</v>
      </c>
      <c r="Q652" t="s">
        <v>8318</v>
      </c>
      <c r="R652" t="s">
        <v>8320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7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4.1779404742957188E-3</v>
      </c>
      <c r="Q653" t="s">
        <v>8318</v>
      </c>
      <c r="R653" t="s">
        <v>8320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7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9.2899800928998005E-3</v>
      </c>
      <c r="Q654" t="s">
        <v>8318</v>
      </c>
      <c r="R654" t="s">
        <v>8320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7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1.0435077697495864E-2</v>
      </c>
      <c r="Q655" t="s">
        <v>8318</v>
      </c>
      <c r="R655" t="s">
        <v>8320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7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3.158222915042868E-2</v>
      </c>
      <c r="Q656" t="s">
        <v>8318</v>
      </c>
      <c r="R656" t="s">
        <v>8320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2.3317164496638582E-2</v>
      </c>
      <c r="Q657" t="s">
        <v>8318</v>
      </c>
      <c r="R657" t="s">
        <v>8320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7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8.1475931822438657E-3</v>
      </c>
      <c r="Q658" t="s">
        <v>8318</v>
      </c>
      <c r="R658" t="s">
        <v>8320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7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5.2505966587112173E-3</v>
      </c>
      <c r="Q659" t="s">
        <v>8318</v>
      </c>
      <c r="R659" t="s">
        <v>8320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7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9.1460383735957849E-3</v>
      </c>
      <c r="Q660" t="s">
        <v>8318</v>
      </c>
      <c r="R660" t="s">
        <v>8320</v>
      </c>
      <c r="S660" s="13">
        <f t="shared" si="42"/>
        <v>42179.160752314812</v>
      </c>
      <c r="T660" s="13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 s="7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6.9605568445475635E-3</v>
      </c>
      <c r="Q661" t="s">
        <v>8318</v>
      </c>
      <c r="R661" t="s">
        <v>8320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7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1.1772400261608895E-2</v>
      </c>
      <c r="Q662" t="s">
        <v>8318</v>
      </c>
      <c r="R662" t="s">
        <v>8320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7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9.4736842105263161E-2</v>
      </c>
      <c r="Q663" t="s">
        <v>8318</v>
      </c>
      <c r="R663" t="s">
        <v>8320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7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2.564102564102564E-2</v>
      </c>
      <c r="Q664" t="s">
        <v>8318</v>
      </c>
      <c r="R664" t="s">
        <v>8320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7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0.01</v>
      </c>
      <c r="Q665" t="s">
        <v>8318</v>
      </c>
      <c r="R665" t="s">
        <v>8320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7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3.2079646017699116E-2</v>
      </c>
      <c r="Q666" t="s">
        <v>8318</v>
      </c>
      <c r="R666" t="s">
        <v>8320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6.4377682403433476E-3</v>
      </c>
      <c r="Q667" t="s">
        <v>8318</v>
      </c>
      <c r="R667" t="s">
        <v>8320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7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0.5</v>
      </c>
      <c r="Q668" t="s">
        <v>8318</v>
      </c>
      <c r="R668" t="s">
        <v>8320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7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5.5888223552894214E-3</v>
      </c>
      <c r="Q669" t="s">
        <v>8318</v>
      </c>
      <c r="R669" t="s">
        <v>8320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7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3.6549707602339179E-2</v>
      </c>
      <c r="Q670" t="s">
        <v>8318</v>
      </c>
      <c r="R670" t="s">
        <v>8320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7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6.5093572009764032E-4</v>
      </c>
      <c r="Q671" t="s">
        <v>8318</v>
      </c>
      <c r="R671" t="s">
        <v>8320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7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1.1765152377699343E-2</v>
      </c>
      <c r="Q672" t="s">
        <v>8318</v>
      </c>
      <c r="R672" t="s">
        <v>8320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7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1.2681772066283395E-3</v>
      </c>
      <c r="Q673" t="s">
        <v>8318</v>
      </c>
      <c r="R673" t="s">
        <v>8320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7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1.988163491769928E-2</v>
      </c>
      <c r="Q674" t="s">
        <v>8318</v>
      </c>
      <c r="R674" t="s">
        <v>8320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7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1.4634146341463415E-2</v>
      </c>
      <c r="Q675" t="s">
        <v>8318</v>
      </c>
      <c r="R675" t="s">
        <v>8320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7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0.13333333333333333</v>
      </c>
      <c r="Q676" t="s">
        <v>8318</v>
      </c>
      <c r="R676" t="s">
        <v>8320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2.9180695847362513E-2</v>
      </c>
      <c r="Q677" t="s">
        <v>8318</v>
      </c>
      <c r="R677" t="s">
        <v>8320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7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1.6315431679129844E-2</v>
      </c>
      <c r="Q678" t="s">
        <v>8318</v>
      </c>
      <c r="R678" t="s">
        <v>8320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7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7.5046904315196998E-3</v>
      </c>
      <c r="Q679" t="s">
        <v>8318</v>
      </c>
      <c r="R679" t="s">
        <v>8320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7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1.5342960288808664E-2</v>
      </c>
      <c r="Q680" t="s">
        <v>8318</v>
      </c>
      <c r="R680" t="s">
        <v>8320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7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1.0649144669763227E-2</v>
      </c>
      <c r="Q681" t="s">
        <v>8318</v>
      </c>
      <c r="R681" t="s">
        <v>8320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7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6.6378511886384687E-3</v>
      </c>
      <c r="Q682" t="s">
        <v>8318</v>
      </c>
      <c r="R682" t="s">
        <v>8320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7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7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7.5471698113207544E-2</v>
      </c>
      <c r="Q684" t="s">
        <v>8318</v>
      </c>
      <c r="R684" t="s">
        <v>8320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7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1.0067114093959731E-2</v>
      </c>
      <c r="Q685" t="s">
        <v>8318</v>
      </c>
      <c r="R685" t="s">
        <v>8320</v>
      </c>
      <c r="S685" s="13">
        <f t="shared" si="42"/>
        <v>42634.900046296301</v>
      </c>
      <c r="T685" s="13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 s="7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5.6372139635877732E-3</v>
      </c>
      <c r="Q686" t="s">
        <v>8318</v>
      </c>
      <c r="R686" t="s">
        <v>8320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1.8083182640144666E-2</v>
      </c>
      <c r="Q687" t="s">
        <v>8318</v>
      </c>
      <c r="R687" t="s">
        <v>8320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7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8318</v>
      </c>
      <c r="R688" t="s">
        <v>8320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7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1.6901408450704226E-3</v>
      </c>
      <c r="Q689" t="s">
        <v>8318</v>
      </c>
      <c r="R689" t="s">
        <v>8320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7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2.4660912453760789E-3</v>
      </c>
      <c r="Q690" t="s">
        <v>8318</v>
      </c>
      <c r="R690" t="s">
        <v>8320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7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2.914200221166981E-3</v>
      </c>
      <c r="Q691" t="s">
        <v>8318</v>
      </c>
      <c r="R691" t="s">
        <v>8320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7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1.3776337115072933E-2</v>
      </c>
      <c r="Q692" t="s">
        <v>8318</v>
      </c>
      <c r="R692" t="s">
        <v>8320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7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3.8461538461538464E-2</v>
      </c>
      <c r="Q693" t="s">
        <v>8318</v>
      </c>
      <c r="R693" t="s">
        <v>8320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7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0.15390505359877488</v>
      </c>
      <c r="Q694" t="s">
        <v>8318</v>
      </c>
      <c r="R694" t="s">
        <v>8320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7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8.3762521931065714E-3</v>
      </c>
      <c r="Q695" t="s">
        <v>8318</v>
      </c>
      <c r="R695" t="s">
        <v>8320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7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1.1864406779661017E-2</v>
      </c>
      <c r="Q696" t="s">
        <v>8318</v>
      </c>
      <c r="R696" t="s">
        <v>8320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1.10062893081761E-2</v>
      </c>
      <c r="Q697" t="s">
        <v>8318</v>
      </c>
      <c r="R697" t="s">
        <v>8320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7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7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4.9159120310478657E-2</v>
      </c>
      <c r="Q699" t="s">
        <v>8318</v>
      </c>
      <c r="R699" t="s">
        <v>8320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7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1.8843404808317088E-3</v>
      </c>
      <c r="Q700" t="s">
        <v>8318</v>
      </c>
      <c r="R700" t="s">
        <v>8320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7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8.3062106003299711E-3</v>
      </c>
      <c r="Q701" t="s">
        <v>8318</v>
      </c>
      <c r="R701" t="s">
        <v>8320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7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7.6923076923076927E-2</v>
      </c>
      <c r="Q702" t="s">
        <v>8318</v>
      </c>
      <c r="R702" t="s">
        <v>8320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7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3.4324942791762012E-3</v>
      </c>
      <c r="Q703" t="s">
        <v>8318</v>
      </c>
      <c r="R703" t="s">
        <v>8320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7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8.0051752376130731E-3</v>
      </c>
      <c r="Q704" t="s">
        <v>8318</v>
      </c>
      <c r="R704" t="s">
        <v>8320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7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8.3632019115890081E-3</v>
      </c>
      <c r="Q705" t="s">
        <v>8318</v>
      </c>
      <c r="R705" t="s">
        <v>8320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7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8.3160083160083165E-3</v>
      </c>
      <c r="Q706" t="s">
        <v>8318</v>
      </c>
      <c r="R706" t="s">
        <v>8320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IFERROR(L707/E707,0)</f>
        <v>5.1177072671443197E-3</v>
      </c>
      <c r="Q707" t="s">
        <v>8318</v>
      </c>
      <c r="R707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7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8318</v>
      </c>
      <c r="R708" t="s">
        <v>8320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7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8.49627170182558E-3</v>
      </c>
      <c r="Q709" t="s">
        <v>8318</v>
      </c>
      <c r="R709" t="s">
        <v>8320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7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4.1756252121760776E-2</v>
      </c>
      <c r="Q710" t="s">
        <v>8318</v>
      </c>
      <c r="R710" t="s">
        <v>8320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7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3.2786885245901641E-2</v>
      </c>
      <c r="Q711" t="s">
        <v>8318</v>
      </c>
      <c r="R711" t="s">
        <v>8320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7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8318</v>
      </c>
      <c r="R712" t="s">
        <v>8320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7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1.000266343109112E-2</v>
      </c>
      <c r="Q713" t="s">
        <v>8318</v>
      </c>
      <c r="R713" t="s">
        <v>8320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7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3.8095238095238099E-2</v>
      </c>
      <c r="Q714" t="s">
        <v>8318</v>
      </c>
      <c r="R714" t="s">
        <v>8320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7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5.0251256281407036E-3</v>
      </c>
      <c r="Q715" t="s">
        <v>8318</v>
      </c>
      <c r="R715" t="s">
        <v>8320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7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1.2449977767896843E-2</v>
      </c>
      <c r="Q716" t="s">
        <v>8318</v>
      </c>
      <c r="R716" t="s">
        <v>8320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8.6393088552915772E-3</v>
      </c>
      <c r="Q717" t="s">
        <v>8318</v>
      </c>
      <c r="R717" t="s">
        <v>8320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7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2.2377622377622378E-2</v>
      </c>
      <c r="Q718" t="s">
        <v>8318</v>
      </c>
      <c r="R718" t="s">
        <v>8320</v>
      </c>
      <c r="S718" s="13">
        <f t="shared" si="46"/>
        <v>41940.658645833333</v>
      </c>
      <c r="T718" s="13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 s="7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1.3114754098360656E-2</v>
      </c>
      <c r="Q719" t="s">
        <v>8318</v>
      </c>
      <c r="R719" t="s">
        <v>8320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7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4.4444444444444446E-2</v>
      </c>
      <c r="Q720" t="s">
        <v>8318</v>
      </c>
      <c r="R720" t="s">
        <v>8320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7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5.1546391752577317E-2</v>
      </c>
      <c r="Q721" t="s">
        <v>8318</v>
      </c>
      <c r="R721" t="s">
        <v>8320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7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1.4990859232175503E-2</v>
      </c>
      <c r="Q722" t="s">
        <v>8321</v>
      </c>
      <c r="R722" t="s">
        <v>8322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7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1.1884550084889643E-2</v>
      </c>
      <c r="Q723" t="s">
        <v>8321</v>
      </c>
      <c r="R723" t="s">
        <v>8322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7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4.6355208143973826E-3</v>
      </c>
      <c r="Q724" t="s">
        <v>8321</v>
      </c>
      <c r="R724" t="s">
        <v>8322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7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1.8284878405558602E-2</v>
      </c>
      <c r="Q725" t="s">
        <v>8321</v>
      </c>
      <c r="R725" t="s">
        <v>8322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7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1.9368794028451809E-2</v>
      </c>
      <c r="Q726" t="s">
        <v>8321</v>
      </c>
      <c r="R726" t="s">
        <v>8322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6.9755854509217742E-3</v>
      </c>
      <c r="Q727" t="s">
        <v>8321</v>
      </c>
      <c r="R727" t="s">
        <v>8322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7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1.3806706114398421E-2</v>
      </c>
      <c r="Q728" t="s">
        <v>8321</v>
      </c>
      <c r="R728" t="s">
        <v>8322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7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2.7374609590299467E-2</v>
      </c>
      <c r="Q729" t="s">
        <v>8321</v>
      </c>
      <c r="R729" t="s">
        <v>8322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7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1.6419427972390099E-2</v>
      </c>
      <c r="Q730" t="s">
        <v>8321</v>
      </c>
      <c r="R730" t="s">
        <v>8322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7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2.2962112514351322E-2</v>
      </c>
      <c r="Q731" t="s">
        <v>8321</v>
      </c>
      <c r="R731" t="s">
        <v>8322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7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1.0023451093123534E-2</v>
      </c>
      <c r="Q732" t="s">
        <v>8321</v>
      </c>
      <c r="R732" t="s">
        <v>8322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7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1.126984126984127E-2</v>
      </c>
      <c r="Q733" t="s">
        <v>8321</v>
      </c>
      <c r="R733" t="s">
        <v>8322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7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0.203125</v>
      </c>
      <c r="Q734" t="s">
        <v>8321</v>
      </c>
      <c r="R734" t="s">
        <v>8322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7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5.6108897742363877E-2</v>
      </c>
      <c r="Q735" t="s">
        <v>8321</v>
      </c>
      <c r="R735" t="s">
        <v>8322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7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5.3420805998125589E-3</v>
      </c>
      <c r="Q736" t="s">
        <v>8321</v>
      </c>
      <c r="R736" t="s">
        <v>8322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4.2588012125495157E-3</v>
      </c>
      <c r="Q737" t="s">
        <v>8321</v>
      </c>
      <c r="R737" t="s">
        <v>8322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7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9.5196121639488755E-3</v>
      </c>
      <c r="Q738" t="s">
        <v>8321</v>
      </c>
      <c r="R738" t="s">
        <v>8322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7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1.7647058823529412E-2</v>
      </c>
      <c r="Q739" t="s">
        <v>8321</v>
      </c>
      <c r="R739" t="s">
        <v>8322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7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2.5608994378513428E-2</v>
      </c>
      <c r="Q740" t="s">
        <v>8321</v>
      </c>
      <c r="R740" t="s">
        <v>8322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7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1.4631578947368421E-2</v>
      </c>
      <c r="Q741" t="s">
        <v>8321</v>
      </c>
      <c r="R741" t="s">
        <v>8322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7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5.8969584109248912E-3</v>
      </c>
      <c r="Q742" t="s">
        <v>8321</v>
      </c>
      <c r="R742" t="s">
        <v>8322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7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7.0709654124479085E-3</v>
      </c>
      <c r="Q743" t="s">
        <v>8321</v>
      </c>
      <c r="R743" t="s">
        <v>8322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7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1.4838709677419355E-2</v>
      </c>
      <c r="Q744" t="s">
        <v>8321</v>
      </c>
      <c r="R744" t="s">
        <v>8322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7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1.8427518427518427E-2</v>
      </c>
      <c r="Q745" t="s">
        <v>8321</v>
      </c>
      <c r="R745" t="s">
        <v>8322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7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1.2118842845973418E-2</v>
      </c>
      <c r="Q746" t="s">
        <v>8321</v>
      </c>
      <c r="R746" t="s">
        <v>8322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1.8611670020120725E-2</v>
      </c>
      <c r="Q747" t="s">
        <v>8321</v>
      </c>
      <c r="R747" t="s">
        <v>8322</v>
      </c>
      <c r="S747" s="13">
        <f t="shared" si="46"/>
        <v>41367.572280092594</v>
      </c>
      <c r="T747" s="13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 s="7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2.923447860156721E-2</v>
      </c>
      <c r="Q748" t="s">
        <v>8321</v>
      </c>
      <c r="R748" t="s">
        <v>8322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7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7.8537769527345421E-3</v>
      </c>
      <c r="Q749" t="s">
        <v>8321</v>
      </c>
      <c r="R749" t="s">
        <v>8322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7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2.1945137157107233E-2</v>
      </c>
      <c r="Q750" t="s">
        <v>8321</v>
      </c>
      <c r="R750" t="s">
        <v>8322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7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1.0420613868889731E-2</v>
      </c>
      <c r="Q751" t="s">
        <v>8321</v>
      </c>
      <c r="R751" t="s">
        <v>8322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7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1.2941434525115156E-2</v>
      </c>
      <c r="Q752" t="s">
        <v>8321</v>
      </c>
      <c r="R752" t="s">
        <v>8322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7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1.7440225035161745E-2</v>
      </c>
      <c r="Q753" t="s">
        <v>8321</v>
      </c>
      <c r="R753" t="s">
        <v>8322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7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1.8800358102059087E-2</v>
      </c>
      <c r="Q754" t="s">
        <v>8321</v>
      </c>
      <c r="R754" t="s">
        <v>8322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7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2.0312500000000001E-3</v>
      </c>
      <c r="Q755" t="s">
        <v>8321</v>
      </c>
      <c r="R755" t="s">
        <v>8322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7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2.3614457831325302E-2</v>
      </c>
      <c r="Q756" t="s">
        <v>8321</v>
      </c>
      <c r="R756" t="s">
        <v>8322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2.6690845432529076E-2</v>
      </c>
      <c r="Q757" t="s">
        <v>8321</v>
      </c>
      <c r="R757" t="s">
        <v>8322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7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2.6699029126213591E-2</v>
      </c>
      <c r="Q758" t="s">
        <v>8321</v>
      </c>
      <c r="R758" t="s">
        <v>8322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7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3.0252100840336135E-2</v>
      </c>
      <c r="Q759" t="s">
        <v>8321</v>
      </c>
      <c r="R759" t="s">
        <v>8322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7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7.4509803921568628E-3</v>
      </c>
      <c r="Q760" t="s">
        <v>8321</v>
      </c>
      <c r="R760" t="s">
        <v>8322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7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1.9427001569858712E-2</v>
      </c>
      <c r="Q761" t="s">
        <v>8321</v>
      </c>
      <c r="R761" t="s">
        <v>8322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7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8321</v>
      </c>
      <c r="R762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7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2.553191489361702E-2</v>
      </c>
      <c r="Q763" t="s">
        <v>8321</v>
      </c>
      <c r="R763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7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8321</v>
      </c>
      <c r="R764" t="s">
        <v>8323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7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0.2</v>
      </c>
      <c r="Q765" t="s">
        <v>8321</v>
      </c>
      <c r="R765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7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8321</v>
      </c>
      <c r="R766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1.7453391511305039E-2</v>
      </c>
      <c r="Q767" t="s">
        <v>8321</v>
      </c>
      <c r="R767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7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8321</v>
      </c>
      <c r="R768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7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1.6949152542372881E-2</v>
      </c>
      <c r="Q769" t="s">
        <v>8321</v>
      </c>
      <c r="R769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7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8321</v>
      </c>
      <c r="R770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7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IFERROR(L771/E771,0)</f>
        <v>3.140096618357488E-2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7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7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0.1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7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0.02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7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6.25E-2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7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2.564102564102564E-2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2.9411764705882353E-2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7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1.584213451917732E-2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7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0.14285714285714285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7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0.5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7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1.4999999999999999E-2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7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2.5961538461538463E-2</v>
      </c>
      <c r="Q782" t="s">
        <v>8324</v>
      </c>
      <c r="R78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7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2.3469109957473974E-2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7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0.02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7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1.5751575157515751E-2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7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9.7560975609756097E-3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3.2110193325508782E-2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7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6.1624649859943975E-3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7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1.2408759124087591E-2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7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1.6707206211149603E-2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7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7.526881720430108E-3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7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1.0805224741748203E-2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7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1.6431322207958923E-2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7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2.3893815882219414E-2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7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1.1321702642556159E-2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7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6.2908011869436198E-3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1.1757188498402555E-2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7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8.8801184015786881E-3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7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2.2008679479231245E-2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7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2.1636408853519026E-2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7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5.5988802239552091E-3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7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2.4539877300613498E-2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2.2865546105459485E-2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7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1.2335526315789474E-2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7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1.3403880070546737E-2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7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3.2727272727272726E-3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1.7142857142857144E-2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 s="7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8.497905445840814E-3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7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1.3555291319857313E-2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7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9.555555555555555E-3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7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1.2527101903155867E-2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7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1.7142857142857144E-2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7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1.1538461538461539E-2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7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3.6223929747530186E-2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7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4.0001000025000621E-2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7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2.199528672427337E-2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1.0046728971962618E-2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7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2.5438819638768762E-2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7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1.1183180496533215E-2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7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3.4862385321100919E-2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7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3.2183908045977011E-2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7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1.4173815740395375E-2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7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4.4617320672691915E-3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7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1.93006993006993E-2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7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2.298050139275766E-2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7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2.5115110925073254E-2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7.885932770431734E-3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7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8.7813620071684594E-3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7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3.5483870967741936E-2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7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2.7318475916606758E-2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7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3.0769230769230771E-2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7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1.6486347243688821E-2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7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5.7142857142857143E-3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7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1.0204717229936135E-2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 s="7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IFERROR(L835/E835,0)</f>
        <v>6.7213114754098363E-3</v>
      </c>
      <c r="Q835" t="s">
        <v>8324</v>
      </c>
      <c r="R835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7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1.0407993338884263E-2</v>
      </c>
      <c r="Q836" t="s">
        <v>8324</v>
      </c>
      <c r="R836" t="s">
        <v>8325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1.7057569296375266E-2</v>
      </c>
      <c r="Q837" t="s">
        <v>8324</v>
      </c>
      <c r="R837" t="s">
        <v>8325</v>
      </c>
      <c r="S837" s="13">
        <f t="shared" si="54"/>
        <v>41005.45784722222</v>
      </c>
      <c r="T837" s="13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 s="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9.1151922512939607E-3</v>
      </c>
      <c r="Q838" t="s">
        <v>8324</v>
      </c>
      <c r="R838" t="s">
        <v>8325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7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2.0361247947454843E-2</v>
      </c>
      <c r="Q839" t="s">
        <v>8324</v>
      </c>
      <c r="R839" t="s">
        <v>8325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7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2.0976616231086657E-2</v>
      </c>
      <c r="Q840" t="s">
        <v>8324</v>
      </c>
      <c r="R840" t="s">
        <v>8325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7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1.6464208354556729E-2</v>
      </c>
      <c r="Q841" t="s">
        <v>8324</v>
      </c>
      <c r="R841" t="s">
        <v>8325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7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1.5778555448335195E-2</v>
      </c>
      <c r="Q842" t="s">
        <v>8324</v>
      </c>
      <c r="R842" t="s">
        <v>8326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7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1.8555073035925778E-2</v>
      </c>
      <c r="Q843" t="s">
        <v>8324</v>
      </c>
      <c r="R843" t="s">
        <v>8326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7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1.495398773006135E-2</v>
      </c>
      <c r="Q844" t="s">
        <v>8324</v>
      </c>
      <c r="R844" t="s">
        <v>8326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7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1.5847267282256054E-2</v>
      </c>
      <c r="Q845" t="s">
        <v>8324</v>
      </c>
      <c r="R845" t="s">
        <v>8326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7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2.7300824175824176E-2</v>
      </c>
      <c r="Q846" t="s">
        <v>8324</v>
      </c>
      <c r="R846" t="s">
        <v>8326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2.9406829362303766E-2</v>
      </c>
      <c r="Q847" t="s">
        <v>8324</v>
      </c>
      <c r="R847" t="s">
        <v>8326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7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3.5022093725084018E-2</v>
      </c>
      <c r="Q848" t="s">
        <v>8324</v>
      </c>
      <c r="R848" t="s">
        <v>8326</v>
      </c>
      <c r="S848" s="13">
        <f t="shared" si="54"/>
        <v>41694.391840277778</v>
      </c>
      <c r="T848" s="13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 s="7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0.1</v>
      </c>
      <c r="Q849" t="s">
        <v>8324</v>
      </c>
      <c r="R849" t="s">
        <v>8326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7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5.3333333333333337E-2</v>
      </c>
      <c r="Q850" t="s">
        <v>8324</v>
      </c>
      <c r="R850" t="s">
        <v>8326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7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2.3978315262718933E-2</v>
      </c>
      <c r="Q851" t="s">
        <v>8324</v>
      </c>
      <c r="R851" t="s">
        <v>8326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7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2.1427420654100211E-2</v>
      </c>
      <c r="Q852" t="s">
        <v>8324</v>
      </c>
      <c r="R852" t="s">
        <v>8326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7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2.6830203142966653E-2</v>
      </c>
      <c r="Q853" t="s">
        <v>8324</v>
      </c>
      <c r="R853" t="s">
        <v>8326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7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1.6875340228633642E-2</v>
      </c>
      <c r="Q854" t="s">
        <v>8324</v>
      </c>
      <c r="R854" t="s">
        <v>8326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7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3.3333333333333333E-2</v>
      </c>
      <c r="Q855" t="s">
        <v>8324</v>
      </c>
      <c r="R855" t="s">
        <v>8326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1.518318713049934E-2</v>
      </c>
      <c r="Q856" t="s">
        <v>8324</v>
      </c>
      <c r="R856" t="s">
        <v>8326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3.1333333333333331E-2</v>
      </c>
      <c r="Q857" t="s">
        <v>8324</v>
      </c>
      <c r="R857" t="s">
        <v>8326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7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5.1376146788990829E-2</v>
      </c>
      <c r="Q858" t="s">
        <v>8324</v>
      </c>
      <c r="R858" t="s">
        <v>8326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7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0.02</v>
      </c>
      <c r="Q859" t="s">
        <v>8324</v>
      </c>
      <c r="R859" t="s">
        <v>8326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7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4.3979699896416237E-2</v>
      </c>
      <c r="Q860" t="s">
        <v>8324</v>
      </c>
      <c r="R860" t="s">
        <v>8326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7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2.340577979460234E-2</v>
      </c>
      <c r="Q861" t="s">
        <v>8324</v>
      </c>
      <c r="R861" t="s">
        <v>8326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7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1.889763779527559E-2</v>
      </c>
      <c r="Q862" t="s">
        <v>8324</v>
      </c>
      <c r="R862" t="s">
        <v>8327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7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1.9801980198019802E-2</v>
      </c>
      <c r="Q863" t="s">
        <v>8324</v>
      </c>
      <c r="R863" t="s">
        <v>8327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7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2.3529411764705882E-2</v>
      </c>
      <c r="Q864" t="s">
        <v>8324</v>
      </c>
      <c r="R864" t="s">
        <v>8327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7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5.5555555555555552E-2</v>
      </c>
      <c r="Q865" t="s">
        <v>8324</v>
      </c>
      <c r="R865" t="s">
        <v>8327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7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2.9259259259259259E-2</v>
      </c>
      <c r="Q866" t="s">
        <v>8324</v>
      </c>
      <c r="R866" t="s">
        <v>8327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4.4444444444444446E-2</v>
      </c>
      <c r="Q867" t="s">
        <v>8324</v>
      </c>
      <c r="R867" t="s">
        <v>8327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7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1.7187500000000001E-2</v>
      </c>
      <c r="Q868" t="s">
        <v>8324</v>
      </c>
      <c r="R868" t="s">
        <v>8327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7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9.1590341382181521E-3</v>
      </c>
      <c r="Q869" t="s">
        <v>8324</v>
      </c>
      <c r="R869" t="s">
        <v>8327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7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0.02</v>
      </c>
      <c r="Q870" t="s">
        <v>8324</v>
      </c>
      <c r="R870" t="s">
        <v>8327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7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2.8846153846153848E-3</v>
      </c>
      <c r="Q871" t="s">
        <v>8324</v>
      </c>
      <c r="R871" t="s">
        <v>8327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7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8.0645161290322578E-2</v>
      </c>
      <c r="Q872" t="s">
        <v>8324</v>
      </c>
      <c r="R872" t="s">
        <v>8327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7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3.6923076923076927E-2</v>
      </c>
      <c r="Q873" t="s">
        <v>8324</v>
      </c>
      <c r="R873" t="s">
        <v>8327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7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3.0769230769230771E-2</v>
      </c>
      <c r="Q874" t="s">
        <v>8324</v>
      </c>
      <c r="R874" t="s">
        <v>8327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7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0.1111111111111111</v>
      </c>
      <c r="Q875" t="s">
        <v>8324</v>
      </c>
      <c r="R875" t="s">
        <v>8327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7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2.8767123287671233E-2</v>
      </c>
      <c r="Q876" t="s">
        <v>8324</v>
      </c>
      <c r="R876" t="s">
        <v>8327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8324</v>
      </c>
      <c r="R877" t="s">
        <v>8327</v>
      </c>
      <c r="S877" s="13">
        <f t="shared" si="54"/>
        <v>42248.723738425921</v>
      </c>
      <c r="T877" s="13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 s="7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3.4992223950233284E-2</v>
      </c>
      <c r="Q878" t="s">
        <v>8324</v>
      </c>
      <c r="R878" t="s">
        <v>8327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7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2.1465581051073278E-2</v>
      </c>
      <c r="Q879" t="s">
        <v>8324</v>
      </c>
      <c r="R879" t="s">
        <v>8327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7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3.0769230769230771E-2</v>
      </c>
      <c r="Q880" t="s">
        <v>8324</v>
      </c>
      <c r="R880" t="s">
        <v>8327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7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4.6583850931677016E-2</v>
      </c>
      <c r="Q881" t="s">
        <v>8324</v>
      </c>
      <c r="R881" t="s">
        <v>8327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7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7.0796460176991149E-2</v>
      </c>
      <c r="Q882" t="s">
        <v>8324</v>
      </c>
      <c r="R882" t="s">
        <v>8328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7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3.3333333333333333E-2</v>
      </c>
      <c r="Q883" t="s">
        <v>8324</v>
      </c>
      <c r="R883" t="s">
        <v>8328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7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4.6357615894039736E-2</v>
      </c>
      <c r="Q884" t="s">
        <v>8324</v>
      </c>
      <c r="R884" t="s">
        <v>8328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7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1.1994002998500749E-2</v>
      </c>
      <c r="Q885" t="s">
        <v>8324</v>
      </c>
      <c r="R885" t="s">
        <v>8328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7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0.1</v>
      </c>
      <c r="Q886" t="s">
        <v>8324</v>
      </c>
      <c r="R886" t="s">
        <v>8328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2.8000000000000001E-2</v>
      </c>
      <c r="Q887" t="s">
        <v>8324</v>
      </c>
      <c r="R887" t="s">
        <v>8328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7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3.4146341463414637E-2</v>
      </c>
      <c r="Q888" t="s">
        <v>8324</v>
      </c>
      <c r="R888" t="s">
        <v>8328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7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8324</v>
      </c>
      <c r="R889" t="s">
        <v>8328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7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5.5555555555555552E-2</v>
      </c>
      <c r="Q890" t="s">
        <v>8324</v>
      </c>
      <c r="R890" t="s">
        <v>8328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1.3557483731019521E-2</v>
      </c>
      <c r="Q891" t="s">
        <v>8324</v>
      </c>
      <c r="R891" t="s">
        <v>8328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7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3.2000000000000001E-2</v>
      </c>
      <c r="Q892" t="s">
        <v>8324</v>
      </c>
      <c r="R892" t="s">
        <v>8328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7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3.4615384615384617E-2</v>
      </c>
      <c r="Q893" t="s">
        <v>8324</v>
      </c>
      <c r="R893" t="s">
        <v>8328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7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6.9529652351738242E-3</v>
      </c>
      <c r="Q894" t="s">
        <v>8324</v>
      </c>
      <c r="R894" t="s">
        <v>8328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7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2.5000000000000001E-2</v>
      </c>
      <c r="Q895" t="s">
        <v>8324</v>
      </c>
      <c r="R895" t="s">
        <v>8328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7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6.7653816696451362E-3</v>
      </c>
      <c r="Q896" t="s">
        <v>8324</v>
      </c>
      <c r="R896" t="s">
        <v>8328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3.5897435897435895E-2</v>
      </c>
      <c r="Q897" t="s">
        <v>8324</v>
      </c>
      <c r="R897" t="s">
        <v>8328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7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2.2499999999999999E-2</v>
      </c>
      <c r="Q898" t="s">
        <v>8324</v>
      </c>
      <c r="R898" t="s">
        <v>8328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7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IFERROR(L899/E899,0)</f>
        <v>0</v>
      </c>
      <c r="Q899" t="s">
        <v>8324</v>
      </c>
      <c r="R899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7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2.8571428571428571E-2</v>
      </c>
      <c r="Q900" t="s">
        <v>8324</v>
      </c>
      <c r="R900" t="s">
        <v>8328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7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2.8571428571428571E-2</v>
      </c>
      <c r="Q901" t="s">
        <v>8324</v>
      </c>
      <c r="R901" t="s">
        <v>8328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7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9.5238095238095233E-2</v>
      </c>
      <c r="Q902" t="s">
        <v>8324</v>
      </c>
      <c r="R902" t="s">
        <v>8327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7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8324</v>
      </c>
      <c r="R903" t="s">
        <v>8327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7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3.3333333333333333E-2</v>
      </c>
      <c r="Q904" t="s">
        <v>8324</v>
      </c>
      <c r="R904" t="s">
        <v>8327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7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2.5000000000000001E-2</v>
      </c>
      <c r="Q905" t="s">
        <v>8324</v>
      </c>
      <c r="R905" t="s">
        <v>8327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7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1.9867549668874173E-2</v>
      </c>
      <c r="Q906" t="s">
        <v>8324</v>
      </c>
      <c r="R906" t="s">
        <v>8327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3.0612244897959183E-2</v>
      </c>
      <c r="Q907" t="s">
        <v>8324</v>
      </c>
      <c r="R907" t="s">
        <v>8327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7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8324</v>
      </c>
      <c r="R908" t="s">
        <v>8327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7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8324</v>
      </c>
      <c r="R909" t="s">
        <v>8327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7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8324</v>
      </c>
      <c r="R910" t="s">
        <v>8327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7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1.5384615384615385E-2</v>
      </c>
      <c r="Q911" t="s">
        <v>8324</v>
      </c>
      <c r="R911" t="s">
        <v>8327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7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4.065040650406504E-2</v>
      </c>
      <c r="Q912" t="s">
        <v>8324</v>
      </c>
      <c r="R912" t="s">
        <v>8327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7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8324</v>
      </c>
      <c r="R913" t="s">
        <v>8327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7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6.6666666666666666E-2</v>
      </c>
      <c r="Q914" t="s">
        <v>8324</v>
      </c>
      <c r="R914" t="s">
        <v>8327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7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1.2108980827447022E-2</v>
      </c>
      <c r="Q915" t="s">
        <v>8324</v>
      </c>
      <c r="R915" t="s">
        <v>8327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7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8324</v>
      </c>
      <c r="R916" t="s">
        <v>8327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2.4E-2</v>
      </c>
      <c r="Q917" t="s">
        <v>8324</v>
      </c>
      <c r="R917" t="s">
        <v>8327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7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8324</v>
      </c>
      <c r="R918" t="s">
        <v>8327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7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3.3333333333333333E-2</v>
      </c>
      <c r="Q919" t="s">
        <v>8324</v>
      </c>
      <c r="R919" t="s">
        <v>8327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7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5.1020408163265307E-2</v>
      </c>
      <c r="Q920" t="s">
        <v>8324</v>
      </c>
      <c r="R920" t="s">
        <v>8327</v>
      </c>
      <c r="S920" s="13">
        <f t="shared" si="58"/>
        <v>41944.916215277779</v>
      </c>
      <c r="T920" s="13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 s="7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0.01</v>
      </c>
      <c r="Q921" t="s">
        <v>8324</v>
      </c>
      <c r="R921" t="s">
        <v>8327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7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8324</v>
      </c>
      <c r="R922" t="s">
        <v>8327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7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4.3149946062567418E-3</v>
      </c>
      <c r="Q923" t="s">
        <v>8324</v>
      </c>
      <c r="R923" t="s">
        <v>8327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7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5.2816901408450703E-3</v>
      </c>
      <c r="Q924" t="s">
        <v>8324</v>
      </c>
      <c r="R924" t="s">
        <v>8327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7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1.8181818181818181E-2</v>
      </c>
      <c r="Q925" t="s">
        <v>8324</v>
      </c>
      <c r="R925" t="s">
        <v>8327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7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4.5871559633027525E-2</v>
      </c>
      <c r="Q926" t="s">
        <v>8324</v>
      </c>
      <c r="R926" t="s">
        <v>8327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3.125E-2</v>
      </c>
      <c r="Q927" t="s">
        <v>8324</v>
      </c>
      <c r="R927" t="s">
        <v>8327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7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8324</v>
      </c>
      <c r="R928" t="s">
        <v>8327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7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8324</v>
      </c>
      <c r="R929" t="s">
        <v>8327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7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1.7777777777777778E-2</v>
      </c>
      <c r="Q930" t="s">
        <v>8324</v>
      </c>
      <c r="R930" t="s">
        <v>8327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7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8324</v>
      </c>
      <c r="R931" t="s">
        <v>8327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7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1.4492753623188406E-2</v>
      </c>
      <c r="Q932" t="s">
        <v>8324</v>
      </c>
      <c r="R932" t="s">
        <v>8327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7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5.3435114503816793E-2</v>
      </c>
      <c r="Q933" t="s">
        <v>8324</v>
      </c>
      <c r="R933" t="s">
        <v>8327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7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2.1723388848660392E-2</v>
      </c>
      <c r="Q934" t="s">
        <v>8324</v>
      </c>
      <c r="R934" t="s">
        <v>8327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7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1.6666666666666666E-2</v>
      </c>
      <c r="Q935" t="s">
        <v>8324</v>
      </c>
      <c r="R935" t="s">
        <v>8327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7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1.9736842105263157E-2</v>
      </c>
      <c r="Q936" t="s">
        <v>8324</v>
      </c>
      <c r="R936" t="s">
        <v>8327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0.04</v>
      </c>
      <c r="Q937" t="s">
        <v>8324</v>
      </c>
      <c r="R937" t="s">
        <v>8327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7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8324</v>
      </c>
      <c r="R938" t="s">
        <v>8327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7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0.05</v>
      </c>
      <c r="Q939" t="s">
        <v>8324</v>
      </c>
      <c r="R939" t="s">
        <v>8327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7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0.04</v>
      </c>
      <c r="Q940" t="s">
        <v>8324</v>
      </c>
      <c r="R940" t="s">
        <v>8327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7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0.05</v>
      </c>
      <c r="Q941" t="s">
        <v>8324</v>
      </c>
      <c r="R941" t="s">
        <v>8327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7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9.0673575129533671E-3</v>
      </c>
      <c r="Q942" t="s">
        <v>8318</v>
      </c>
      <c r="R942" t="s">
        <v>8320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7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2.6701119724375538E-2</v>
      </c>
      <c r="Q943" t="s">
        <v>8318</v>
      </c>
      <c r="R943" t="s">
        <v>8320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7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2.3952095808383235E-2</v>
      </c>
      <c r="Q944" t="s">
        <v>8318</v>
      </c>
      <c r="R944" t="s">
        <v>8320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7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4.1522491349480967E-2</v>
      </c>
      <c r="Q945" t="s">
        <v>8318</v>
      </c>
      <c r="R945" t="s">
        <v>8320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7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1.4407924358397118E-2</v>
      </c>
      <c r="Q946" t="s">
        <v>8318</v>
      </c>
      <c r="R946" t="s">
        <v>8320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6.4412238325281803E-3</v>
      </c>
      <c r="Q947" t="s">
        <v>8318</v>
      </c>
      <c r="R947" t="s">
        <v>8320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7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1.7482517482517484E-2</v>
      </c>
      <c r="Q948" t="s">
        <v>8318</v>
      </c>
      <c r="R948" t="s">
        <v>8320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7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8318</v>
      </c>
      <c r="R949" t="s">
        <v>8320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7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1.6666666666666666E-2</v>
      </c>
      <c r="Q950" t="s">
        <v>8318</v>
      </c>
      <c r="R950" t="s">
        <v>8320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7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2.564102564102564E-2</v>
      </c>
      <c r="Q951" t="s">
        <v>8318</v>
      </c>
      <c r="R951" t="s">
        <v>8320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7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1.7118402282453638E-2</v>
      </c>
      <c r="Q952" t="s">
        <v>8318</v>
      </c>
      <c r="R952" t="s">
        <v>8320</v>
      </c>
      <c r="S952" s="13">
        <f t="shared" si="58"/>
        <v>42356.750706018516</v>
      </c>
      <c r="T952" s="13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 s="7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6.3037249283667621E-3</v>
      </c>
      <c r="Q953" t="s">
        <v>8318</v>
      </c>
      <c r="R953" t="s">
        <v>8320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7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1.0014306151645207E-2</v>
      </c>
      <c r="Q954" t="s">
        <v>8318</v>
      </c>
      <c r="R954" t="s">
        <v>8320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7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3.968253968253968E-2</v>
      </c>
      <c r="Q955" t="s">
        <v>8318</v>
      </c>
      <c r="R955" t="s">
        <v>8320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7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1.1211795423130088E-2</v>
      </c>
      <c r="Q956" t="s">
        <v>8318</v>
      </c>
      <c r="R956" t="s">
        <v>8320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5.4757418747056049E-3</v>
      </c>
      <c r="Q957" t="s">
        <v>8318</v>
      </c>
      <c r="R957" t="s">
        <v>8320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7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1.9744483159117306E-2</v>
      </c>
      <c r="Q958" t="s">
        <v>8318</v>
      </c>
      <c r="R958" t="s">
        <v>8320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7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3.0042918454935622E-2</v>
      </c>
      <c r="Q959" t="s">
        <v>8318</v>
      </c>
      <c r="R959" t="s">
        <v>8320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7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1.9296254256526674E-2</v>
      </c>
      <c r="Q960" t="s">
        <v>8318</v>
      </c>
      <c r="R960" t="s">
        <v>8320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7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8.8008234688625835E-3</v>
      </c>
      <c r="Q961" t="s">
        <v>8318</v>
      </c>
      <c r="R961" t="s">
        <v>8320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7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7.3280062366010527E-3</v>
      </c>
      <c r="Q962" t="s">
        <v>8318</v>
      </c>
      <c r="R962" t="s">
        <v>8320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7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IFERROR(L963/E963,0)</f>
        <v>2.744579455575239E-3</v>
      </c>
      <c r="Q963" t="s">
        <v>8318</v>
      </c>
      <c r="R963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7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5.1966292134831463E-2</v>
      </c>
      <c r="Q964" t="s">
        <v>8318</v>
      </c>
      <c r="R964" t="s">
        <v>8320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7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2.3872679045092837E-2</v>
      </c>
      <c r="Q965" t="s">
        <v>8318</v>
      </c>
      <c r="R965" t="s">
        <v>8320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7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3.2992036405005691E-2</v>
      </c>
      <c r="Q966" t="s">
        <v>8318</v>
      </c>
      <c r="R966" t="s">
        <v>8320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2.0134228187919462E-2</v>
      </c>
      <c r="Q967" t="s">
        <v>8318</v>
      </c>
      <c r="R967" t="s">
        <v>8320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7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1.6891891891891893E-2</v>
      </c>
      <c r="Q968" t="s">
        <v>8318</v>
      </c>
      <c r="R968" t="s">
        <v>8320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7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2.2740033688938798E-2</v>
      </c>
      <c r="Q969" t="s">
        <v>8318</v>
      </c>
      <c r="R969" t="s">
        <v>8320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7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3.7735849056603772E-2</v>
      </c>
      <c r="Q970" t="s">
        <v>8318</v>
      </c>
      <c r="R970" t="s">
        <v>8320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7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7.8571428571428575E-4</v>
      </c>
      <c r="Q971" t="s">
        <v>8318</v>
      </c>
      <c r="R971" t="s">
        <v>8320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7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6.0975609756097563E-3</v>
      </c>
      <c r="Q972" t="s">
        <v>8318</v>
      </c>
      <c r="R972" t="s">
        <v>8320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7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2.2123893805309734E-2</v>
      </c>
      <c r="Q973" t="s">
        <v>8318</v>
      </c>
      <c r="R973" t="s">
        <v>8320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7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6.4981949458483759E-3</v>
      </c>
      <c r="Q974" t="s">
        <v>8318</v>
      </c>
      <c r="R974" t="s">
        <v>8320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7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1.9464720194647202E-2</v>
      </c>
      <c r="Q975" t="s">
        <v>8318</v>
      </c>
      <c r="R975" t="s">
        <v>8320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7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1.0714285714285714E-2</v>
      </c>
      <c r="Q976" t="s">
        <v>8318</v>
      </c>
      <c r="R976" t="s">
        <v>8320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9.2059838895281933E-3</v>
      </c>
      <c r="Q977" t="s">
        <v>8318</v>
      </c>
      <c r="R977" t="s">
        <v>8320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7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6.2305295950155761E-3</v>
      </c>
      <c r="Q978" t="s">
        <v>8318</v>
      </c>
      <c r="R978" t="s">
        <v>8320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7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1.3201320132013201E-2</v>
      </c>
      <c r="Q979" t="s">
        <v>8318</v>
      </c>
      <c r="R979" t="s">
        <v>8320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7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1.2644824360305532E-3</v>
      </c>
      <c r="Q980" t="s">
        <v>8318</v>
      </c>
      <c r="R980" t="s">
        <v>8320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7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3.3119254154396443E-3</v>
      </c>
      <c r="Q981" t="s">
        <v>8318</v>
      </c>
      <c r="R981" t="s">
        <v>8320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7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2.0861372812920592E-2</v>
      </c>
      <c r="Q982" t="s">
        <v>8318</v>
      </c>
      <c r="R982" t="s">
        <v>8320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7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0.36363636363636365</v>
      </c>
      <c r="Q983" t="s">
        <v>8318</v>
      </c>
      <c r="R983" t="s">
        <v>8320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7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7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5.8209489122304963E-3</v>
      </c>
      <c r="Q985" t="s">
        <v>8318</v>
      </c>
      <c r="R985" t="s">
        <v>8320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7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2.8301886792452831E-2</v>
      </c>
      <c r="Q986" t="s">
        <v>8318</v>
      </c>
      <c r="R986" t="s">
        <v>8320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1.2182203389830509E-2</v>
      </c>
      <c r="Q987" t="s">
        <v>8318</v>
      </c>
      <c r="R987" t="s">
        <v>8320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7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9.0196078431372551E-3</v>
      </c>
      <c r="Q988" t="s">
        <v>8318</v>
      </c>
      <c r="R988" t="s">
        <v>8320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7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6.2027231467473524E-3</v>
      </c>
      <c r="Q989" t="s">
        <v>8318</v>
      </c>
      <c r="R989" t="s">
        <v>8320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7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8318</v>
      </c>
      <c r="R990" t="s">
        <v>8320</v>
      </c>
      <c r="S990" s="13">
        <f t="shared" si="62"/>
        <v>42614.356770833328</v>
      </c>
      <c r="T990" s="13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 s="7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1.908169350029815E-2</v>
      </c>
      <c r="Q991" t="s">
        <v>8318</v>
      </c>
      <c r="R991" t="s">
        <v>8320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7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7.6923076923076927E-2</v>
      </c>
      <c r="Q992" t="s">
        <v>8318</v>
      </c>
      <c r="R992" t="s">
        <v>8320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7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3.3018867924528301E-2</v>
      </c>
      <c r="Q993" t="s">
        <v>8318</v>
      </c>
      <c r="R993" t="s">
        <v>8320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7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8.5653104925053538E-3</v>
      </c>
      <c r="Q994" t="s">
        <v>8318</v>
      </c>
      <c r="R994" t="s">
        <v>8320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7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1.116109560958943E-2</v>
      </c>
      <c r="Q995" t="s">
        <v>8318</v>
      </c>
      <c r="R995" t="s">
        <v>8320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7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2.3559648747055045E-3</v>
      </c>
      <c r="Q996" t="s">
        <v>8318</v>
      </c>
      <c r="R996" t="s">
        <v>8320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1.2396694214876033E-2</v>
      </c>
      <c r="Q997" t="s">
        <v>8318</v>
      </c>
      <c r="R997" t="s">
        <v>8320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7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7.6923076923076927E-2</v>
      </c>
      <c r="Q998" t="s">
        <v>8318</v>
      </c>
      <c r="R998" t="s">
        <v>8320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7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0.12307692307692308</v>
      </c>
      <c r="Q999" t="s">
        <v>8318</v>
      </c>
      <c r="R999" t="s">
        <v>8320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7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6.5177173758360612E-3</v>
      </c>
      <c r="Q1000" t="s">
        <v>8318</v>
      </c>
      <c r="R1000" t="s">
        <v>8320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7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3.4237781391765814E-3</v>
      </c>
      <c r="Q1001" t="s">
        <v>8318</v>
      </c>
      <c r="R1001" t="s">
        <v>8320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7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3.0266343825665861E-4</v>
      </c>
      <c r="Q1002" t="s">
        <v>8318</v>
      </c>
      <c r="R1002" t="s">
        <v>8320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7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7.6923076923076923E-4</v>
      </c>
      <c r="Q1003" t="s">
        <v>8318</v>
      </c>
      <c r="R1003" t="s">
        <v>8320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7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7.4324324324324328E-3</v>
      </c>
      <c r="Q1004" t="s">
        <v>8318</v>
      </c>
      <c r="R1004" t="s">
        <v>8320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7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4.6714419184054811E-3</v>
      </c>
      <c r="Q1005" t="s">
        <v>8318</v>
      </c>
      <c r="R1005" t="s">
        <v>8320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7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4.6224211755546904E-3</v>
      </c>
      <c r="Q1006" t="s">
        <v>8318</v>
      </c>
      <c r="R1006" t="s">
        <v>8320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1.072603962638739E-3</v>
      </c>
      <c r="Q1007" t="s">
        <v>8318</v>
      </c>
      <c r="R1007" t="s">
        <v>8320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7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3.4188034188034191E-2</v>
      </c>
      <c r="Q1008" t="s">
        <v>8318</v>
      </c>
      <c r="R1008" t="s">
        <v>8320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7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5.7160048134777377E-3</v>
      </c>
      <c r="Q1009" t="s">
        <v>8318</v>
      </c>
      <c r="R1009" t="s">
        <v>8320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7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4.0000000000000001E-3</v>
      </c>
      <c r="Q1010" t="s">
        <v>8318</v>
      </c>
      <c r="R1010" t="s">
        <v>8320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7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1.5384615384615385E-2</v>
      </c>
      <c r="Q1011" t="s">
        <v>8318</v>
      </c>
      <c r="R1011" t="s">
        <v>8320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7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1.8181818181818181E-2</v>
      </c>
      <c r="Q1012" t="s">
        <v>8318</v>
      </c>
      <c r="R1012" t="s">
        <v>8320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7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1.3333333333333334E-2</v>
      </c>
      <c r="Q1013" t="s">
        <v>8318</v>
      </c>
      <c r="R1013" t="s">
        <v>8320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7.1975783074462751E-4</v>
      </c>
      <c r="Q1014" t="s">
        <v>8318</v>
      </c>
      <c r="R1014" t="s">
        <v>8320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7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1.0426320667284522E-2</v>
      </c>
      <c r="Q1015" t="s">
        <v>8318</v>
      </c>
      <c r="R1015" t="s">
        <v>8320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7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5.2287581699346402E-3</v>
      </c>
      <c r="Q1016" t="s">
        <v>8318</v>
      </c>
      <c r="R1016" t="s">
        <v>8320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2.5000000000000001E-2</v>
      </c>
      <c r="Q1017" t="s">
        <v>8318</v>
      </c>
      <c r="R1017" t="s">
        <v>8320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7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1.3370865587614356E-2</v>
      </c>
      <c r="Q1018" t="s">
        <v>8318</v>
      </c>
      <c r="R1018" t="s">
        <v>8320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7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6.2066192282812039E-3</v>
      </c>
      <c r="Q1019" t="s">
        <v>8318</v>
      </c>
      <c r="R1019" t="s">
        <v>8320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7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1.1272141706924315E-2</v>
      </c>
      <c r="Q1020" t="s">
        <v>8318</v>
      </c>
      <c r="R1020" t="s">
        <v>8320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7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1.8779342723004695E-2</v>
      </c>
      <c r="Q1021" t="s">
        <v>8318</v>
      </c>
      <c r="R1021" t="s">
        <v>8320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7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9.4161958568738224E-3</v>
      </c>
      <c r="Q1022" t="s">
        <v>8324</v>
      </c>
      <c r="R1022" t="s">
        <v>8329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7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4.5290412929181144E-2</v>
      </c>
      <c r="Q1023" t="s">
        <v>8324</v>
      </c>
      <c r="R1023" t="s">
        <v>8329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7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3.2201914708442123E-2</v>
      </c>
      <c r="Q1024" t="s">
        <v>8324</v>
      </c>
      <c r="R1024" t="s">
        <v>8329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7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2.7619650010541851E-2</v>
      </c>
      <c r="Q1025" t="s">
        <v>8324</v>
      </c>
      <c r="R1025" t="s">
        <v>8329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2.5708511835398091E-3</v>
      </c>
      <c r="Q1026" t="s">
        <v>8324</v>
      </c>
      <c r="R1026" t="s">
        <v>8329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IFERROR(L1027/E1027,0)</f>
        <v>1.391816121207301E-2</v>
      </c>
      <c r="Q1027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7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1.742712746658134E-2</v>
      </c>
      <c r="Q1028" t="s">
        <v>8324</v>
      </c>
      <c r="R1028" t="s">
        <v>8329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7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1.4354066985645933E-2</v>
      </c>
      <c r="Q1029" t="s">
        <v>8324</v>
      </c>
      <c r="R1029" t="s">
        <v>8329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7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2.1744691737017138E-2</v>
      </c>
      <c r="Q1030" t="s">
        <v>8324</v>
      </c>
      <c r="R1030" t="s">
        <v>8329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7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1.2616320687186829E-2</v>
      </c>
      <c r="Q1031" t="s">
        <v>8324</v>
      </c>
      <c r="R1031" t="s">
        <v>8329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7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2.3238819058754748E-2</v>
      </c>
      <c r="Q1032" t="s">
        <v>8324</v>
      </c>
      <c r="R1032" t="s">
        <v>8329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7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9.2178770949720677E-3</v>
      </c>
      <c r="Q1033" t="s">
        <v>8324</v>
      </c>
      <c r="R1033" t="s">
        <v>8329</v>
      </c>
      <c r="S1033" s="13">
        <f t="shared" si="66"/>
        <v>42324.764004629629</v>
      </c>
      <c r="T1033" s="13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 s="7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1.6385496105031028E-2</v>
      </c>
      <c r="Q1034" t="s">
        <v>8324</v>
      </c>
      <c r="R1034" t="s">
        <v>8329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7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1.9765739385065886E-2</v>
      </c>
      <c r="Q1035" t="s">
        <v>8324</v>
      </c>
      <c r="R1035" t="s">
        <v>8329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7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2.5538107933890147E-2</v>
      </c>
      <c r="Q1036" t="s">
        <v>8324</v>
      </c>
      <c r="R1036" t="s">
        <v>8329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1.5347334410339256E-2</v>
      </c>
      <c r="Q1037" t="s">
        <v>8324</v>
      </c>
      <c r="R1037" t="s">
        <v>8329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7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4.1730779119579446E-2</v>
      </c>
      <c r="Q1038" t="s">
        <v>8324</v>
      </c>
      <c r="R1038" t="s">
        <v>8329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7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2.0568070519098921E-2</v>
      </c>
      <c r="Q1039" t="s">
        <v>8324</v>
      </c>
      <c r="R1039" t="s">
        <v>8329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7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2.7981651376146791E-2</v>
      </c>
      <c r="Q1040" t="s">
        <v>8324</v>
      </c>
      <c r="R1040" t="s">
        <v>8329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7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4.6801872074882997E-2</v>
      </c>
      <c r="Q1041" t="s">
        <v>8324</v>
      </c>
      <c r="R1041" t="s">
        <v>8329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7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4.0000000000000001E-3</v>
      </c>
      <c r="Q1042" t="s">
        <v>8330</v>
      </c>
      <c r="R1042" t="s">
        <v>8331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7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7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0.1</v>
      </c>
      <c r="Q1044" t="s">
        <v>8330</v>
      </c>
      <c r="R1044" t="s">
        <v>8331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7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3.4204052945999763E-2</v>
      </c>
      <c r="Q1045" t="s">
        <v>8330</v>
      </c>
      <c r="R1045" t="s">
        <v>8331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7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0.33333333333333331</v>
      </c>
      <c r="Q1046" t="s">
        <v>8330</v>
      </c>
      <c r="R1046" t="s">
        <v>8331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3.007518796992481E-2</v>
      </c>
      <c r="Q1047" t="s">
        <v>8330</v>
      </c>
      <c r="R1047" t="s">
        <v>8331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7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7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7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1.8867924528301886E-2</v>
      </c>
      <c r="Q1050" t="s">
        <v>8330</v>
      </c>
      <c r="R1050" t="s">
        <v>8331</v>
      </c>
      <c r="S1050" s="13">
        <f t="shared" si="66"/>
        <v>42598.053113425922</v>
      </c>
      <c r="T1050" s="13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 s="7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3">
        <f t="shared" si="66"/>
        <v>42382.431076388893</v>
      </c>
      <c r="T1051" s="13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 s="7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7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7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7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6.6666666666666666E-2</v>
      </c>
      <c r="Q1055" t="s">
        <v>8330</v>
      </c>
      <c r="R1055" t="s">
        <v>8331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7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7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7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7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3">
        <f t="shared" si="66"/>
        <v>42047.900960648149</v>
      </c>
      <c r="T1060" s="13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 s="7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7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0.02</v>
      </c>
      <c r="Q1062" t="s">
        <v>8330</v>
      </c>
      <c r="R1062" t="s">
        <v>8331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7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3">
        <f t="shared" si="66"/>
        <v>42432.276712962965</v>
      </c>
      <c r="T1063" s="13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 s="7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2.1052631578947368E-2</v>
      </c>
      <c r="Q1064" t="s">
        <v>8330</v>
      </c>
      <c r="R1064" t="s">
        <v>8331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7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7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1.5228426395939087E-2</v>
      </c>
      <c r="Q1066" t="s">
        <v>8332</v>
      </c>
      <c r="R1066" t="s">
        <v>8333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6.1728395061728392E-2</v>
      </c>
      <c r="Q1067" t="s">
        <v>8332</v>
      </c>
      <c r="R1067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7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2.9301128489408038E-2</v>
      </c>
      <c r="Q1068" t="s">
        <v>8332</v>
      </c>
      <c r="R1068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7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7.6923076923076927E-2</v>
      </c>
      <c r="Q1069" t="s">
        <v>8332</v>
      </c>
      <c r="R1069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7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8.8888888888888892E-2</v>
      </c>
      <c r="Q1070" t="s">
        <v>8332</v>
      </c>
      <c r="R1070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7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2.4705882352941175E-2</v>
      </c>
      <c r="Q1071" t="s">
        <v>8332</v>
      </c>
      <c r="R1071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7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2.8571428571428571E-2</v>
      </c>
      <c r="Q1072" t="s">
        <v>8332</v>
      </c>
      <c r="R1072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7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7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7.8431372549019607E-2</v>
      </c>
      <c r="Q1074" t="s">
        <v>8332</v>
      </c>
      <c r="R1074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7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0.1</v>
      </c>
      <c r="Q1075" t="s">
        <v>8332</v>
      </c>
      <c r="R1075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7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8.8054006457293811E-3</v>
      </c>
      <c r="Q1076" t="s">
        <v>8332</v>
      </c>
      <c r="R1076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6.6666666666666666E-2</v>
      </c>
      <c r="Q1077" t="s">
        <v>8332</v>
      </c>
      <c r="R1077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7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2.0712070357309768E-2</v>
      </c>
      <c r="Q1078" t="s">
        <v>8332</v>
      </c>
      <c r="R1078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7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2.2739651416122005E-2</v>
      </c>
      <c r="Q1079" t="s">
        <v>8332</v>
      </c>
      <c r="R1079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7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0.1111111111111111</v>
      </c>
      <c r="Q1080" t="s">
        <v>8332</v>
      </c>
      <c r="R1080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7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2.6548672566371681E-2</v>
      </c>
      <c r="Q1081" t="s">
        <v>8332</v>
      </c>
      <c r="R1081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7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5.3816584294343765E-2</v>
      </c>
      <c r="Q1082" t="s">
        <v>8332</v>
      </c>
      <c r="R1082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7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0.33333333333333331</v>
      </c>
      <c r="Q1083" t="s">
        <v>8332</v>
      </c>
      <c r="R1083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7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5.3571428571428568E-2</v>
      </c>
      <c r="Q1084" t="s">
        <v>8332</v>
      </c>
      <c r="R1084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7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2.4390243902439024E-3</v>
      </c>
      <c r="Q1085" t="s">
        <v>8332</v>
      </c>
      <c r="R1085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 s="7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8.771929824561403E-3</v>
      </c>
      <c r="Q1087" t="s">
        <v>8332</v>
      </c>
      <c r="R1087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 s="7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0.13333333333333333</v>
      </c>
      <c r="Q1088" t="s">
        <v>8332</v>
      </c>
      <c r="R1088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7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7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2.3032304765963581E-2</v>
      </c>
      <c r="Q1090" t="s">
        <v>8332</v>
      </c>
      <c r="R1090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7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IFERROR(L1091/E1091,0)</f>
        <v>4.1737649063032366E-2</v>
      </c>
      <c r="Q1091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7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0.2</v>
      </c>
      <c r="Q1092" t="s">
        <v>8332</v>
      </c>
      <c r="R1092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7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0.08</v>
      </c>
      <c r="Q1093" t="s">
        <v>8332</v>
      </c>
      <c r="R1093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7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0.33333333333333331</v>
      </c>
      <c r="Q1094" t="s">
        <v>8332</v>
      </c>
      <c r="R1094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7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9.4674556213017749E-2</v>
      </c>
      <c r="Q1095" t="s">
        <v>8332</v>
      </c>
      <c r="R1095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7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8.1966964277582644E-3</v>
      </c>
      <c r="Q1096" t="s">
        <v>8332</v>
      </c>
      <c r="R1096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3.734011281480893E-3</v>
      </c>
      <c r="Q1097" t="s">
        <v>8332</v>
      </c>
      <c r="R1097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7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1.3475836431226766E-2</v>
      </c>
      <c r="Q1098" t="s">
        <v>8332</v>
      </c>
      <c r="R1098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7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0.14893617021276595</v>
      </c>
      <c r="Q1099" t="s">
        <v>8332</v>
      </c>
      <c r="R1099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7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1.2201885745978924E-2</v>
      </c>
      <c r="Q1100" t="s">
        <v>8332</v>
      </c>
      <c r="R1100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7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0.04</v>
      </c>
      <c r="Q1101" t="s">
        <v>8332</v>
      </c>
      <c r="R1101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7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0.1</v>
      </c>
      <c r="Q1102" t="s">
        <v>8332</v>
      </c>
      <c r="R1102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7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0.14634146341463414</v>
      </c>
      <c r="Q1103" t="s">
        <v>8332</v>
      </c>
      <c r="R1103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7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5.647058823529412E-2</v>
      </c>
      <c r="Q1104" t="s">
        <v>8332</v>
      </c>
      <c r="R1104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7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6.1728395061728392E-2</v>
      </c>
      <c r="Q1105" t="s">
        <v>8332</v>
      </c>
      <c r="R1105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7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1.2453719286435544E-2</v>
      </c>
      <c r="Q1106" t="s">
        <v>8332</v>
      </c>
      <c r="R1106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1.3976240391334731E-2</v>
      </c>
      <c r="Q1107" t="s">
        <v>8332</v>
      </c>
      <c r="R1107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7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4.2424242424242427E-2</v>
      </c>
      <c r="Q1108" t="s">
        <v>8332</v>
      </c>
      <c r="R1108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7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7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2.8668941979522185E-2</v>
      </c>
      <c r="Q1110" t="s">
        <v>8332</v>
      </c>
      <c r="R1110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7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6.6666666666666666E-2</v>
      </c>
      <c r="Q1111" t="s">
        <v>8332</v>
      </c>
      <c r="R1111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7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4.3137254901960784E-2</v>
      </c>
      <c r="Q1112" t="s">
        <v>8332</v>
      </c>
      <c r="R1112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7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9.9766827018391638E-3</v>
      </c>
      <c r="Q1114" t="s">
        <v>8332</v>
      </c>
      <c r="R1114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7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0.2</v>
      </c>
      <c r="Q1115" t="s">
        <v>8332</v>
      </c>
      <c r="R1115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7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0.3</v>
      </c>
      <c r="Q1116" t="s">
        <v>8332</v>
      </c>
      <c r="R1116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7.5471698113207544E-2</v>
      </c>
      <c r="Q1117" t="s">
        <v>8332</v>
      </c>
      <c r="R1117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7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5.6016132646202102E-2</v>
      </c>
      <c r="Q1118" t="s">
        <v>8332</v>
      </c>
      <c r="R1118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7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9.6385542168674704E-2</v>
      </c>
      <c r="Q1119" t="s">
        <v>8332</v>
      </c>
      <c r="R1119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7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2.7522935779816515E-2</v>
      </c>
      <c r="Q1120" t="s">
        <v>8332</v>
      </c>
      <c r="R1120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7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0.2</v>
      </c>
      <c r="Q1121" t="s">
        <v>8332</v>
      </c>
      <c r="R1121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7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7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0.17241379310344829</v>
      </c>
      <c r="Q1123" t="s">
        <v>8332</v>
      </c>
      <c r="R1123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7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7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0.27272727272727271</v>
      </c>
      <c r="Q1125" t="s">
        <v>8332</v>
      </c>
      <c r="R1125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7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1.6470588235294119E-2</v>
      </c>
      <c r="Q1126" t="s">
        <v>8332</v>
      </c>
      <c r="R1126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7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0.2</v>
      </c>
      <c r="Q1128" t="s">
        <v>8332</v>
      </c>
      <c r="R1128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7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3.9316239316239315E-2</v>
      </c>
      <c r="Q1129" t="s">
        <v>8332</v>
      </c>
      <c r="R1129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 s="7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7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9.5238095238095233E-2</v>
      </c>
      <c r="Q1131" t="s">
        <v>8332</v>
      </c>
      <c r="R1131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7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0.27272727272727271</v>
      </c>
      <c r="Q1132" t="s">
        <v>8332</v>
      </c>
      <c r="R1132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7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7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9.0403337969401955E-3</v>
      </c>
      <c r="Q1134" t="s">
        <v>8332</v>
      </c>
      <c r="R1134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7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0.05</v>
      </c>
      <c r="Q1135" t="s">
        <v>8332</v>
      </c>
      <c r="R1135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7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0.02</v>
      </c>
      <c r="Q1137" t="s">
        <v>8332</v>
      </c>
      <c r="R1137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7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2.2222222222222223E-2</v>
      </c>
      <c r="Q1138" t="s">
        <v>8332</v>
      </c>
      <c r="R1138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7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3.9493670886075949E-3</v>
      </c>
      <c r="Q1139" t="s">
        <v>8332</v>
      </c>
      <c r="R1139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7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3.2000000000000001E-2</v>
      </c>
      <c r="Q1140" t="s">
        <v>8332</v>
      </c>
      <c r="R1140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7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0.2</v>
      </c>
      <c r="Q1141" t="s">
        <v>8332</v>
      </c>
      <c r="R1141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7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 s="7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7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7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4.3010752688172046E-2</v>
      </c>
      <c r="Q1145" t="s">
        <v>8332</v>
      </c>
      <c r="R1145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7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0.01</v>
      </c>
      <c r="Q1147" t="s">
        <v>8335</v>
      </c>
      <c r="R1147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7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2.2641509433962263E-2</v>
      </c>
      <c r="Q1148" t="s">
        <v>8335</v>
      </c>
      <c r="R1148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7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7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4.1095890410958902E-2</v>
      </c>
      <c r="Q1150" t="s">
        <v>8335</v>
      </c>
      <c r="R1150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7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2.6666666666666668E-2</v>
      </c>
      <c r="Q1151" t="s">
        <v>8335</v>
      </c>
      <c r="R1151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7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2.3809523809523808E-2</v>
      </c>
      <c r="Q1152" t="s">
        <v>8335</v>
      </c>
      <c r="R1152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7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 s="7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1.6465422612513721E-2</v>
      </c>
      <c r="Q1154" t="s">
        <v>8335</v>
      </c>
      <c r="R1154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7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IFERROR(L1155/E1155,0)</f>
        <v>0.02</v>
      </c>
      <c r="Q1155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7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9.2307692307692316E-3</v>
      </c>
      <c r="Q1156" t="s">
        <v>8335</v>
      </c>
      <c r="R1156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4.2553191489361701E-2</v>
      </c>
      <c r="Q1157" t="s">
        <v>8335</v>
      </c>
      <c r="R1157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7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7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1.9867549668874173E-2</v>
      </c>
      <c r="Q1159" t="s">
        <v>8335</v>
      </c>
      <c r="R1159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7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8.5714285714285715E-2</v>
      </c>
      <c r="Q1160" t="s">
        <v>8335</v>
      </c>
      <c r="R1160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7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7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1.6450216450216451E-2</v>
      </c>
      <c r="Q1162" t="s">
        <v>8335</v>
      </c>
      <c r="R1162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7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7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5.7142857142857141E-2</v>
      </c>
      <c r="Q1164" t="s">
        <v>8335</v>
      </c>
      <c r="R1164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7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7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1.207437816952427E-2</v>
      </c>
      <c r="Q1167" t="s">
        <v>8335</v>
      </c>
      <c r="R1167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7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2.7864855451062349E-3</v>
      </c>
      <c r="Q1168" t="s">
        <v>8335</v>
      </c>
      <c r="R1168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7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1.634320735444331E-2</v>
      </c>
      <c r="Q1169" t="s">
        <v>8335</v>
      </c>
      <c r="R1169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7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2.9411764705882353E-3</v>
      </c>
      <c r="Q1170" t="s">
        <v>8335</v>
      </c>
      <c r="R1170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7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0.17647058823529413</v>
      </c>
      <c r="Q1171" t="s">
        <v>8335</v>
      </c>
      <c r="R1171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7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0.02</v>
      </c>
      <c r="Q1172" t="s">
        <v>8335</v>
      </c>
      <c r="R1172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7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0.04</v>
      </c>
      <c r="Q1173" t="s">
        <v>8335</v>
      </c>
      <c r="R1173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 s="7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7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3.3333333333333333E-2</v>
      </c>
      <c r="Q1175" t="s">
        <v>8335</v>
      </c>
      <c r="R1175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7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2.144469525959368E-2</v>
      </c>
      <c r="Q1176" t="s">
        <v>8335</v>
      </c>
      <c r="R1176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1.5384615384615385E-2</v>
      </c>
      <c r="Q1177" t="s">
        <v>8335</v>
      </c>
      <c r="R1177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7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0.1</v>
      </c>
      <c r="Q1178" t="s">
        <v>8335</v>
      </c>
      <c r="R1178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7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7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0.2</v>
      </c>
      <c r="Q1180" t="s">
        <v>8335</v>
      </c>
      <c r="R1180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7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1.5625000000000001E-3</v>
      </c>
      <c r="Q1181" t="s">
        <v>8335</v>
      </c>
      <c r="R1181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7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1.4468085106382979E-2</v>
      </c>
      <c r="Q1182" t="s">
        <v>8335</v>
      </c>
      <c r="R1182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 s="7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0.75</v>
      </c>
      <c r="Q1183" t="s">
        <v>8335</v>
      </c>
      <c r="R1183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7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9.5238095238095233E-2</v>
      </c>
      <c r="Q1184" t="s">
        <v>8335</v>
      </c>
      <c r="R1184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7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0.03</v>
      </c>
      <c r="Q1185" t="s">
        <v>8335</v>
      </c>
      <c r="R1185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7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1.6243610846400417E-2</v>
      </c>
      <c r="Q1186" t="s">
        <v>8337</v>
      </c>
      <c r="R1186" t="s">
        <v>8338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8.4218512898330804E-3</v>
      </c>
      <c r="Q1187" t="s">
        <v>8337</v>
      </c>
      <c r="R1187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7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1.5365396627108058E-2</v>
      </c>
      <c r="Q1188" t="s">
        <v>8337</v>
      </c>
      <c r="R1188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7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7.6830205246405442E-3</v>
      </c>
      <c r="Q1189" t="s">
        <v>8337</v>
      </c>
      <c r="R1189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7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2.6471504204297728E-2</v>
      </c>
      <c r="Q1190" t="s">
        <v>8337</v>
      </c>
      <c r="R1190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7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8.8659793814432983E-3</v>
      </c>
      <c r="Q1191" t="s">
        <v>8337</v>
      </c>
      <c r="R1191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7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1.9259259259259261E-2</v>
      </c>
      <c r="Q1192" t="s">
        <v>8337</v>
      </c>
      <c r="R1192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7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1.1205432937181663E-2</v>
      </c>
      <c r="Q1193" t="s">
        <v>8337</v>
      </c>
      <c r="R1193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7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5.1724137931034482E-2</v>
      </c>
      <c r="Q1194" t="s">
        <v>8337</v>
      </c>
      <c r="R1194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7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1.2505153222481791E-2</v>
      </c>
      <c r="Q1195" t="s">
        <v>8337</v>
      </c>
      <c r="R1195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7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1.7725918570009932E-2</v>
      </c>
      <c r="Q1196" t="s">
        <v>8337</v>
      </c>
      <c r="R1196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1.2592592592592593E-2</v>
      </c>
      <c r="Q1197" t="s">
        <v>8337</v>
      </c>
      <c r="R1197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7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1.3082249533689347E-2</v>
      </c>
      <c r="Q1198" t="s">
        <v>8337</v>
      </c>
      <c r="R1198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7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8.2644628099173556E-3</v>
      </c>
      <c r="Q1199" t="s">
        <v>8337</v>
      </c>
      <c r="R1199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7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1.8309395899572416E-2</v>
      </c>
      <c r="Q1200" t="s">
        <v>8337</v>
      </c>
      <c r="R1200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7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3.3419977720014855E-3</v>
      </c>
      <c r="Q1201" t="s">
        <v>8337</v>
      </c>
      <c r="R1201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7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1.708409354785205E-2</v>
      </c>
      <c r="Q1202" t="s">
        <v>8337</v>
      </c>
      <c r="R1202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7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1.805973378976192E-2</v>
      </c>
      <c r="Q1203" t="s">
        <v>8337</v>
      </c>
      <c r="R1203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7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5.440565336973761E-3</v>
      </c>
      <c r="Q1204" t="s">
        <v>8337</v>
      </c>
      <c r="R1204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7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6.0479041916167665E-3</v>
      </c>
      <c r="Q1205" t="s">
        <v>8337</v>
      </c>
      <c r="R1205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7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4.2591347231562427E-3</v>
      </c>
      <c r="Q1206" t="s">
        <v>8337</v>
      </c>
      <c r="R1206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4.7284929835265405E-3</v>
      </c>
      <c r="Q1207" t="s">
        <v>8337</v>
      </c>
      <c r="R1207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7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3.0917874396135265E-2</v>
      </c>
      <c r="Q1208" t="s">
        <v>8337</v>
      </c>
      <c r="R1208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7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8.1053115658772136E-3</v>
      </c>
      <c r="Q1209" t="s">
        <v>8337</v>
      </c>
      <c r="R1209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7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4.829362524146813E-3</v>
      </c>
      <c r="Q1210" t="s">
        <v>8337</v>
      </c>
      <c r="R1210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7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7.2327044025157234E-3</v>
      </c>
      <c r="Q1211" t="s">
        <v>8337</v>
      </c>
      <c r="R1211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7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2.0250476770933687E-3</v>
      </c>
      <c r="Q1212" t="s">
        <v>8337</v>
      </c>
      <c r="R1212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7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5.9347181008902079E-3</v>
      </c>
      <c r="Q1213" t="s">
        <v>8337</v>
      </c>
      <c r="R1213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7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2.5728456292622444E-2</v>
      </c>
      <c r="Q1214" t="s">
        <v>8337</v>
      </c>
      <c r="R1214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7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1.6252821670428894E-2</v>
      </c>
      <c r="Q1215" t="s">
        <v>8337</v>
      </c>
      <c r="R1215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7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9.4840667678300454E-3</v>
      </c>
      <c r="Q1216" t="s">
        <v>8337</v>
      </c>
      <c r="R1216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1.3968040411143799E-2</v>
      </c>
      <c r="Q1217" t="s">
        <v>8337</v>
      </c>
      <c r="R1217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7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1.0883419943131679E-2</v>
      </c>
      <c r="Q1218" t="s">
        <v>8337</v>
      </c>
      <c r="R1218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7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IFERROR(L1219/E1219,0)</f>
        <v>6.730663135826989E-3</v>
      </c>
      <c r="Q1219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7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5.7400838439213156E-3</v>
      </c>
      <c r="Q1220" t="s">
        <v>8337</v>
      </c>
      <c r="R1220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7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9.7217952659083926E-3</v>
      </c>
      <c r="Q1221" t="s">
        <v>8337</v>
      </c>
      <c r="R1221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7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8.9945390298747183E-3</v>
      </c>
      <c r="Q1222" t="s">
        <v>8337</v>
      </c>
      <c r="R1222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4.2023492356212333E-2</v>
      </c>
      <c r="Q1223" t="s">
        <v>8337</v>
      </c>
      <c r="R1223" t="s">
        <v>8338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7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1.2304948729380294E-2</v>
      </c>
      <c r="Q1224" t="s">
        <v>8337</v>
      </c>
      <c r="R1224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7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8.6047664098752082E-3</v>
      </c>
      <c r="Q1225" t="s">
        <v>8337</v>
      </c>
      <c r="R1225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7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1.6981132075471698E-2</v>
      </c>
      <c r="Q1226" t="s">
        <v>8324</v>
      </c>
      <c r="R1226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2.2727272727272728E-2</v>
      </c>
      <c r="Q1227" t="s">
        <v>8324</v>
      </c>
      <c r="R1227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7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2.0650490449148167E-2</v>
      </c>
      <c r="Q1228" t="s">
        <v>8324</v>
      </c>
      <c r="R1228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7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7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1.6382252559726963E-2</v>
      </c>
      <c r="Q1230" t="s">
        <v>8324</v>
      </c>
      <c r="R1230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7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0.04</v>
      </c>
      <c r="Q1231" t="s">
        <v>8324</v>
      </c>
      <c r="R1231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7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7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7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2.5000000000000001E-2</v>
      </c>
      <c r="Q1234" t="s">
        <v>8324</v>
      </c>
      <c r="R1234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7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5.1724137931034482E-2</v>
      </c>
      <c r="Q1235" t="s">
        <v>8324</v>
      </c>
      <c r="R1235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7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2.8571428571428571E-2</v>
      </c>
      <c r="Q1237" t="s">
        <v>8324</v>
      </c>
      <c r="R1237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 s="7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7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7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1.6853932584269662E-2</v>
      </c>
      <c r="Q1240" t="s">
        <v>8324</v>
      </c>
      <c r="R1240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7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7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3.3195020746887967E-2</v>
      </c>
      <c r="Q1242" t="s">
        <v>8324</v>
      </c>
      <c r="R1242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7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1.3401655498620418E-2</v>
      </c>
      <c r="Q1243" t="s">
        <v>8324</v>
      </c>
      <c r="R1243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7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0.2</v>
      </c>
      <c r="Q1244" t="s">
        <v>8324</v>
      </c>
      <c r="R1244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7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2.247191011235955E-2</v>
      </c>
      <c r="Q1245" t="s">
        <v>8324</v>
      </c>
      <c r="R1245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7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2.1676300578034682E-2</v>
      </c>
      <c r="Q1246" t="s">
        <v>8324</v>
      </c>
      <c r="R1246" t="s">
        <v>8325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7.068607068607069E-3</v>
      </c>
      <c r="Q1247" t="s">
        <v>8324</v>
      </c>
      <c r="R1247" t="s">
        <v>8325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7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1.3247863247863248E-2</v>
      </c>
      <c r="Q1248" t="s">
        <v>8324</v>
      </c>
      <c r="R1248" t="s">
        <v>8325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7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1.1695906432748537E-2</v>
      </c>
      <c r="Q1249" t="s">
        <v>8324</v>
      </c>
      <c r="R1249" t="s">
        <v>8325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7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1.556317594302295E-2</v>
      </c>
      <c r="Q1250" t="s">
        <v>8324</v>
      </c>
      <c r="R1250" t="s">
        <v>8325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7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1.5511298353121409E-2</v>
      </c>
      <c r="Q1251" t="s">
        <v>8324</v>
      </c>
      <c r="R1251" t="s">
        <v>8325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7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8.4601805282616665E-3</v>
      </c>
      <c r="Q1252" t="s">
        <v>8324</v>
      </c>
      <c r="R1252" t="s">
        <v>8325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7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1.2115258677144728E-2</v>
      </c>
      <c r="Q1253" t="s">
        <v>8324</v>
      </c>
      <c r="R1253" t="s">
        <v>8325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7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2.9265255292652552E-2</v>
      </c>
      <c r="Q1254" t="s">
        <v>8324</v>
      </c>
      <c r="R1254" t="s">
        <v>8325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7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2.3400997652659419E-2</v>
      </c>
      <c r="Q1255" t="s">
        <v>8324</v>
      </c>
      <c r="R1255" t="s">
        <v>8325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7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1.058320198153569E-2</v>
      </c>
      <c r="Q1256" t="s">
        <v>8324</v>
      </c>
      <c r="R1256" t="s">
        <v>8325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1.795420853236699E-2</v>
      </c>
      <c r="Q1257" t="s">
        <v>8324</v>
      </c>
      <c r="R1257" t="s">
        <v>8325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1.0200872414778211E-2</v>
      </c>
      <c r="Q1258" t="s">
        <v>8324</v>
      </c>
      <c r="R1258" t="s">
        <v>8325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7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1.0857495373226403E-2</v>
      </c>
      <c r="Q1259" t="s">
        <v>8324</v>
      </c>
      <c r="R1259" t="s">
        <v>8325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2.6194836411291771E-2</v>
      </c>
      <c r="Q1260" t="s">
        <v>8324</v>
      </c>
      <c r="R1260" t="s">
        <v>8325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7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3.6838066001534921E-2</v>
      </c>
      <c r="Q1261" t="s">
        <v>8324</v>
      </c>
      <c r="R1261" t="s">
        <v>8325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7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1.9728072513996268E-2</v>
      </c>
      <c r="Q1262" t="s">
        <v>8324</v>
      </c>
      <c r="R1262" t="s">
        <v>8325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7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2.5679012345679011E-2</v>
      </c>
      <c r="Q1263" t="s">
        <v>8324</v>
      </c>
      <c r="R1263" t="s">
        <v>8325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7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1.2880274779195289E-2</v>
      </c>
      <c r="Q1264" t="s">
        <v>8324</v>
      </c>
      <c r="R1264" t="s">
        <v>8325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7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2.296918767507003E-2</v>
      </c>
      <c r="Q1265" t="s">
        <v>8324</v>
      </c>
      <c r="R1265" t="s">
        <v>8325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7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3.1423290203327174E-2</v>
      </c>
      <c r="Q1266" t="s">
        <v>8324</v>
      </c>
      <c r="R1266" t="s">
        <v>8325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1.5826692916595726E-2</v>
      </c>
      <c r="Q1267" t="s">
        <v>8324</v>
      </c>
      <c r="R1267" t="s">
        <v>8325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7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5.2383446830801469E-3</v>
      </c>
      <c r="Q1268" t="s">
        <v>8324</v>
      </c>
      <c r="R1268" t="s">
        <v>8325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7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7.0994820503661364E-3</v>
      </c>
      <c r="Q1269" t="s">
        <v>8324</v>
      </c>
      <c r="R1269" t="s">
        <v>8325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7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1.2999999999999999E-2</v>
      </c>
      <c r="Q1270" t="s">
        <v>8324</v>
      </c>
      <c r="R1270" t="s">
        <v>8325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7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1.0085185547831195E-2</v>
      </c>
      <c r="Q1271" t="s">
        <v>8324</v>
      </c>
      <c r="R1271" t="s">
        <v>8325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7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1.4731520223152023E-2</v>
      </c>
      <c r="Q1272" t="s">
        <v>8324</v>
      </c>
      <c r="R1272" t="s">
        <v>8325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7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4.0602488539620172E-3</v>
      </c>
      <c r="Q1273" t="s">
        <v>8324</v>
      </c>
      <c r="R1273" t="s">
        <v>8325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7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5.2830188679245287E-3</v>
      </c>
      <c r="Q1274" t="s">
        <v>8324</v>
      </c>
      <c r="R1274" t="s">
        <v>8325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7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1.3043478260869565E-2</v>
      </c>
      <c r="Q1275" t="s">
        <v>8324</v>
      </c>
      <c r="R1275" t="s">
        <v>8325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1.2053529025517347E-2</v>
      </c>
      <c r="Q1276" t="s">
        <v>8324</v>
      </c>
      <c r="R1276" t="s">
        <v>8325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1.5994342361159652E-2</v>
      </c>
      <c r="Q1277" t="s">
        <v>8324</v>
      </c>
      <c r="R1277" t="s">
        <v>8325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7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2.170700018834015E-2</v>
      </c>
      <c r="Q1278" t="s">
        <v>8324</v>
      </c>
      <c r="R1278" t="s">
        <v>8325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2.594441111526417E-2</v>
      </c>
      <c r="Q1279" t="s">
        <v>8324</v>
      </c>
      <c r="R1279" t="s">
        <v>8325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7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1.8866051037632808E-2</v>
      </c>
      <c r="Q1280" t="s">
        <v>8324</v>
      </c>
      <c r="R1280" t="s">
        <v>8325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1.3632262154892792E-2</v>
      </c>
      <c r="Q1281" t="s">
        <v>8324</v>
      </c>
      <c r="R1281" t="s">
        <v>8325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7.8140120864734642E-3</v>
      </c>
      <c r="Q1282" t="s">
        <v>8324</v>
      </c>
      <c r="R1282" t="s">
        <v>8325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7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IFERROR(L1283/E1283,0)</f>
        <v>9.548387096774193E-3</v>
      </c>
      <c r="Q1283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7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1.4777262431237191E-2</v>
      </c>
      <c r="Q1284" t="s">
        <v>8324</v>
      </c>
      <c r="R1284" t="s">
        <v>8325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7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1.0424070125562663E-2</v>
      </c>
      <c r="Q1285" t="s">
        <v>8324</v>
      </c>
      <c r="R1285" t="s">
        <v>8325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7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1.5346534653465346E-2</v>
      </c>
      <c r="Q1286" t="s">
        <v>8316</v>
      </c>
      <c r="R1286" t="s">
        <v>8317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3.0988686669945892E-2</v>
      </c>
      <c r="Q1287" t="s">
        <v>8316</v>
      </c>
      <c r="R1287" t="s">
        <v>8317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7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1.2307692307692308E-2</v>
      </c>
      <c r="Q1288" t="s">
        <v>8316</v>
      </c>
      <c r="R1288" t="s">
        <v>8317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7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4.1322314049586778E-2</v>
      </c>
      <c r="Q1289" t="s">
        <v>8316</v>
      </c>
      <c r="R1289" t="s">
        <v>8317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7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1.5181682429069188E-2</v>
      </c>
      <c r="Q1290" t="s">
        <v>8316</v>
      </c>
      <c r="R1290" t="s">
        <v>8317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7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2.7718550106609809E-2</v>
      </c>
      <c r="Q1291" t="s">
        <v>8316</v>
      </c>
      <c r="R1291" t="s">
        <v>8317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7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2.2631578947368423E-2</v>
      </c>
      <c r="Q1292" t="s">
        <v>8316</v>
      </c>
      <c r="R1292" t="s">
        <v>8317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7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9.6087851750171586E-3</v>
      </c>
      <c r="Q1293" t="s">
        <v>8316</v>
      </c>
      <c r="R1293" t="s">
        <v>8317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7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2.7807486631016044E-2</v>
      </c>
      <c r="Q1294" t="s">
        <v>8316</v>
      </c>
      <c r="R1294" t="s">
        <v>8317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7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7.8252363873492006E-3</v>
      </c>
      <c r="Q1295" t="s">
        <v>8316</v>
      </c>
      <c r="R1295" t="s">
        <v>8317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7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3.6065573770491806E-2</v>
      </c>
      <c r="Q1296" t="s">
        <v>8316</v>
      </c>
      <c r="R1296" t="s">
        <v>8317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2.5107885445272655E-2</v>
      </c>
      <c r="Q1297" t="s">
        <v>8316</v>
      </c>
      <c r="R1297" t="s">
        <v>8317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7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1.9166666666666665E-2</v>
      </c>
      <c r="Q1298" t="s">
        <v>8316</v>
      </c>
      <c r="R1298" t="s">
        <v>8317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7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1.0865099292398995E-2</v>
      </c>
      <c r="Q1299" t="s">
        <v>8316</v>
      </c>
      <c r="R1299" t="s">
        <v>8317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7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1.5766841853798376E-2</v>
      </c>
      <c r="Q1300" t="s">
        <v>8316</v>
      </c>
      <c r="R1300" t="s">
        <v>8317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7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7.3732718894009217E-3</v>
      </c>
      <c r="Q1301" t="s">
        <v>8316</v>
      </c>
      <c r="R1301" t="s">
        <v>8317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7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5.9259259259259256E-3</v>
      </c>
      <c r="Q1302" t="s">
        <v>8316</v>
      </c>
      <c r="R1302" t="s">
        <v>8317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7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1.4111922141119221E-2</v>
      </c>
      <c r="Q1303" t="s">
        <v>8316</v>
      </c>
      <c r="R1303" t="s">
        <v>8317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7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0.02</v>
      </c>
      <c r="Q1304" t="s">
        <v>8316</v>
      </c>
      <c r="R1304" t="s">
        <v>8317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7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2.368873008666127E-2</v>
      </c>
      <c r="Q1305" t="s">
        <v>8316</v>
      </c>
      <c r="R1305" t="s">
        <v>8317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7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6.5611002460412588E-3</v>
      </c>
      <c r="Q1306" t="s">
        <v>8318</v>
      </c>
      <c r="R1306" t="s">
        <v>8320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1.1035544719620172E-2</v>
      </c>
      <c r="Q1307" t="s">
        <v>8318</v>
      </c>
      <c r="R1307" t="s">
        <v>8320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7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4.9602207019548289E-3</v>
      </c>
      <c r="Q1308" t="s">
        <v>8318</v>
      </c>
      <c r="R1308" t="s">
        <v>8320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7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7.816571130797291E-3</v>
      </c>
      <c r="Q1309" t="s">
        <v>8318</v>
      </c>
      <c r="R1309" t="s">
        <v>8320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7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3.345070422535211E-2</v>
      </c>
      <c r="Q1310" t="s">
        <v>8318</v>
      </c>
      <c r="R1310" t="s">
        <v>8320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7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2.7176022983150866E-3</v>
      </c>
      <c r="Q1311" t="s">
        <v>8318</v>
      </c>
      <c r="R1311" t="s">
        <v>8320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7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7.7419354838709677E-3</v>
      </c>
      <c r="Q1312" t="s">
        <v>8318</v>
      </c>
      <c r="R1312" t="s">
        <v>8320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7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1.2489072061945797E-3</v>
      </c>
      <c r="Q1313" t="s">
        <v>8318</v>
      </c>
      <c r="R1313" t="s">
        <v>8320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7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3.5714285714285712E-2</v>
      </c>
      <c r="Q1314" t="s">
        <v>8318</v>
      </c>
      <c r="R1314" t="s">
        <v>8320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7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9.8023461353045158E-3</v>
      </c>
      <c r="Q1315" t="s">
        <v>8318</v>
      </c>
      <c r="R1315" t="s">
        <v>8320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7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5.4240631163708086E-3</v>
      </c>
      <c r="Q1316" t="s">
        <v>8318</v>
      </c>
      <c r="R1316" t="s">
        <v>8320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6.1380061380061383E-3</v>
      </c>
      <c r="Q1317" t="s">
        <v>8318</v>
      </c>
      <c r="R1317" t="s">
        <v>8320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7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7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1.6569285776576262E-3</v>
      </c>
      <c r="Q1319" t="s">
        <v>8318</v>
      </c>
      <c r="R1319" t="s">
        <v>8320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7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2.2022838499184339E-2</v>
      </c>
      <c r="Q1320" t="s">
        <v>8318</v>
      </c>
      <c r="R1320" t="s">
        <v>8320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7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1.0273972602739725E-2</v>
      </c>
      <c r="Q1321" t="s">
        <v>8318</v>
      </c>
      <c r="R1321" t="s">
        <v>8320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7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5.9642147117296221E-3</v>
      </c>
      <c r="Q1322" t="s">
        <v>8318</v>
      </c>
      <c r="R1322" t="s">
        <v>8320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7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1.1629838843661739E-3</v>
      </c>
      <c r="Q1323" t="s">
        <v>8318</v>
      </c>
      <c r="R1323" t="s">
        <v>8320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7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3.7735849056603772E-2</v>
      </c>
      <c r="Q1324" t="s">
        <v>8318</v>
      </c>
      <c r="R1324" t="s">
        <v>8320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7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3.3033033033033031E-2</v>
      </c>
      <c r="Q1325" t="s">
        <v>8318</v>
      </c>
      <c r="R1325" t="s">
        <v>8320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7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1.8292682926829267E-2</v>
      </c>
      <c r="Q1326" t="s">
        <v>8318</v>
      </c>
      <c r="R1326" t="s">
        <v>8320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1.646090534979424E-2</v>
      </c>
      <c r="Q1327" t="s">
        <v>8318</v>
      </c>
      <c r="R1327" t="s">
        <v>8320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7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9.7345132743362831E-3</v>
      </c>
      <c r="Q1328" t="s">
        <v>8318</v>
      </c>
      <c r="R1328" t="s">
        <v>8320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7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2.404692082111437E-2</v>
      </c>
      <c r="Q1329" t="s">
        <v>8318</v>
      </c>
      <c r="R1329" t="s">
        <v>8320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7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8.5812356979405036E-3</v>
      </c>
      <c r="Q1330" t="s">
        <v>8318</v>
      </c>
      <c r="R1330" t="s">
        <v>8320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7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2.2058823529411766E-2</v>
      </c>
      <c r="Q1331" t="s">
        <v>8318</v>
      </c>
      <c r="R1331" t="s">
        <v>8320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7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6.3508192556839833E-3</v>
      </c>
      <c r="Q1332" t="s">
        <v>8318</v>
      </c>
      <c r="R1332" t="s">
        <v>8320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7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9.9502487562189053E-3</v>
      </c>
      <c r="Q1333" t="s">
        <v>8318</v>
      </c>
      <c r="R1333" t="s">
        <v>8320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7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7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7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1.9296651052226804E-2</v>
      </c>
      <c r="Q1336" t="s">
        <v>8318</v>
      </c>
      <c r="R1336" t="s">
        <v>8320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3.2388663967611335E-3</v>
      </c>
      <c r="Q1337" t="s">
        <v>8318</v>
      </c>
      <c r="R1337" t="s">
        <v>8320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7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2.6369383262504855E-3</v>
      </c>
      <c r="Q1338" t="s">
        <v>8318</v>
      </c>
      <c r="R1338" t="s">
        <v>8320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7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5.6700822161921344E-3</v>
      </c>
      <c r="Q1339" t="s">
        <v>8318</v>
      </c>
      <c r="R1339" t="s">
        <v>8320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7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1.5136226034308779E-2</v>
      </c>
      <c r="Q1340" t="s">
        <v>8318</v>
      </c>
      <c r="R1340" t="s">
        <v>8320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7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1.1154657823334338E-2</v>
      </c>
      <c r="Q1341" t="s">
        <v>8318</v>
      </c>
      <c r="R1341" t="s">
        <v>8320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7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7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2.6151222285389427E-3</v>
      </c>
      <c r="Q1343" t="s">
        <v>8318</v>
      </c>
      <c r="R1343" t="s">
        <v>8320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7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0.01</v>
      </c>
      <c r="Q1344" t="s">
        <v>8318</v>
      </c>
      <c r="R1344" t="s">
        <v>8320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7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6.3148839664509569E-3</v>
      </c>
      <c r="Q1345" t="s">
        <v>8318</v>
      </c>
      <c r="R1345" t="s">
        <v>8320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7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2.4532297917402048E-2</v>
      </c>
      <c r="Q1346" t="s">
        <v>8321</v>
      </c>
      <c r="R1346" t="s">
        <v>8322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IFERROR(L1347/E1347,0)</f>
        <v>1.8666666666666668E-2</v>
      </c>
      <c r="Q1347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7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2.0639977836265411E-2</v>
      </c>
      <c r="Q1348" t="s">
        <v>8321</v>
      </c>
      <c r="R1348" t="s">
        <v>8322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7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1.213307240704501E-2</v>
      </c>
      <c r="Q1349" t="s">
        <v>8321</v>
      </c>
      <c r="R1349" t="s">
        <v>8322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7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4.344193817878028E-3</v>
      </c>
      <c r="Q1350" t="s">
        <v>8321</v>
      </c>
      <c r="R1350" t="s">
        <v>8322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7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1.6846229187071498E-2</v>
      </c>
      <c r="Q1351" t="s">
        <v>8321</v>
      </c>
      <c r="R1351" t="s">
        <v>8322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7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1.4992791926958193E-2</v>
      </c>
      <c r="Q1352" t="s">
        <v>8321</v>
      </c>
      <c r="R1352" t="s">
        <v>8322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7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5.9250481410161454E-3</v>
      </c>
      <c r="Q1353" t="s">
        <v>8321</v>
      </c>
      <c r="R1353" t="s">
        <v>8322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7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1.6674012046422802E-2</v>
      </c>
      <c r="Q1354" t="s">
        <v>8321</v>
      </c>
      <c r="R1354" t="s">
        <v>8322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7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3.1437125748502992E-2</v>
      </c>
      <c r="Q1355" t="s">
        <v>8321</v>
      </c>
      <c r="R1355" t="s">
        <v>8322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7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4.0946896992962251E-2</v>
      </c>
      <c r="Q1356" t="s">
        <v>8321</v>
      </c>
      <c r="R1356" t="s">
        <v>8322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3.9452233452885559E-2</v>
      </c>
      <c r="Q1357" t="s">
        <v>8321</v>
      </c>
      <c r="R1357" t="s">
        <v>8322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7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1.399712978396154E-2</v>
      </c>
      <c r="Q1358" t="s">
        <v>8321</v>
      </c>
      <c r="R1358" t="s">
        <v>8322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7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2.5937749401436554E-2</v>
      </c>
      <c r="Q1359" t="s">
        <v>8321</v>
      </c>
      <c r="R1359" t="s">
        <v>8322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7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1.4626865671641792E-2</v>
      </c>
      <c r="Q1360" t="s">
        <v>8321</v>
      </c>
      <c r="R1360" t="s">
        <v>8322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7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2.4869109947643978E-2</v>
      </c>
      <c r="Q1361" t="s">
        <v>8321</v>
      </c>
      <c r="R1361" t="s">
        <v>8322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7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3.117782909930716E-2</v>
      </c>
      <c r="Q1362" t="s">
        <v>8321</v>
      </c>
      <c r="R1362" t="s">
        <v>8322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7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3.4925254663315253E-2</v>
      </c>
      <c r="Q1363" t="s">
        <v>8321</v>
      </c>
      <c r="R1363" t="s">
        <v>8322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7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2.2914757103574702E-2</v>
      </c>
      <c r="Q1364" t="s">
        <v>8321</v>
      </c>
      <c r="R1364" t="s">
        <v>8322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7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2.5000000000000001E-2</v>
      </c>
      <c r="Q1365" t="s">
        <v>8321</v>
      </c>
      <c r="R1365" t="s">
        <v>8322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7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2.8898254063816978E-3</v>
      </c>
      <c r="Q1366" t="s">
        <v>8324</v>
      </c>
      <c r="R1366" t="s">
        <v>8325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1.223404255319149E-2</v>
      </c>
      <c r="Q1367" t="s">
        <v>8324</v>
      </c>
      <c r="R1367" t="s">
        <v>8325</v>
      </c>
      <c r="S1367" s="13">
        <f t="shared" si="86"/>
        <v>42049.733240740738</v>
      </c>
      <c r="T1367" s="13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 s="7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1.5495394073169882E-2</v>
      </c>
      <c r="Q1368" t="s">
        <v>8324</v>
      </c>
      <c r="R1368" t="s">
        <v>8325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7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1.5753544547523191E-2</v>
      </c>
      <c r="Q1369" t="s">
        <v>8324</v>
      </c>
      <c r="R1369" t="s">
        <v>8325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7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1.5718157181571817E-2</v>
      </c>
      <c r="Q1370" t="s">
        <v>8324</v>
      </c>
      <c r="R1370" t="s">
        <v>8325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1.1909430831873744E-2</v>
      </c>
      <c r="Q1371" t="s">
        <v>8324</v>
      </c>
      <c r="R1371" t="s">
        <v>8325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7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1.2861736334405145E-2</v>
      </c>
      <c r="Q1372" t="s">
        <v>8324</v>
      </c>
      <c r="R1372" t="s">
        <v>8325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7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9.3395597064709814E-3</v>
      </c>
      <c r="Q1373" t="s">
        <v>8324</v>
      </c>
      <c r="R1373" t="s">
        <v>8325</v>
      </c>
      <c r="S1373" s="13">
        <f t="shared" si="86"/>
        <v>42101.758587962962</v>
      </c>
      <c r="T1373" s="13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 s="7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2.5806451612903226E-2</v>
      </c>
      <c r="Q1374" t="s">
        <v>8324</v>
      </c>
      <c r="R1374" t="s">
        <v>8325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7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4.9519093419674318E-3</v>
      </c>
      <c r="Q1375" t="s">
        <v>8324</v>
      </c>
      <c r="R1375" t="s">
        <v>8325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7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2.322308233638283E-2</v>
      </c>
      <c r="Q1376" t="s">
        <v>8324</v>
      </c>
      <c r="R1376" t="s">
        <v>8325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1.5905442871735006E-2</v>
      </c>
      <c r="Q1377" t="s">
        <v>8324</v>
      </c>
      <c r="R1377" t="s">
        <v>8325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7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1.7983301220295438E-2</v>
      </c>
      <c r="Q1378" t="s">
        <v>8324</v>
      </c>
      <c r="R1378" t="s">
        <v>8325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7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2.052980132450331E-2</v>
      </c>
      <c r="Q1379" t="s">
        <v>8324</v>
      </c>
      <c r="R1379" t="s">
        <v>8325</v>
      </c>
      <c r="S1379" s="13">
        <f t="shared" si="86"/>
        <v>42747.219560185185</v>
      </c>
      <c r="T1379" s="13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 s="7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3.2702237521514632E-2</v>
      </c>
      <c r="Q1380" t="s">
        <v>8324</v>
      </c>
      <c r="R1380" t="s">
        <v>8325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7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1.3530465949820788E-2</v>
      </c>
      <c r="Q1381" t="s">
        <v>8324</v>
      </c>
      <c r="R1381" t="s">
        <v>8325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7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4.716981132075472E-2</v>
      </c>
      <c r="Q1382" t="s">
        <v>8324</v>
      </c>
      <c r="R1382" t="s">
        <v>8325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7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1.3632119514472456E-2</v>
      </c>
      <c r="Q1383" t="s">
        <v>8324</v>
      </c>
      <c r="R1383" t="s">
        <v>8325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7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1.7726673853156065E-2</v>
      </c>
      <c r="Q1384" t="s">
        <v>8324</v>
      </c>
      <c r="R1384" t="s">
        <v>8325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7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1.9901562165632356E-2</v>
      </c>
      <c r="Q1385" t="s">
        <v>8324</v>
      </c>
      <c r="R1385" t="s">
        <v>8325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7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1.4506101772967994E-2</v>
      </c>
      <c r="Q1386" t="s">
        <v>8324</v>
      </c>
      <c r="R1386" t="s">
        <v>8325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1.517125974668525E-2</v>
      </c>
      <c r="Q1387" t="s">
        <v>8324</v>
      </c>
      <c r="R1387" t="s">
        <v>8325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7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1.6E-2</v>
      </c>
      <c r="Q1388" t="s">
        <v>8324</v>
      </c>
      <c r="R1388" t="s">
        <v>8325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7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1.4272644098810613E-2</v>
      </c>
      <c r="Q1389" t="s">
        <v>8324</v>
      </c>
      <c r="R1389" t="s">
        <v>8325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7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1.6616298511802765E-2</v>
      </c>
      <c r="Q1390" t="s">
        <v>8324</v>
      </c>
      <c r="R1390" t="s">
        <v>8325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7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4.676753782668501E-2</v>
      </c>
      <c r="Q1391" t="s">
        <v>8324</v>
      </c>
      <c r="R1391" t="s">
        <v>8325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7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6.2193126022913256E-3</v>
      </c>
      <c r="Q1392" t="s">
        <v>8324</v>
      </c>
      <c r="R1392" t="s">
        <v>8325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7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2.3593466424682397E-2</v>
      </c>
      <c r="Q1393" t="s">
        <v>8324</v>
      </c>
      <c r="R1393" t="s">
        <v>8325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7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3.6606828581485396E-2</v>
      </c>
      <c r="Q1394" t="s">
        <v>8324</v>
      </c>
      <c r="R1394" t="s">
        <v>8325</v>
      </c>
      <c r="S1394" s="13">
        <f t="shared" si="86"/>
        <v>42401.154930555553</v>
      </c>
      <c r="T1394" s="13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 s="7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5.0806057645334636E-3</v>
      </c>
      <c r="Q1395" t="s">
        <v>8324</v>
      </c>
      <c r="R1395" t="s">
        <v>8325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7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1.8558951965065504E-2</v>
      </c>
      <c r="Q1396" t="s">
        <v>8324</v>
      </c>
      <c r="R1396" t="s">
        <v>8325</v>
      </c>
      <c r="S1396" s="13">
        <f t="shared" si="86"/>
        <v>42752.144976851851</v>
      </c>
      <c r="T1396" s="13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 s="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2.0939734422880489E-2</v>
      </c>
      <c r="Q1397" t="s">
        <v>8324</v>
      </c>
      <c r="R1397" t="s">
        <v>8325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7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1.133892513202858E-2</v>
      </c>
      <c r="Q1398" t="s">
        <v>8324</v>
      </c>
      <c r="R1398" t="s">
        <v>8325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7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1.3877909530083443E-2</v>
      </c>
      <c r="Q1399" t="s">
        <v>8324</v>
      </c>
      <c r="R1399" t="s">
        <v>8325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7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1.3468711147948611E-2</v>
      </c>
      <c r="Q1400" t="s">
        <v>8324</v>
      </c>
      <c r="R1400" t="s">
        <v>8325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7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1.6207169911036729E-2</v>
      </c>
      <c r="Q1401" t="s">
        <v>8324</v>
      </c>
      <c r="R1401" t="s">
        <v>8325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7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5.8020477815699661E-2</v>
      </c>
      <c r="Q1402" t="s">
        <v>8324</v>
      </c>
      <c r="R1402" t="s">
        <v>8325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7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1.9334568597438168E-2</v>
      </c>
      <c r="Q1403" t="s">
        <v>8324</v>
      </c>
      <c r="R1403" t="s">
        <v>8325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7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4.1407108831073652E-2</v>
      </c>
      <c r="Q1404" t="s">
        <v>8324</v>
      </c>
      <c r="R1404" t="s">
        <v>8325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7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1.6085790884718499E-2</v>
      </c>
      <c r="Q1405" t="s">
        <v>8324</v>
      </c>
      <c r="R1405" t="s">
        <v>8325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7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2.0746887966804978E-2</v>
      </c>
      <c r="Q1406" t="s">
        <v>8321</v>
      </c>
      <c r="R1406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0.16190476190476191</v>
      </c>
      <c r="Q1407" t="s">
        <v>8321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 s="7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0.2</v>
      </c>
      <c r="Q1408" t="s">
        <v>8321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7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0.13333333333333333</v>
      </c>
      <c r="Q1409" t="s">
        <v>8321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7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8.3333333333333329E-2</v>
      </c>
      <c r="Q1410" t="s">
        <v>8321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7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IFERROR(L1411/E1411,0)</f>
        <v>0</v>
      </c>
      <c r="Q1411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7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7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0.42857142857142855</v>
      </c>
      <c r="Q1413" t="s">
        <v>8321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7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4.0625000000000001E-2</v>
      </c>
      <c r="Q1414" t="s">
        <v>8321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7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0.01</v>
      </c>
      <c r="Q1415" t="s">
        <v>8321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7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1.125E-2</v>
      </c>
      <c r="Q1417" t="s">
        <v>8321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7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7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3.6363636363636362E-2</v>
      </c>
      <c r="Q1419" t="s">
        <v>8321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7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0.16666666666666666</v>
      </c>
      <c r="Q1420" t="s">
        <v>8321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7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2.247191011235955E-2</v>
      </c>
      <c r="Q1421" t="s">
        <v>8321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 s="7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7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0.01</v>
      </c>
      <c r="Q1423" t="s">
        <v>8321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7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7.6923076923076927E-2</v>
      </c>
      <c r="Q1424" t="s">
        <v>8321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7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0.01</v>
      </c>
      <c r="Q1425" t="s">
        <v>8321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7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9.1683038637852005E-3</v>
      </c>
      <c r="Q1426" t="s">
        <v>8321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7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7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9.5465393794749408E-3</v>
      </c>
      <c r="Q1429" t="s">
        <v>8321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7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6.6666666666666666E-2</v>
      </c>
      <c r="Q1430" t="s">
        <v>8321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7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7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1.2406947890818859E-2</v>
      </c>
      <c r="Q1432" t="s">
        <v>8321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7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8.6540232001473018E-3</v>
      </c>
      <c r="Q1433" t="s">
        <v>8321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7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7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1.2422360248447204E-2</v>
      </c>
      <c r="Q1435" t="s">
        <v>8321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7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1.3431013431013431E-3</v>
      </c>
      <c r="Q1436" t="s">
        <v>8321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0.13333333333333333</v>
      </c>
      <c r="Q1437" t="s">
        <v>8321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7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2.5974025974025976E-2</v>
      </c>
      <c r="Q1438" t="s">
        <v>8321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7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2.7261462205700124E-2</v>
      </c>
      <c r="Q1439" t="s">
        <v>8321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7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1.3333333333333334E-2</v>
      </c>
      <c r="Q1440" t="s">
        <v>8321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7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3.3333333333333333E-2</v>
      </c>
      <c r="Q1441" t="s">
        <v>8321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7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7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1.4851485148514852E-3</v>
      </c>
      <c r="Q1443" t="s">
        <v>8321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7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7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7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7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7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0.04</v>
      </c>
      <c r="Q1449" t="s">
        <v>8321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7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7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7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7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7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7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7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6.6666666666666666E-2</v>
      </c>
      <c r="Q1456" t="s">
        <v>8321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4.4444444444444444E-3</v>
      </c>
      <c r="Q1457" t="s">
        <v>8321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 s="7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2.0689655172413793E-2</v>
      </c>
      <c r="Q1458" t="s">
        <v>8321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7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7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7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2.2388025303736365E-2</v>
      </c>
      <c r="Q1463" t="s">
        <v>8321</v>
      </c>
      <c r="R1463" t="s">
        <v>8341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7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3.4556638330223238E-2</v>
      </c>
      <c r="Q1464" t="s">
        <v>8321</v>
      </c>
      <c r="R1464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7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2.8216704288939052E-2</v>
      </c>
      <c r="Q1465" t="s">
        <v>8321</v>
      </c>
      <c r="R1465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 s="7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2.8676470588235293E-2</v>
      </c>
      <c r="Q1466" t="s">
        <v>8321</v>
      </c>
      <c r="R1466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1.9003194099515536E-2</v>
      </c>
      <c r="Q1467" t="s">
        <v>8321</v>
      </c>
      <c r="R1467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1.436817403103178E-2</v>
      </c>
      <c r="Q1468" t="s">
        <v>8321</v>
      </c>
      <c r="R1468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7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1.3034410844629822E-2</v>
      </c>
      <c r="Q1469" t="s">
        <v>8321</v>
      </c>
      <c r="R146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7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3.0128534704370179E-2</v>
      </c>
      <c r="Q1470" t="s">
        <v>8321</v>
      </c>
      <c r="R1470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7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6.6905665096502562E-3</v>
      </c>
      <c r="Q1471" t="s">
        <v>8321</v>
      </c>
      <c r="R1471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7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4.3153969099627064E-2</v>
      </c>
      <c r="Q1472" t="s">
        <v>8321</v>
      </c>
      <c r="R147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7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1.0322308826627343E-2</v>
      </c>
      <c r="Q1473" t="s">
        <v>8321</v>
      </c>
      <c r="R1473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7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9.6896989272119045E-3</v>
      </c>
      <c r="Q1474" t="s">
        <v>8321</v>
      </c>
      <c r="R1474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 s="7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IFERROR(L1475/E1475,0)</f>
        <v>2.5999314060650314E-2</v>
      </c>
      <c r="Q1475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7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2.2565320665083134E-2</v>
      </c>
      <c r="Q1476" t="s">
        <v>8321</v>
      </c>
      <c r="R1476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1.5582791086360816E-2</v>
      </c>
      <c r="Q1477" t="s">
        <v>8321</v>
      </c>
      <c r="R1477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2.3076954083915465E-2</v>
      </c>
      <c r="Q1478" t="s">
        <v>8321</v>
      </c>
      <c r="R1478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7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1.1050220106010242E-2</v>
      </c>
      <c r="Q1479" t="s">
        <v>8321</v>
      </c>
      <c r="R147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3.4261605280952019E-2</v>
      </c>
      <c r="Q1480" t="s">
        <v>8321</v>
      </c>
      <c r="R1480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7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3.2302092811646949E-2</v>
      </c>
      <c r="Q1481" t="s">
        <v>8321</v>
      </c>
      <c r="R1481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7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1.0850954029548771E-2</v>
      </c>
      <c r="Q1482" t="s">
        <v>8321</v>
      </c>
      <c r="R148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7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5.7142857142857141E-2</v>
      </c>
      <c r="Q1483" t="s">
        <v>8321</v>
      </c>
      <c r="R1483" t="s">
        <v>8323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7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0.2</v>
      </c>
      <c r="Q1484" t="s">
        <v>8321</v>
      </c>
      <c r="R1484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7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0.04</v>
      </c>
      <c r="Q1485" t="s">
        <v>8321</v>
      </c>
      <c r="R1485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 s="7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0.02</v>
      </c>
      <c r="Q1487" t="s">
        <v>8321</v>
      </c>
      <c r="R1487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7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6.25E-2</v>
      </c>
      <c r="Q1488" t="s">
        <v>8321</v>
      </c>
      <c r="R1488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7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7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1.6666666666666666E-2</v>
      </c>
      <c r="Q1490" t="s">
        <v>8321</v>
      </c>
      <c r="R1490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7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7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2.1229050279329607E-2</v>
      </c>
      <c r="Q1492" t="s">
        <v>8321</v>
      </c>
      <c r="R1492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7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0.01</v>
      </c>
      <c r="Q1493" t="s">
        <v>8321</v>
      </c>
      <c r="R1493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7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6.6666666666666666E-2</v>
      </c>
      <c r="Q1494" t="s">
        <v>8321</v>
      </c>
      <c r="R1494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7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7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2.4719101123595506E-2</v>
      </c>
      <c r="Q1496" t="s">
        <v>8321</v>
      </c>
      <c r="R1496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7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7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7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5.2631578947368418E-2</v>
      </c>
      <c r="Q1500" t="s">
        <v>8321</v>
      </c>
      <c r="R1500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7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0.2</v>
      </c>
      <c r="Q1501" t="s">
        <v>8321</v>
      </c>
      <c r="R1501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7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2.1398002853067047E-2</v>
      </c>
      <c r="Q1502" t="s">
        <v>8321</v>
      </c>
      <c r="R1502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7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1.0232160199787264E-2</v>
      </c>
      <c r="Q1503" t="s">
        <v>8337</v>
      </c>
      <c r="R1503" t="s">
        <v>8338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7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1.4741464288914777E-2</v>
      </c>
      <c r="Q1504" t="s">
        <v>8337</v>
      </c>
      <c r="R1504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7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1.7548499356143089E-2</v>
      </c>
      <c r="Q1505" t="s">
        <v>8337</v>
      </c>
      <c r="R1505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7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1.488984833388686E-2</v>
      </c>
      <c r="Q1506" t="s">
        <v>8337</v>
      </c>
      <c r="R1506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2.0816991492186087E-2</v>
      </c>
      <c r="Q1507" t="s">
        <v>8337</v>
      </c>
      <c r="R1507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7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2.5733093955715141E-2</v>
      </c>
      <c r="Q1508" t="s">
        <v>8337</v>
      </c>
      <c r="R1508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7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1.2790697674418604E-2</v>
      </c>
      <c r="Q1509" t="s">
        <v>8337</v>
      </c>
      <c r="R1509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7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1.0297203650383094E-2</v>
      </c>
      <c r="Q1510" t="s">
        <v>8337</v>
      </c>
      <c r="R1510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9.0584649968896182E-3</v>
      </c>
      <c r="Q1511" t="s">
        <v>8337</v>
      </c>
      <c r="R1511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7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2.5053199386351265E-2</v>
      </c>
      <c r="Q1512" t="s">
        <v>8337</v>
      </c>
      <c r="R1512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7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1.3162098268481246E-2</v>
      </c>
      <c r="Q1513" t="s">
        <v>8337</v>
      </c>
      <c r="R1513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7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1.7129416577184638E-2</v>
      </c>
      <c r="Q1514" t="s">
        <v>8337</v>
      </c>
      <c r="R1514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7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1.791442736324626E-2</v>
      </c>
      <c r="Q1515" t="s">
        <v>8337</v>
      </c>
      <c r="R1515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7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6.6118186257936064E-3</v>
      </c>
      <c r="Q1516" t="s">
        <v>8337</v>
      </c>
      <c r="R1516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1.1769271386674639E-3</v>
      </c>
      <c r="Q1517" t="s">
        <v>8337</v>
      </c>
      <c r="R1517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7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6.2797747942832391E-3</v>
      </c>
      <c r="Q1518" t="s">
        <v>8337</v>
      </c>
      <c r="R1518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7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2.5311766884800593E-2</v>
      </c>
      <c r="Q1519" t="s">
        <v>8337</v>
      </c>
      <c r="R1519" t="s">
        <v>8338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7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7.6610939782502836E-3</v>
      </c>
      <c r="Q1520" t="s">
        <v>8337</v>
      </c>
      <c r="R1520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7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1.5586788852758594E-2</v>
      </c>
      <c r="Q1521" t="s">
        <v>8337</v>
      </c>
      <c r="R1521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7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8.9664429530201348E-3</v>
      </c>
      <c r="Q1522" t="s">
        <v>8337</v>
      </c>
      <c r="R1522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7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5.8669329671701409E-3</v>
      </c>
      <c r="Q1523" t="s">
        <v>8337</v>
      </c>
      <c r="R1523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7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7.4772415595673125E-3</v>
      </c>
      <c r="Q1524" t="s">
        <v>8337</v>
      </c>
      <c r="R1524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7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1.043470730862487E-2</v>
      </c>
      <c r="Q1525" t="s">
        <v>8337</v>
      </c>
      <c r="R1525" t="s">
        <v>8338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7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4.5088566827697265E-3</v>
      </c>
      <c r="Q1526" t="s">
        <v>8337</v>
      </c>
      <c r="R1526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3.0945039399666238E-2</v>
      </c>
      <c r="Q1527" t="s">
        <v>8337</v>
      </c>
      <c r="R1527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7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1.011743450767841E-2</v>
      </c>
      <c r="Q1528" t="s">
        <v>8337</v>
      </c>
      <c r="R1528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7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1.8108677937162886E-2</v>
      </c>
      <c r="Q1529" t="s">
        <v>8337</v>
      </c>
      <c r="R1529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7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1.894163608381674E-2</v>
      </c>
      <c r="Q1530" t="s">
        <v>8337</v>
      </c>
      <c r="R1530" t="s">
        <v>8338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7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7.3710073710073713E-3</v>
      </c>
      <c r="Q1531" t="s">
        <v>8337</v>
      </c>
      <c r="R1531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7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1.8521265549174597E-2</v>
      </c>
      <c r="Q1532" t="s">
        <v>8337</v>
      </c>
      <c r="R1532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7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1.7654171704957679E-2</v>
      </c>
      <c r="Q1533" t="s">
        <v>8337</v>
      </c>
      <c r="R1533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7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1.2148258336432379E-2</v>
      </c>
      <c r="Q1534" t="s">
        <v>8337</v>
      </c>
      <c r="R1534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7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1.1330056803392892E-2</v>
      </c>
      <c r="Q1535" t="s">
        <v>8337</v>
      </c>
      <c r="R1535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7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1.1777848707309288E-2</v>
      </c>
      <c r="Q1536" t="s">
        <v>8337</v>
      </c>
      <c r="R1536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2.0766471587691147E-2</v>
      </c>
      <c r="Q1537" t="s">
        <v>8337</v>
      </c>
      <c r="R1537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1.514797910977158E-2</v>
      </c>
      <c r="Q1538" t="s">
        <v>8337</v>
      </c>
      <c r="R1538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7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IFERROR(L1539/E1539,0)</f>
        <v>1.0376134889753566E-2</v>
      </c>
      <c r="Q1539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7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6.4031180400890867E-3</v>
      </c>
      <c r="Q1540" t="s">
        <v>8337</v>
      </c>
      <c r="R1540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1.0442243729322336E-2</v>
      </c>
      <c r="Q1541" t="s">
        <v>8337</v>
      </c>
      <c r="R1541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7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5.5429864253393668E-3</v>
      </c>
      <c r="Q1542" t="s">
        <v>8337</v>
      </c>
      <c r="R1542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7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0.33333333333333331</v>
      </c>
      <c r="Q1543" t="s">
        <v>8337</v>
      </c>
      <c r="R1543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7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0.05</v>
      </c>
      <c r="Q1544" t="s">
        <v>8337</v>
      </c>
      <c r="R1544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7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0.1</v>
      </c>
      <c r="Q1545" t="s">
        <v>8337</v>
      </c>
      <c r="R1545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7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7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3.8062283737024222E-2</v>
      </c>
      <c r="Q1548" t="s">
        <v>8337</v>
      </c>
      <c r="R1548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7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7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1.6666666666666666E-2</v>
      </c>
      <c r="Q1550" t="s">
        <v>8337</v>
      </c>
      <c r="R1550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7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3.5294117647058823E-2</v>
      </c>
      <c r="Q1551" t="s">
        <v>8337</v>
      </c>
      <c r="R1551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7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6.9306930693069313E-2</v>
      </c>
      <c r="Q1552" t="s">
        <v>8337</v>
      </c>
      <c r="R155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7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7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7.5650118203309689E-3</v>
      </c>
      <c r="Q1554" t="s">
        <v>8337</v>
      </c>
      <c r="R1554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7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7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7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1.7725258493353029E-2</v>
      </c>
      <c r="Q1558" t="s">
        <v>8337</v>
      </c>
      <c r="R1558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7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0.01</v>
      </c>
      <c r="Q1559" t="s">
        <v>8337</v>
      </c>
      <c r="R155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7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8.5714285714285715E-2</v>
      </c>
      <c r="Q1560" t="s">
        <v>8337</v>
      </c>
      <c r="R1560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7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0.02</v>
      </c>
      <c r="Q1561" t="s">
        <v>8337</v>
      </c>
      <c r="R1561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7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4.2553191489361701E-2</v>
      </c>
      <c r="Q1562" t="s">
        <v>8337</v>
      </c>
      <c r="R156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7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1.4925373134328358E-2</v>
      </c>
      <c r="Q1563" t="s">
        <v>8321</v>
      </c>
      <c r="R1563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7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7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2.3529411764705882E-2</v>
      </c>
      <c r="Q1565" t="s">
        <v>8321</v>
      </c>
      <c r="R1565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7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0.1</v>
      </c>
      <c r="Q1566" t="s">
        <v>8321</v>
      </c>
      <c r="R1566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0.01</v>
      </c>
      <c r="Q1567" t="s">
        <v>8321</v>
      </c>
      <c r="R1567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7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9.2549019607843144E-3</v>
      </c>
      <c r="Q1568" t="s">
        <v>8321</v>
      </c>
      <c r="R1568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7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3.7142857142857144E-2</v>
      </c>
      <c r="Q1569" t="s">
        <v>8321</v>
      </c>
      <c r="R156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7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6.4516129032258064E-3</v>
      </c>
      <c r="Q1570" t="s">
        <v>8321</v>
      </c>
      <c r="R1570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 s="7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7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2.0933977455716585E-2</v>
      </c>
      <c r="Q1572" t="s">
        <v>8321</v>
      </c>
      <c r="R157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7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0.05</v>
      </c>
      <c r="Q1573" t="s">
        <v>8321</v>
      </c>
      <c r="R1573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7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2.4E-2</v>
      </c>
      <c r="Q1574" t="s">
        <v>8321</v>
      </c>
      <c r="R1574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7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1.3452914798206279E-2</v>
      </c>
      <c r="Q1575" t="s">
        <v>8321</v>
      </c>
      <c r="R1575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7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1.1857707509881422E-2</v>
      </c>
      <c r="Q1576" t="s">
        <v>8321</v>
      </c>
      <c r="R1576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1.5277171540811872E-2</v>
      </c>
      <c r="Q1577" t="s">
        <v>8321</v>
      </c>
      <c r="R1577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7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1.5384615384615385E-2</v>
      </c>
      <c r="Q1578" t="s">
        <v>8321</v>
      </c>
      <c r="R1578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7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3.6363636363636362E-2</v>
      </c>
      <c r="Q1579" t="s">
        <v>8321</v>
      </c>
      <c r="R157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7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1.9512195121951219E-2</v>
      </c>
      <c r="Q1580" t="s">
        <v>8321</v>
      </c>
      <c r="R1580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7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7.1428571428571425E-2</v>
      </c>
      <c r="Q1581" t="s">
        <v>8321</v>
      </c>
      <c r="R1581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7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7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0.2</v>
      </c>
      <c r="Q1583" t="s">
        <v>8337</v>
      </c>
      <c r="R1583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7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3.2258064516129031E-2</v>
      </c>
      <c r="Q1584" t="s">
        <v>8337</v>
      </c>
      <c r="R1584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7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6.6666666666666666E-2</v>
      </c>
      <c r="Q1585" t="s">
        <v>8337</v>
      </c>
      <c r="R1585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7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7.5949367088607592E-3</v>
      </c>
      <c r="Q1587" t="s">
        <v>8337</v>
      </c>
      <c r="R1587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7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7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7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7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 s="7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1.9607843137254902E-3</v>
      </c>
      <c r="Q1592" t="s">
        <v>8337</v>
      </c>
      <c r="R159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7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2.2482893450635387E-2</v>
      </c>
      <c r="Q1593" t="s">
        <v>8337</v>
      </c>
      <c r="R1593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7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7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7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4.878048780487805E-2</v>
      </c>
      <c r="Q1596" t="s">
        <v>8337</v>
      </c>
      <c r="R1596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2.5000000000000001E-2</v>
      </c>
      <c r="Q1597" t="s">
        <v>8337</v>
      </c>
      <c r="R1597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7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0.04</v>
      </c>
      <c r="Q1598" t="s">
        <v>8337</v>
      </c>
      <c r="R1598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7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7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7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7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2.4523160762942781E-2</v>
      </c>
      <c r="Q1602" t="s">
        <v>8337</v>
      </c>
      <c r="R160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7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IFERROR(L1603/E1603,0)</f>
        <v>2.0692993574086459E-2</v>
      </c>
      <c r="Q1603" t="s">
        <v>8324</v>
      </c>
      <c r="R1603" t="s">
        <v>8325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7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2.1297836938435941E-2</v>
      </c>
      <c r="Q1604" t="s">
        <v>8324</v>
      </c>
      <c r="R1604" t="s">
        <v>8325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7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1.4995051632961122E-2</v>
      </c>
      <c r="Q1605" t="s">
        <v>8324</v>
      </c>
      <c r="R1605" t="s">
        <v>8325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7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2.0473822755191575E-2</v>
      </c>
      <c r="Q1606" t="s">
        <v>8324</v>
      </c>
      <c r="R1606" t="s">
        <v>8325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7.2828389830508471E-3</v>
      </c>
      <c r="Q1607" t="s">
        <v>8324</v>
      </c>
      <c r="R1607" t="s">
        <v>8325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7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1.138567360491465E-2</v>
      </c>
      <c r="Q1608" t="s">
        <v>8324</v>
      </c>
      <c r="R1608" t="s">
        <v>8325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7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1.4127213837778237E-2</v>
      </c>
      <c r="Q1609" t="s">
        <v>8324</v>
      </c>
      <c r="R1609" t="s">
        <v>8325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7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1.8930041152263374E-2</v>
      </c>
      <c r="Q1610" t="s">
        <v>8324</v>
      </c>
      <c r="R1610" t="s">
        <v>8325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7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2.2535211267605635E-3</v>
      </c>
      <c r="Q1611" t="s">
        <v>8324</v>
      </c>
      <c r="R1611" t="s">
        <v>8325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7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2.0599595365091043E-2</v>
      </c>
      <c r="Q1612" t="s">
        <v>8324</v>
      </c>
      <c r="R1612" t="s">
        <v>8325</v>
      </c>
      <c r="S1612" s="13">
        <f t="shared" si="102"/>
        <v>41228.924884259257</v>
      </c>
      <c r="T1612" s="13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 s="7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2.6973026973026972E-2</v>
      </c>
      <c r="Q1613" t="s">
        <v>8324</v>
      </c>
      <c r="R1613" t="s">
        <v>8325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7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0.02</v>
      </c>
      <c r="Q1614" t="s">
        <v>8324</v>
      </c>
      <c r="R1614" t="s">
        <v>8325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7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2.561576354679803E-2</v>
      </c>
      <c r="Q1615" t="s">
        <v>8324</v>
      </c>
      <c r="R1615" t="s">
        <v>8325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7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1.4995131450827653E-2</v>
      </c>
      <c r="Q1616" t="s">
        <v>8324</v>
      </c>
      <c r="R1616" t="s">
        <v>8325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1.4895947426067908E-2</v>
      </c>
      <c r="Q1617" t="s">
        <v>8324</v>
      </c>
      <c r="R1617" t="s">
        <v>8325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7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1.5067178502879079E-2</v>
      </c>
      <c r="Q1618" t="s">
        <v>8324</v>
      </c>
      <c r="R1618" t="s">
        <v>8325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7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1.5475024485798237E-2</v>
      </c>
      <c r="Q1619" t="s">
        <v>8324</v>
      </c>
      <c r="R1619" t="s">
        <v>8325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7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1.7131979695431471E-2</v>
      </c>
      <c r="Q1620" t="s">
        <v>8324</v>
      </c>
      <c r="R1620" t="s">
        <v>8325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7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1.15E-2</v>
      </c>
      <c r="Q1621" t="s">
        <v>8324</v>
      </c>
      <c r="R1621" t="s">
        <v>8325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7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1.5044247787610619E-2</v>
      </c>
      <c r="Q1622" t="s">
        <v>8324</v>
      </c>
      <c r="R1622" t="s">
        <v>8325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7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6.1056105610561053E-3</v>
      </c>
      <c r="Q1623" t="s">
        <v>8324</v>
      </c>
      <c r="R1623" t="s">
        <v>8325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7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9.2605784299757809E-3</v>
      </c>
      <c r="Q1624" t="s">
        <v>8324</v>
      </c>
      <c r="R1624" t="s">
        <v>8325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7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2.3746701846965697E-2</v>
      </c>
      <c r="Q1625" t="s">
        <v>8324</v>
      </c>
      <c r="R1625" t="s">
        <v>8325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7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2.1186440677966101E-2</v>
      </c>
      <c r="Q1626" t="s">
        <v>8324</v>
      </c>
      <c r="R1626" t="s">
        <v>8325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8.9270386266094414E-3</v>
      </c>
      <c r="Q1627" t="s">
        <v>8324</v>
      </c>
      <c r="R1627" t="s">
        <v>8325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7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1.3341568869672638E-2</v>
      </c>
      <c r="Q1628" t="s">
        <v>8324</v>
      </c>
      <c r="R1628" t="s">
        <v>8325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7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1.6239316239316241E-2</v>
      </c>
      <c r="Q1629" t="s">
        <v>8324</v>
      </c>
      <c r="R1629" t="s">
        <v>8325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7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2.1798365122615803E-2</v>
      </c>
      <c r="Q1630" t="s">
        <v>8324</v>
      </c>
      <c r="R1630" t="s">
        <v>8325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7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1.3183279742765274E-2</v>
      </c>
      <c r="Q1631" t="s">
        <v>8324</v>
      </c>
      <c r="R1631" t="s">
        <v>8325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7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1.1875589066918001E-2</v>
      </c>
      <c r="Q1632" t="s">
        <v>8324</v>
      </c>
      <c r="R1632" t="s">
        <v>8325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7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8.5305625040087221E-3</v>
      </c>
      <c r="Q1633" t="s">
        <v>8324</v>
      </c>
      <c r="R1633" t="s">
        <v>8325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7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1.1562115621156211E-2</v>
      </c>
      <c r="Q1634" t="s">
        <v>8324</v>
      </c>
      <c r="R1634" t="s">
        <v>8325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7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5.7999999999999996E-3</v>
      </c>
      <c r="Q1635" t="s">
        <v>8324</v>
      </c>
      <c r="R1635" t="s">
        <v>8325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7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1.5920398009950248E-2</v>
      </c>
      <c r="Q1636" t="s">
        <v>8324</v>
      </c>
      <c r="R1636" t="s">
        <v>8325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1.4764565043894652E-2</v>
      </c>
      <c r="Q1637" t="s">
        <v>8324</v>
      </c>
      <c r="R1637" t="s">
        <v>8325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7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1.8669527896995709E-2</v>
      </c>
      <c r="Q1638" t="s">
        <v>8324</v>
      </c>
      <c r="R1638" t="s">
        <v>8325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7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2.8901734104046242E-2</v>
      </c>
      <c r="Q1639" t="s">
        <v>8324</v>
      </c>
      <c r="R1639" t="s">
        <v>8325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7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2.5714285714285714E-2</v>
      </c>
      <c r="Q1640" t="s">
        <v>8324</v>
      </c>
      <c r="R1640" t="s">
        <v>8325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7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1.0555555555555556E-2</v>
      </c>
      <c r="Q1641" t="s">
        <v>8324</v>
      </c>
      <c r="R1641" t="s">
        <v>8325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7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2.5020605204285881E-2</v>
      </c>
      <c r="Q1642" t="s">
        <v>8324</v>
      </c>
      <c r="R1642" t="s">
        <v>8325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7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1.0256410256410256E-2</v>
      </c>
      <c r="Q1643" t="s">
        <v>8324</v>
      </c>
      <c r="R1643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7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2.3333333333333334E-2</v>
      </c>
      <c r="Q1644" t="s">
        <v>8324</v>
      </c>
      <c r="R1644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7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5.9342421812349638E-3</v>
      </c>
      <c r="Q1645" t="s">
        <v>8324</v>
      </c>
      <c r="R1645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7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1.1689497716894977E-2</v>
      </c>
      <c r="Q1646" t="s">
        <v>8324</v>
      </c>
      <c r="R1646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1.8050541516245488E-3</v>
      </c>
      <c r="Q1647" t="s">
        <v>8324</v>
      </c>
      <c r="R1647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7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3.7658802177858441E-2</v>
      </c>
      <c r="Q1648" t="s">
        <v>8324</v>
      </c>
      <c r="R1648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7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8.7853323147440796E-3</v>
      </c>
      <c r="Q1649" t="s">
        <v>8324</v>
      </c>
      <c r="R164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7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3.1239153071850052E-2</v>
      </c>
      <c r="Q1650" t="s">
        <v>8324</v>
      </c>
      <c r="R1650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7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2.119126292078392E-2</v>
      </c>
      <c r="Q1651" t="s">
        <v>8324</v>
      </c>
      <c r="R1651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7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1.1303426351112681E-2</v>
      </c>
      <c r="Q1652" t="s">
        <v>8324</v>
      </c>
      <c r="R165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7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9.9255583126550868E-3</v>
      </c>
      <c r="Q1653" t="s">
        <v>8324</v>
      </c>
      <c r="R1653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7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1.5452538631346579E-2</v>
      </c>
      <c r="Q1654" t="s">
        <v>8324</v>
      </c>
      <c r="R1654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7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1.9284809080390104E-2</v>
      </c>
      <c r="Q1655" t="s">
        <v>8324</v>
      </c>
      <c r="R1655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7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2.5777103866565579E-2</v>
      </c>
      <c r="Q1656" t="s">
        <v>8324</v>
      </c>
      <c r="R1656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2.2398506766215586E-2</v>
      </c>
      <c r="Q1657" t="s">
        <v>8324</v>
      </c>
      <c r="R1657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7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6.3786358224187786E-3</v>
      </c>
      <c r="Q1658" t="s">
        <v>8324</v>
      </c>
      <c r="R1658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8.4243589768025172E-3</v>
      </c>
      <c r="Q1659" t="s">
        <v>8324</v>
      </c>
      <c r="R165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7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1.3486261658684145E-2</v>
      </c>
      <c r="Q1660" t="s">
        <v>8324</v>
      </c>
      <c r="R1660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7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7.9787234042553196E-2</v>
      </c>
      <c r="Q1661" t="s">
        <v>8324</v>
      </c>
      <c r="R1661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7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3.589232303090728E-2</v>
      </c>
      <c r="Q1662" t="s">
        <v>8324</v>
      </c>
      <c r="R166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7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1.2472215361817732E-2</v>
      </c>
      <c r="Q1663" t="s">
        <v>8324</v>
      </c>
      <c r="R1663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7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7.5508464255267327E-3</v>
      </c>
      <c r="Q1664" t="s">
        <v>8324</v>
      </c>
      <c r="R1664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7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2.9629629629629631E-2</v>
      </c>
      <c r="Q1665" t="s">
        <v>8324</v>
      </c>
      <c r="R1665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7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2.9082876394507587E-2</v>
      </c>
      <c r="Q1666" t="s">
        <v>8324</v>
      </c>
      <c r="R1666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IFERROR(L1667/E1667,0)</f>
        <v>2.2243482420473571E-2</v>
      </c>
      <c r="Q1667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7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2.4365987071108902E-2</v>
      </c>
      <c r="Q1668" t="s">
        <v>8324</v>
      </c>
      <c r="R1668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7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1.9012288430326919E-2</v>
      </c>
      <c r="Q1669" t="s">
        <v>8324</v>
      </c>
      <c r="R166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7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1.412739008646937E-2</v>
      </c>
      <c r="Q1670" t="s">
        <v>8324</v>
      </c>
      <c r="R1670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7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1.8604651162790697E-2</v>
      </c>
      <c r="Q1671" t="s">
        <v>8324</v>
      </c>
      <c r="R1671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7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2.2417153996101363E-2</v>
      </c>
      <c r="Q1672" t="s">
        <v>8324</v>
      </c>
      <c r="R167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7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3.8242437185555284E-2</v>
      </c>
      <c r="Q1673" t="s">
        <v>8324</v>
      </c>
      <c r="R1673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7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2.5520833333333333E-2</v>
      </c>
      <c r="Q1674" t="s">
        <v>8324</v>
      </c>
      <c r="R1674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7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2.1933085501858737E-2</v>
      </c>
      <c r="Q1675" t="s">
        <v>8324</v>
      </c>
      <c r="R1675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7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1.1204759543877046E-2</v>
      </c>
      <c r="Q1676" t="s">
        <v>8324</v>
      </c>
      <c r="R1676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2.4742388077079815E-2</v>
      </c>
      <c r="Q1677" t="s">
        <v>8324</v>
      </c>
      <c r="R1677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7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1.2138728323699421E-2</v>
      </c>
      <c r="Q1678" t="s">
        <v>8324</v>
      </c>
      <c r="R1678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7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6.2686567164179103E-3</v>
      </c>
      <c r="Q1679" t="s">
        <v>8324</v>
      </c>
      <c r="R167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7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2.7590090090090089E-2</v>
      </c>
      <c r="Q1680" t="s">
        <v>8324</v>
      </c>
      <c r="R1680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7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1.6E-2</v>
      </c>
      <c r="Q1681" t="s">
        <v>8324</v>
      </c>
      <c r="R1681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7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2.1276595744680851E-2</v>
      </c>
      <c r="Q1682" t="s">
        <v>8324</v>
      </c>
      <c r="R168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1.3409303204671775E-2</v>
      </c>
      <c r="Q1683" t="s">
        <v>8324</v>
      </c>
      <c r="R1683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7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7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1.3157894736842105E-2</v>
      </c>
      <c r="Q1685" t="s">
        <v>8324</v>
      </c>
      <c r="R1685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7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1.156930126002291E-2</v>
      </c>
      <c r="Q1686" t="s">
        <v>8324</v>
      </c>
      <c r="R1686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4.1666666666666664E-2</v>
      </c>
      <c r="Q1687" t="s">
        <v>8324</v>
      </c>
      <c r="R1687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7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5.5555555555555552E-2</v>
      </c>
      <c r="Q1688" t="s">
        <v>8324</v>
      </c>
      <c r="R1688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7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1.248E-2</v>
      </c>
      <c r="Q1689" t="s">
        <v>8324</v>
      </c>
      <c r="R168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7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3.9503386004514675E-3</v>
      </c>
      <c r="Q1690" t="s">
        <v>8324</v>
      </c>
      <c r="R1690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 s="7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5.8333333333333336E-3</v>
      </c>
      <c r="Q1691" t="s">
        <v>8324</v>
      </c>
      <c r="R1691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7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1.7322834645669291E-2</v>
      </c>
      <c r="Q1692" t="s">
        <v>8324</v>
      </c>
      <c r="R169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7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3.7841067516430991E-3</v>
      </c>
      <c r="Q1693" t="s">
        <v>8324</v>
      </c>
      <c r="R1693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7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6.2761506276150627E-3</v>
      </c>
      <c r="Q1694" t="s">
        <v>8324</v>
      </c>
      <c r="R1694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7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2.8571428571428571E-2</v>
      </c>
      <c r="Q1695" t="s">
        <v>8324</v>
      </c>
      <c r="R1695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7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0.2</v>
      </c>
      <c r="Q1696" t="s">
        <v>8324</v>
      </c>
      <c r="R1696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1.6370106761565837E-2</v>
      </c>
      <c r="Q1697" t="s">
        <v>8324</v>
      </c>
      <c r="R1697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7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7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8.7094220110847196E-3</v>
      </c>
      <c r="Q1699" t="s">
        <v>8324</v>
      </c>
      <c r="R169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7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7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1.8518518518518517E-2</v>
      </c>
      <c r="Q1701" t="s">
        <v>8324</v>
      </c>
      <c r="R1701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7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1.5157329240214889E-2</v>
      </c>
      <c r="Q1702" t="s">
        <v>8324</v>
      </c>
      <c r="R170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7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0.2</v>
      </c>
      <c r="Q1703" t="s">
        <v>8324</v>
      </c>
      <c r="R1703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 s="7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7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3.9215686274509803E-2</v>
      </c>
      <c r="Q1705" t="s">
        <v>8324</v>
      </c>
      <c r="R1705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7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8.4485407066052232E-3</v>
      </c>
      <c r="Q1706" t="s">
        <v>8324</v>
      </c>
      <c r="R1706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7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7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1.8480492813141684E-2</v>
      </c>
      <c r="Q1709" t="s">
        <v>8324</v>
      </c>
      <c r="R170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7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7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4.7058823529411764E-2</v>
      </c>
      <c r="Q1711" t="s">
        <v>8324</v>
      </c>
      <c r="R1711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7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2.9411764705882353E-2</v>
      </c>
      <c r="Q1712" t="s">
        <v>8324</v>
      </c>
      <c r="R17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7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1.9047619047619048E-3</v>
      </c>
      <c r="Q1713" t="s">
        <v>8324</v>
      </c>
      <c r="R1713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7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7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0.02</v>
      </c>
      <c r="Q1715" t="s">
        <v>8324</v>
      </c>
      <c r="R1715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7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8.6426029486527702E-3</v>
      </c>
      <c r="Q1716" t="s">
        <v>8324</v>
      </c>
      <c r="R1716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0.18181818181818182</v>
      </c>
      <c r="Q1717" t="s">
        <v>8324</v>
      </c>
      <c r="R1717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7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0.02</v>
      </c>
      <c r="Q1718" t="s">
        <v>8324</v>
      </c>
      <c r="R1718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7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2.9390681003584228E-2</v>
      </c>
      <c r="Q1719" t="s">
        <v>8324</v>
      </c>
      <c r="R171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 s="7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2.6666666666666668E-2</v>
      </c>
      <c r="Q1720" t="s">
        <v>8324</v>
      </c>
      <c r="R1720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7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8.5714285714285715E-2</v>
      </c>
      <c r="Q1721" t="s">
        <v>8324</v>
      </c>
      <c r="R1721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7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3.5555555555555556E-2</v>
      </c>
      <c r="Q1722" t="s">
        <v>8324</v>
      </c>
      <c r="R172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7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7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7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4.6153846153846158E-3</v>
      </c>
      <c r="Q1725" t="s">
        <v>8324</v>
      </c>
      <c r="R1725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7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0.11428571428571428</v>
      </c>
      <c r="Q1726" t="s">
        <v>8324</v>
      </c>
      <c r="R1726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1.607142857142857E-2</v>
      </c>
      <c r="Q1727" t="s">
        <v>8324</v>
      </c>
      <c r="R1727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7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7.2859744990892532E-3</v>
      </c>
      <c r="Q1728" t="s">
        <v>8324</v>
      </c>
      <c r="R1728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7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7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8.1871345029239772E-3</v>
      </c>
      <c r="Q1730" t="s">
        <v>8324</v>
      </c>
      <c r="R1730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7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IFERROR(L1731/E1731,0)</f>
        <v>0</v>
      </c>
      <c r="Q1731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7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7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7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7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7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1.8181818181818181E-2</v>
      </c>
      <c r="Q1737" t="s">
        <v>8324</v>
      </c>
      <c r="R1737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7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4.5454545454545456E-2</v>
      </c>
      <c r="Q1738" t="s">
        <v>8324</v>
      </c>
      <c r="R1738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7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1.7647058823529412E-2</v>
      </c>
      <c r="Q1739" t="s">
        <v>8324</v>
      </c>
      <c r="R173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7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0.05</v>
      </c>
      <c r="Q1740" t="s">
        <v>8324</v>
      </c>
      <c r="R1740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7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7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7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3.9097744360902256E-2</v>
      </c>
      <c r="Q1743" t="s">
        <v>8337</v>
      </c>
      <c r="R1743" t="s">
        <v>8338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7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1.5632183908045976E-2</v>
      </c>
      <c r="Q1744" t="s">
        <v>8337</v>
      </c>
      <c r="R1744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7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1.1120331950207469E-2</v>
      </c>
      <c r="Q1745" t="s">
        <v>8337</v>
      </c>
      <c r="R1745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7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1.0744435917114352E-2</v>
      </c>
      <c r="Q1746" t="s">
        <v>8337</v>
      </c>
      <c r="R1746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1.1151484776343817E-2</v>
      </c>
      <c r="Q1747" t="s">
        <v>8337</v>
      </c>
      <c r="R1747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7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4.8165653837497187E-3</v>
      </c>
      <c r="Q1748" t="s">
        <v>8337</v>
      </c>
      <c r="R1748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7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1.6832521702307854E-2</v>
      </c>
      <c r="Q1749" t="s">
        <v>8337</v>
      </c>
      <c r="R1749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7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2.785729676485979E-3</v>
      </c>
      <c r="Q1750" t="s">
        <v>8337</v>
      </c>
      <c r="R1750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7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1.055557793803634E-2</v>
      </c>
      <c r="Q1751" t="s">
        <v>8337</v>
      </c>
      <c r="R1751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7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1.2399563535363554E-2</v>
      </c>
      <c r="Q1752" t="s">
        <v>8337</v>
      </c>
      <c r="R1752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7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5.928085519922255E-3</v>
      </c>
      <c r="Q1753" t="s">
        <v>8337</v>
      </c>
      <c r="R1753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7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2.8827674567584883E-2</v>
      </c>
      <c r="Q1754" t="s">
        <v>8337</v>
      </c>
      <c r="R1754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7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2.1604938271604936E-3</v>
      </c>
      <c r="Q1755" t="s">
        <v>8337</v>
      </c>
      <c r="R1755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7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9.5795635976583283E-3</v>
      </c>
      <c r="Q1756" t="s">
        <v>8337</v>
      </c>
      <c r="R1756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0.13333333333333333</v>
      </c>
      <c r="Q1757" t="s">
        <v>8337</v>
      </c>
      <c r="R1757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7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2.121790791427965E-2</v>
      </c>
      <c r="Q1758" t="s">
        <v>8337</v>
      </c>
      <c r="R1758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7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2.413793103448276E-3</v>
      </c>
      <c r="Q1759" t="s">
        <v>8337</v>
      </c>
      <c r="R1759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7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2.3539668700959023E-2</v>
      </c>
      <c r="Q1760" t="s">
        <v>8337</v>
      </c>
      <c r="R1760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7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9.1932457786116327E-3</v>
      </c>
      <c r="Q1761" t="s">
        <v>8337</v>
      </c>
      <c r="R1761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7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1.2330754352030947E-2</v>
      </c>
      <c r="Q1762" t="s">
        <v>8337</v>
      </c>
      <c r="R1762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7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1.935483870967742E-2</v>
      </c>
      <c r="Q1763" t="s">
        <v>8337</v>
      </c>
      <c r="R1763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 s="7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2.8248587570621469E-2</v>
      </c>
      <c r="Q1764" t="s">
        <v>8337</v>
      </c>
      <c r="R1764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7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9.6491945375746183E-3</v>
      </c>
      <c r="Q1765" t="s">
        <v>8337</v>
      </c>
      <c r="R1765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7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1.8089053803339517E-2</v>
      </c>
      <c r="Q1766" t="s">
        <v>8337</v>
      </c>
      <c r="R1766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1.3856228845708874E-2</v>
      </c>
      <c r="Q1767" t="s">
        <v>8337</v>
      </c>
      <c r="R1767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7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7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1.7060367454068241E-2</v>
      </c>
      <c r="Q1769" t="s">
        <v>8337</v>
      </c>
      <c r="R1769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7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8.0213903743315509E-2</v>
      </c>
      <c r="Q1770" t="s">
        <v>8337</v>
      </c>
      <c r="R1770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7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2.0351526364477335E-2</v>
      </c>
      <c r="Q1771" t="s">
        <v>8337</v>
      </c>
      <c r="R1771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7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6.6445182724252493E-3</v>
      </c>
      <c r="Q1772" t="s">
        <v>8337</v>
      </c>
      <c r="R1772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7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2.7932960893854747E-2</v>
      </c>
      <c r="Q1773" t="s">
        <v>8337</v>
      </c>
      <c r="R1773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7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2.2144522144522144E-2</v>
      </c>
      <c r="Q1774" t="s">
        <v>8337</v>
      </c>
      <c r="R1774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7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1.0122535961640916E-2</v>
      </c>
      <c r="Q1775" t="s">
        <v>8337</v>
      </c>
      <c r="R1775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7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1.1324041811846691E-2</v>
      </c>
      <c r="Q1776" t="s">
        <v>8337</v>
      </c>
      <c r="R1776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5.8606673598638808E-3</v>
      </c>
      <c r="Q1777" t="s">
        <v>8337</v>
      </c>
      <c r="R1777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7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1.1940298507462687E-2</v>
      </c>
      <c r="Q1778" t="s">
        <v>8337</v>
      </c>
      <c r="R1778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7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1.5360983102918587E-2</v>
      </c>
      <c r="Q1779" t="s">
        <v>8337</v>
      </c>
      <c r="R1779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7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1.507537688442211E-2</v>
      </c>
      <c r="Q1780" t="s">
        <v>8337</v>
      </c>
      <c r="R1780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7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9.5333667837431014E-3</v>
      </c>
      <c r="Q1781" t="s">
        <v>8337</v>
      </c>
      <c r="R1781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7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1.2748469344963516E-2</v>
      </c>
      <c r="Q1782" t="s">
        <v>8337</v>
      </c>
      <c r="R1782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7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1.6937191249117856E-2</v>
      </c>
      <c r="Q1783" t="s">
        <v>8337</v>
      </c>
      <c r="R1783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7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1.4016967908520842E-2</v>
      </c>
      <c r="Q1784" t="s">
        <v>8337</v>
      </c>
      <c r="R1784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7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1.9520945446871371E-2</v>
      </c>
      <c r="Q1785" t="s">
        <v>8337</v>
      </c>
      <c r="R1785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7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1.659959758551308E-2</v>
      </c>
      <c r="Q1786" t="s">
        <v>8337</v>
      </c>
      <c r="R1786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2.2254275705749022E-2</v>
      </c>
      <c r="Q1787" t="s">
        <v>8337</v>
      </c>
      <c r="R1787" t="s">
        <v>8338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7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3.2044198895027624E-2</v>
      </c>
      <c r="Q1788" t="s">
        <v>8337</v>
      </c>
      <c r="R1788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7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1.5655577299412915E-2</v>
      </c>
      <c r="Q1789" t="s">
        <v>8337</v>
      </c>
      <c r="R1789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7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5.2631578947368418E-2</v>
      </c>
      <c r="Q1790" t="s">
        <v>8337</v>
      </c>
      <c r="R1790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7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0.1</v>
      </c>
      <c r="Q1791" t="s">
        <v>8337</v>
      </c>
      <c r="R1791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7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9.1687041564792182E-3</v>
      </c>
      <c r="Q1792" t="s">
        <v>8337</v>
      </c>
      <c r="R1792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7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3.7383177570093455E-2</v>
      </c>
      <c r="Q1793" t="s">
        <v>8337</v>
      </c>
      <c r="R1793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7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9.0962633335514697E-3</v>
      </c>
      <c r="Q1794" t="s">
        <v>8337</v>
      </c>
      <c r="R1794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7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IFERROR(L1795/E1795,0)</f>
        <v>0.05</v>
      </c>
      <c r="Q1795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7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1.8054162487462388E-2</v>
      </c>
      <c r="Q1796" t="s">
        <v>8337</v>
      </c>
      <c r="R1796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7.4681910381707538E-3</v>
      </c>
      <c r="Q1797" t="s">
        <v>8337</v>
      </c>
      <c r="R1797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7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2.052505966587112E-2</v>
      </c>
      <c r="Q1798" t="s">
        <v>8337</v>
      </c>
      <c r="R1798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7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2.072538860103627E-2</v>
      </c>
      <c r="Q1799" t="s">
        <v>8337</v>
      </c>
      <c r="R1799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7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1.6956920256645278E-2</v>
      </c>
      <c r="Q1800" t="s">
        <v>8337</v>
      </c>
      <c r="R1800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7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8.5922955749677787E-2</v>
      </c>
      <c r="Q1801" t="s">
        <v>8337</v>
      </c>
      <c r="R1801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7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1.1945031712473573E-2</v>
      </c>
      <c r="Q1802" t="s">
        <v>8337</v>
      </c>
      <c r="R1802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7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1.5711252653927813E-2</v>
      </c>
      <c r="Q1803" t="s">
        <v>8337</v>
      </c>
      <c r="R1803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7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1.060695344725987E-2</v>
      </c>
      <c r="Q1804" t="s">
        <v>8337</v>
      </c>
      <c r="R1804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7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1.3914656771799629E-2</v>
      </c>
      <c r="Q1805" t="s">
        <v>8337</v>
      </c>
      <c r="R1805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7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9.5377842993396925E-3</v>
      </c>
      <c r="Q1806" t="s">
        <v>8337</v>
      </c>
      <c r="R1806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1.489439628860945E-2</v>
      </c>
      <c r="Q1807" t="s">
        <v>8337</v>
      </c>
      <c r="R1807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7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1.3536379018612521E-2</v>
      </c>
      <c r="Q1808" t="s">
        <v>8337</v>
      </c>
      <c r="R1808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7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1.4466546112115732E-2</v>
      </c>
      <c r="Q1809" t="s">
        <v>8337</v>
      </c>
      <c r="R1809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7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8.2801449025357941E-3</v>
      </c>
      <c r="Q1810" t="s">
        <v>8337</v>
      </c>
      <c r="R1810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7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2.368421052631579E-2</v>
      </c>
      <c r="Q1811" t="s">
        <v>8337</v>
      </c>
      <c r="R1811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7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0.13333333333333333</v>
      </c>
      <c r="Q1812" t="s">
        <v>8337</v>
      </c>
      <c r="R1812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7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0.65</v>
      </c>
      <c r="Q1813" t="s">
        <v>8337</v>
      </c>
      <c r="R1813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7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2.6589595375722544E-2</v>
      </c>
      <c r="Q1814" t="s">
        <v>8337</v>
      </c>
      <c r="R1814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7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7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2.3720772619451033E-2</v>
      </c>
      <c r="Q1816" t="s">
        <v>8337</v>
      </c>
      <c r="R1816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7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1.1787819253438114E-2</v>
      </c>
      <c r="Q1818" t="s">
        <v>8337</v>
      </c>
      <c r="R1818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7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1.0616838305552606E-2</v>
      </c>
      <c r="Q1819" t="s">
        <v>8337</v>
      </c>
      <c r="R1819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7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7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0.16</v>
      </c>
      <c r="Q1821" t="s">
        <v>8337</v>
      </c>
      <c r="R1821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7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4.6865846514352666E-3</v>
      </c>
      <c r="Q1822" t="s">
        <v>8337</v>
      </c>
      <c r="R1822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7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1.6902661427830083E-2</v>
      </c>
      <c r="Q1823" t="s">
        <v>8324</v>
      </c>
      <c r="R1823" t="s">
        <v>8325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7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3.6666666666666667E-2</v>
      </c>
      <c r="Q1824" t="s">
        <v>8324</v>
      </c>
      <c r="R1824" t="s">
        <v>8325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7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4.0690505548705305E-2</v>
      </c>
      <c r="Q1825" t="s">
        <v>8324</v>
      </c>
      <c r="R1825" t="s">
        <v>8325</v>
      </c>
      <c r="S1825" s="13">
        <f t="shared" si="114"/>
        <v>41176.684907407405</v>
      </c>
      <c r="T1825" s="13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 s="7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1.3324450366422385E-2</v>
      </c>
      <c r="Q1826" t="s">
        <v>8324</v>
      </c>
      <c r="R1826" t="s">
        <v>8325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2.3798191337458353E-2</v>
      </c>
      <c r="Q1827" t="s">
        <v>8324</v>
      </c>
      <c r="R1827" t="s">
        <v>8325</v>
      </c>
      <c r="S1827" s="13">
        <f t="shared" si="114"/>
        <v>41443.83452546296</v>
      </c>
      <c r="T1827" s="13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 s="7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1.8811881188118811E-2</v>
      </c>
      <c r="Q1828" t="s">
        <v>8324</v>
      </c>
      <c r="R1828" t="s">
        <v>8325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7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1.1921023221159815E-2</v>
      </c>
      <c r="Q1829" t="s">
        <v>8324</v>
      </c>
      <c r="R1829" t="s">
        <v>8325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7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2.3961661341853034E-3</v>
      </c>
      <c r="Q1830" t="s">
        <v>8324</v>
      </c>
      <c r="R1830" t="s">
        <v>8325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7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1.3198680131986801E-2</v>
      </c>
      <c r="Q1831" t="s">
        <v>8324</v>
      </c>
      <c r="R1831" t="s">
        <v>8325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7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1.4839133289560078E-2</v>
      </c>
      <c r="Q1832" t="s">
        <v>8324</v>
      </c>
      <c r="R1832" t="s">
        <v>8325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7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1.3592233009708738E-2</v>
      </c>
      <c r="Q1833" t="s">
        <v>8324</v>
      </c>
      <c r="R1833" t="s">
        <v>8325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7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0.04</v>
      </c>
      <c r="Q1834" t="s">
        <v>8324</v>
      </c>
      <c r="R1834" t="s">
        <v>8325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7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2.3809523809523808E-2</v>
      </c>
      <c r="Q1835" t="s">
        <v>8324</v>
      </c>
      <c r="R1835" t="s">
        <v>8325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7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7.6238881829733167E-3</v>
      </c>
      <c r="Q1836" t="s">
        <v>8324</v>
      </c>
      <c r="R1836" t="s">
        <v>8325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2.1153846153846155E-2</v>
      </c>
      <c r="Q1837" t="s">
        <v>8324</v>
      </c>
      <c r="R1837" t="s">
        <v>8325</v>
      </c>
      <c r="S1837" s="13">
        <f t="shared" si="114"/>
        <v>42430.702210648145</v>
      </c>
      <c r="T1837" s="13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 s="7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5.4906658680243586E-3</v>
      </c>
      <c r="Q1838" t="s">
        <v>8324</v>
      </c>
      <c r="R1838" t="s">
        <v>8325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7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1.6295491580662683E-2</v>
      </c>
      <c r="Q1839" t="s">
        <v>8324</v>
      </c>
      <c r="R1839" t="s">
        <v>8325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7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2.795834207031523E-2</v>
      </c>
      <c r="Q1840" t="s">
        <v>8324</v>
      </c>
      <c r="R1840" t="s">
        <v>8325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7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2.1919142717973697E-2</v>
      </c>
      <c r="Q1841" t="s">
        <v>8324</v>
      </c>
      <c r="R1841" t="s">
        <v>8325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7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1.3265306122448979E-2</v>
      </c>
      <c r="Q1842" t="s">
        <v>8324</v>
      </c>
      <c r="R1842" t="s">
        <v>8325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7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1.9656019656019656E-2</v>
      </c>
      <c r="Q1843" t="s">
        <v>8324</v>
      </c>
      <c r="R1843" t="s">
        <v>8325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7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8.3832335329341312E-3</v>
      </c>
      <c r="Q1844" t="s">
        <v>8324</v>
      </c>
      <c r="R1844" t="s">
        <v>8325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1.0805920031353295E-2</v>
      </c>
      <c r="Q1845" t="s">
        <v>8324</v>
      </c>
      <c r="R1845" t="s">
        <v>8325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7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1.3149243918474688E-2</v>
      </c>
      <c r="Q1846" t="s">
        <v>8324</v>
      </c>
      <c r="R1846" t="s">
        <v>8325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1.9E-2</v>
      </c>
      <c r="Q1847" t="s">
        <v>8324</v>
      </c>
      <c r="R1847" t="s">
        <v>8325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7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1.0101986562907825E-2</v>
      </c>
      <c r="Q1848" t="s">
        <v>8324</v>
      </c>
      <c r="R1848" t="s">
        <v>8325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7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1.257445400397088E-2</v>
      </c>
      <c r="Q1849" t="s">
        <v>8324</v>
      </c>
      <c r="R1849" t="s">
        <v>8325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7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7.4511021421918662E-3</v>
      </c>
      <c r="Q1850" t="s">
        <v>8324</v>
      </c>
      <c r="R1850" t="s">
        <v>8325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7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2.6578073089700997E-2</v>
      </c>
      <c r="Q1851" t="s">
        <v>8324</v>
      </c>
      <c r="R1851" t="s">
        <v>8325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7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1.9590675276348911E-2</v>
      </c>
      <c r="Q1852" t="s">
        <v>8324</v>
      </c>
      <c r="R1852" t="s">
        <v>8325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7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1.9984627209838585E-2</v>
      </c>
      <c r="Q1853" t="s">
        <v>8324</v>
      </c>
      <c r="R1853" t="s">
        <v>8325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7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7.4665146765460245E-3</v>
      </c>
      <c r="Q1854" t="s">
        <v>8324</v>
      </c>
      <c r="R1854" t="s">
        <v>8325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7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1.7177914110429449E-2</v>
      </c>
      <c r="Q1855" t="s">
        <v>8324</v>
      </c>
      <c r="R1855" t="s">
        <v>8325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1.1358777429978687E-2</v>
      </c>
      <c r="Q1856" t="s">
        <v>8324</v>
      </c>
      <c r="R1856" t="s">
        <v>8325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1.4168971288174622E-2</v>
      </c>
      <c r="Q1857" t="s">
        <v>8324</v>
      </c>
      <c r="R1857" t="s">
        <v>8325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7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1.8765432098765432E-2</v>
      </c>
      <c r="Q1858" t="s">
        <v>8324</v>
      </c>
      <c r="R1858" t="s">
        <v>8325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7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IFERROR(L1859/E1859,0)</f>
        <v>7.3333333333333332E-3</v>
      </c>
      <c r="Q1859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2.4662545207769528E-2</v>
      </c>
      <c r="Q1860" t="s">
        <v>8324</v>
      </c>
      <c r="R1860" t="s">
        <v>8325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7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1.415929203539823E-2</v>
      </c>
      <c r="Q1861" t="s">
        <v>8324</v>
      </c>
      <c r="R1861" t="s">
        <v>8325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7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1.898101898101898E-2</v>
      </c>
      <c r="Q1862" t="s">
        <v>8324</v>
      </c>
      <c r="R1862" t="s">
        <v>8325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7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7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1.0996563573883162E-2</v>
      </c>
      <c r="Q1864" t="s">
        <v>8332</v>
      </c>
      <c r="R1864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7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0.2</v>
      </c>
      <c r="Q1865" t="s">
        <v>8332</v>
      </c>
      <c r="R1865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7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1.721664275466284E-2</v>
      </c>
      <c r="Q1866" t="s">
        <v>8332</v>
      </c>
      <c r="R1866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0.5</v>
      </c>
      <c r="Q1867" t="s">
        <v>8332</v>
      </c>
      <c r="R1867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7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1.6E-2</v>
      </c>
      <c r="Q1868" t="s">
        <v>8332</v>
      </c>
      <c r="R1868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7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0.1</v>
      </c>
      <c r="Q1869" t="s">
        <v>8332</v>
      </c>
      <c r="R1869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7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1.3968775677896467E-2</v>
      </c>
      <c r="Q1870" t="s">
        <v>8332</v>
      </c>
      <c r="R1870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7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7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3.0470914127423823E-2</v>
      </c>
      <c r="Q1872" t="s">
        <v>8332</v>
      </c>
      <c r="R1872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7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2.0360051435919416E-2</v>
      </c>
      <c r="Q1873" t="s">
        <v>8332</v>
      </c>
      <c r="R1873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7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6.1320754716981132E-2</v>
      </c>
      <c r="Q1874" t="s">
        <v>8332</v>
      </c>
      <c r="R1874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7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5.5555555555555552E-2</v>
      </c>
      <c r="Q1875" t="s">
        <v>8332</v>
      </c>
      <c r="R1875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7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7.6923076923076927E-2</v>
      </c>
      <c r="Q1876" t="s">
        <v>8332</v>
      </c>
      <c r="R1876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5.8823529411764705E-2</v>
      </c>
      <c r="Q1877" t="s">
        <v>8332</v>
      </c>
      <c r="R1877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7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7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7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7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0.33333333333333331</v>
      </c>
      <c r="Q1881" t="s">
        <v>8332</v>
      </c>
      <c r="R1881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7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2.3904382470119521E-2</v>
      </c>
      <c r="Q1882" t="s">
        <v>8332</v>
      </c>
      <c r="R1882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7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2.0268176935393737E-2</v>
      </c>
      <c r="Q1883" t="s">
        <v>8324</v>
      </c>
      <c r="R1883" t="s">
        <v>8328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7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2.3964497041420119E-2</v>
      </c>
      <c r="Q1884" t="s">
        <v>8324</v>
      </c>
      <c r="R1884" t="s">
        <v>8328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7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3.0563514804202482E-2</v>
      </c>
      <c r="Q1885" t="s">
        <v>8324</v>
      </c>
      <c r="R1885" t="s">
        <v>8328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7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1.924500370096225E-2</v>
      </c>
      <c r="Q1886" t="s">
        <v>8324</v>
      </c>
      <c r="R1886" t="s">
        <v>8328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1.9729425028184894E-2</v>
      </c>
      <c r="Q1887" t="s">
        <v>8324</v>
      </c>
      <c r="R1887" t="s">
        <v>8328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7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2.3673469387755101E-2</v>
      </c>
      <c r="Q1888" t="s">
        <v>8324</v>
      </c>
      <c r="R1888" t="s">
        <v>8328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7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2.3988005997001498E-3</v>
      </c>
      <c r="Q1889" t="s">
        <v>8324</v>
      </c>
      <c r="R1889" t="s">
        <v>8328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7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2.1435452793834298E-2</v>
      </c>
      <c r="Q1890" t="s">
        <v>8324</v>
      </c>
      <c r="R1890" t="s">
        <v>8328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7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2.0637898686679174E-2</v>
      </c>
      <c r="Q1891" t="s">
        <v>8324</v>
      </c>
      <c r="R1891" t="s">
        <v>8328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1.4178568114475222E-2</v>
      </c>
      <c r="Q1892" t="s">
        <v>8324</v>
      </c>
      <c r="R1892" t="s">
        <v>8328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7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1.1369019422074847E-2</v>
      </c>
      <c r="Q1893" t="s">
        <v>8324</v>
      </c>
      <c r="R1893" t="s">
        <v>8328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7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3.8067349926793559E-2</v>
      </c>
      <c r="Q1894" t="s">
        <v>8324</v>
      </c>
      <c r="R1894" t="s">
        <v>8328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7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1.7307692307692309E-2</v>
      </c>
      <c r="Q1895" t="s">
        <v>8324</v>
      </c>
      <c r="R1895" t="s">
        <v>8328</v>
      </c>
      <c r="S1895" s="13">
        <f t="shared" si="118"/>
        <v>40632.94195601852</v>
      </c>
      <c r="T1895" s="13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 s="7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1.7467248908296942E-2</v>
      </c>
      <c r="Q1896" t="s">
        <v>8324</v>
      </c>
      <c r="R1896" t="s">
        <v>8328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5.0931946250541826E-3</v>
      </c>
      <c r="Q1897" t="s">
        <v>8324</v>
      </c>
      <c r="R1897" t="s">
        <v>8328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7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2.3255813953488372E-2</v>
      </c>
      <c r="Q1898" t="s">
        <v>8324</v>
      </c>
      <c r="R1898" t="s">
        <v>8328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7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2.8127881955118353E-2</v>
      </c>
      <c r="Q1899" t="s">
        <v>8324</v>
      </c>
      <c r="R1899" t="s">
        <v>8328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7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1.453287197231834E-2</v>
      </c>
      <c r="Q1900" t="s">
        <v>8324</v>
      </c>
      <c r="R1900" t="s">
        <v>8328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7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3.5000000000000003E-2</v>
      </c>
      <c r="Q1901" t="s">
        <v>8324</v>
      </c>
      <c r="R1901" t="s">
        <v>8328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7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1.9750485532769348E-2</v>
      </c>
      <c r="Q1902" t="s">
        <v>8324</v>
      </c>
      <c r="R1902" t="s">
        <v>8328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7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9.3632958801498131E-3</v>
      </c>
      <c r="Q1903" t="s">
        <v>8318</v>
      </c>
      <c r="R1903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7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0.25</v>
      </c>
      <c r="Q1904" t="s">
        <v>8318</v>
      </c>
      <c r="R1904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7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2.9327610872675252E-2</v>
      </c>
      <c r="Q1905" t="s">
        <v>8318</v>
      </c>
      <c r="R1905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7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0.04</v>
      </c>
      <c r="Q1906" t="s">
        <v>8318</v>
      </c>
      <c r="R1906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9.5238095238095233E-2</v>
      </c>
      <c r="Q1907" t="s">
        <v>8318</v>
      </c>
      <c r="R1907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7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4.6304957904583725E-3</v>
      </c>
      <c r="Q1908" t="s">
        <v>8318</v>
      </c>
      <c r="R1908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7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4.7058823529411764E-2</v>
      </c>
      <c r="Q1909" t="s">
        <v>8318</v>
      </c>
      <c r="R190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7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9.2378752886836026E-3</v>
      </c>
      <c r="Q1910" t="s">
        <v>8318</v>
      </c>
      <c r="R1910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7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7.6938651548896534E-3</v>
      </c>
      <c r="Q1911" t="s">
        <v>8318</v>
      </c>
      <c r="R1911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7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8.5110195305500812E-3</v>
      </c>
      <c r="Q1912" t="s">
        <v>8318</v>
      </c>
      <c r="R19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7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0.1</v>
      </c>
      <c r="Q1913" t="s">
        <v>8318</v>
      </c>
      <c r="R1913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7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1.4165261382799325E-2</v>
      </c>
      <c r="Q1914" t="s">
        <v>8318</v>
      </c>
      <c r="R1914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7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4.0816326530612242E-2</v>
      </c>
      <c r="Q1915" t="s">
        <v>8318</v>
      </c>
      <c r="R1915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7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3.3333333333333333E-2</v>
      </c>
      <c r="Q1916" t="s">
        <v>8318</v>
      </c>
      <c r="R1916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0.5</v>
      </c>
      <c r="Q1917" t="s">
        <v>8318</v>
      </c>
      <c r="R1917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7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5.8823529411764705E-2</v>
      </c>
      <c r="Q1918" t="s">
        <v>8318</v>
      </c>
      <c r="R1918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7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3.4142177783197169E-4</v>
      </c>
      <c r="Q1919" t="s">
        <v>8318</v>
      </c>
      <c r="R191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7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3.4615384615384617E-2</v>
      </c>
      <c r="Q1920" t="s">
        <v>8318</v>
      </c>
      <c r="R1920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7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3.3755274261603373E-2</v>
      </c>
      <c r="Q1921" t="s">
        <v>8318</v>
      </c>
      <c r="R1921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7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2.4401580292818963E-2</v>
      </c>
      <c r="Q1922" t="s">
        <v>8318</v>
      </c>
      <c r="R192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7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IFERROR(L1923/E1923,0)</f>
        <v>1.8518518518518517E-2</v>
      </c>
      <c r="Q1923" t="s">
        <v>8324</v>
      </c>
      <c r="R1923" t="s">
        <v>8328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7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2.7693639117265252E-2</v>
      </c>
      <c r="Q1924" t="s">
        <v>8324</v>
      </c>
      <c r="R1924" t="s">
        <v>8328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7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4.3189368770764118E-2</v>
      </c>
      <c r="Q1925" t="s">
        <v>8324</v>
      </c>
      <c r="R1925" t="s">
        <v>8328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7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9.6153846153846159E-3</v>
      </c>
      <c r="Q1926" t="s">
        <v>8324</v>
      </c>
      <c r="R1926" t="s">
        <v>8328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3.1419939577039278E-2</v>
      </c>
      <c r="Q1927" t="s">
        <v>8324</v>
      </c>
      <c r="R1927" t="s">
        <v>8328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7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3.6510173372141033E-2</v>
      </c>
      <c r="Q1928" t="s">
        <v>8324</v>
      </c>
      <c r="R1928" t="s">
        <v>8328</v>
      </c>
      <c r="S1928" s="13">
        <f t="shared" si="122"/>
        <v>40456.954351851848</v>
      </c>
      <c r="T1928" s="13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 s="7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1.7741935483870968E-2</v>
      </c>
      <c r="Q1929" t="s">
        <v>8324</v>
      </c>
      <c r="R1929" t="s">
        <v>8328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7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1.2927756653992395E-2</v>
      </c>
      <c r="Q1930" t="s">
        <v>8324</v>
      </c>
      <c r="R1930" t="s">
        <v>8328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7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2.336448598130841E-2</v>
      </c>
      <c r="Q1931" t="s">
        <v>8324</v>
      </c>
      <c r="R1931" t="s">
        <v>8328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7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2.0472440944881889E-2</v>
      </c>
      <c r="Q1932" t="s">
        <v>8324</v>
      </c>
      <c r="R1932" t="s">
        <v>8328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7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2.0729513022280082E-2</v>
      </c>
      <c r="Q1933" t="s">
        <v>8324</v>
      </c>
      <c r="R1933" t="s">
        <v>8328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7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1.424247819120527E-2</v>
      </c>
      <c r="Q1934" t="s">
        <v>8324</v>
      </c>
      <c r="R1934" t="s">
        <v>8328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7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1.0632128358786004E-2</v>
      </c>
      <c r="Q1935" t="s">
        <v>8324</v>
      </c>
      <c r="R1935" t="s">
        <v>8328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7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1.245753114382786E-2</v>
      </c>
      <c r="Q1936" t="s">
        <v>8324</v>
      </c>
      <c r="R1936" t="s">
        <v>8328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1.8450184501845018E-2</v>
      </c>
      <c r="Q1937" t="s">
        <v>8324</v>
      </c>
      <c r="R1937" t="s">
        <v>8328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7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1.6592268460615102E-2</v>
      </c>
      <c r="Q1938" t="s">
        <v>8324</v>
      </c>
      <c r="R1938" t="s">
        <v>8328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7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2.5812883299064504E-2</v>
      </c>
      <c r="Q1939" t="s">
        <v>8324</v>
      </c>
      <c r="R1939" t="s">
        <v>8328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7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6.5554916618746403E-3</v>
      </c>
      <c r="Q1940" t="s">
        <v>8324</v>
      </c>
      <c r="R1940" t="s">
        <v>8328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7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8.6720867208672087E-3</v>
      </c>
      <c r="Q1941" t="s">
        <v>8324</v>
      </c>
      <c r="R1941" t="s">
        <v>8328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7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2.7902790279027902E-2</v>
      </c>
      <c r="Q1942" t="s">
        <v>8324</v>
      </c>
      <c r="R1942" t="s">
        <v>8328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1.5487039808860178E-2</v>
      </c>
      <c r="Q1943" t="s">
        <v>8318</v>
      </c>
      <c r="R1943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7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1.1436936730866005E-2</v>
      </c>
      <c r="Q1944" t="s">
        <v>8318</v>
      </c>
      <c r="R1944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7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1.453159360797537E-2</v>
      </c>
      <c r="Q1945" t="s">
        <v>8318</v>
      </c>
      <c r="R1945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5.6753616972408669E-3</v>
      </c>
      <c r="Q1946" t="s">
        <v>8318</v>
      </c>
      <c r="R1946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1.9539219235786653E-3</v>
      </c>
      <c r="Q1947" t="s">
        <v>8318</v>
      </c>
      <c r="R1947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7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6.2327486421511888E-3</v>
      </c>
      <c r="Q1948" t="s">
        <v>8318</v>
      </c>
      <c r="R1948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7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2.8568944315401145E-2</v>
      </c>
      <c r="Q1949" t="s">
        <v>8318</v>
      </c>
      <c r="R194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7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5.3048508455894759E-3</v>
      </c>
      <c r="Q1950" t="s">
        <v>8318</v>
      </c>
      <c r="R1950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7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1.77920164222387E-2</v>
      </c>
      <c r="Q1951" t="s">
        <v>8318</v>
      </c>
      <c r="R1951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1.9491119696254378E-2</v>
      </c>
      <c r="Q1952" t="s">
        <v>8318</v>
      </c>
      <c r="R195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7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7.8514808608386218E-3</v>
      </c>
      <c r="Q1953" t="s">
        <v>8318</v>
      </c>
      <c r="R1953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9.8178472628000189E-3</v>
      </c>
      <c r="Q1954" t="s">
        <v>8318</v>
      </c>
      <c r="R1954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7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4.3373067390534642E-3</v>
      </c>
      <c r="Q1955" t="s">
        <v>8318</v>
      </c>
      <c r="R1955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7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1.1874989269588009E-3</v>
      </c>
      <c r="Q1956" t="s">
        <v>8318</v>
      </c>
      <c r="R1956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1.7322738507527806E-3</v>
      </c>
      <c r="Q1957" t="s">
        <v>8318</v>
      </c>
      <c r="R1957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7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2.0689264255753315E-3</v>
      </c>
      <c r="Q1958" t="s">
        <v>8318</v>
      </c>
      <c r="R1958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1.31339598232169E-2</v>
      </c>
      <c r="Q1959" t="s">
        <v>8318</v>
      </c>
      <c r="R195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1.3493877302442571E-2</v>
      </c>
      <c r="Q1960" t="s">
        <v>8318</v>
      </c>
      <c r="R1960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2.7052134056084687E-2</v>
      </c>
      <c r="Q1961" t="s">
        <v>8318</v>
      </c>
      <c r="R1961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7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3.9984490864149663E-4</v>
      </c>
      <c r="Q1962" t="s">
        <v>8318</v>
      </c>
      <c r="R196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1.4773184128696961E-2</v>
      </c>
      <c r="Q1963" t="s">
        <v>8318</v>
      </c>
      <c r="R1963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7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1.5861085914215367E-2</v>
      </c>
      <c r="Q1964" t="s">
        <v>8318</v>
      </c>
      <c r="R1964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7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8.5034013605442185E-3</v>
      </c>
      <c r="Q1965" t="s">
        <v>8318</v>
      </c>
      <c r="R1965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5.5324468289103127E-3</v>
      </c>
      <c r="Q1966" t="s">
        <v>8318</v>
      </c>
      <c r="R1966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7.8542016165929537E-3</v>
      </c>
      <c r="Q1967" t="s">
        <v>8318</v>
      </c>
      <c r="R1967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7.3182615196474045E-3</v>
      </c>
      <c r="Q1968" t="s">
        <v>8318</v>
      </c>
      <c r="R1968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7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5.4710507119120309E-3</v>
      </c>
      <c r="Q1969" t="s">
        <v>8318</v>
      </c>
      <c r="R196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7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3.5793743815051618E-3</v>
      </c>
      <c r="Q1970" t="s">
        <v>8318</v>
      </c>
      <c r="R1970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7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1.6293085584029841E-2</v>
      </c>
      <c r="Q1971" t="s">
        <v>8318</v>
      </c>
      <c r="R1971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7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1.2387347587913058E-2</v>
      </c>
      <c r="Q1972" t="s">
        <v>8318</v>
      </c>
      <c r="R197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3.6716662760075841E-3</v>
      </c>
      <c r="Q1973" t="s">
        <v>8318</v>
      </c>
      <c r="R1973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7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1.4114577155734788E-2</v>
      </c>
      <c r="Q1974" t="s">
        <v>8318</v>
      </c>
      <c r="R1974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4.0332332917116503E-3</v>
      </c>
      <c r="Q1975" t="s">
        <v>8318</v>
      </c>
      <c r="R1975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5.3529198713168713E-3</v>
      </c>
      <c r="Q1976" t="s">
        <v>8318</v>
      </c>
      <c r="R1976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7.5763610348650364E-3</v>
      </c>
      <c r="Q1977" t="s">
        <v>8318</v>
      </c>
      <c r="R1977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7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3.4117137911136755E-2</v>
      </c>
      <c r="Q1978" t="s">
        <v>8318</v>
      </c>
      <c r="R1978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7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4.0812268535779083E-3</v>
      </c>
      <c r="Q1979" t="s">
        <v>8318</v>
      </c>
      <c r="R197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7.5571278450029965E-4</v>
      </c>
      <c r="Q1980" t="s">
        <v>8318</v>
      </c>
      <c r="R1980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3.5378234448557111E-3</v>
      </c>
      <c r="Q1981" t="s">
        <v>8318</v>
      </c>
      <c r="R1981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1.0963181128492936E-2</v>
      </c>
      <c r="Q1982" t="s">
        <v>8318</v>
      </c>
      <c r="R198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7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3.1496062992125984E-2</v>
      </c>
      <c r="Q1983" t="s">
        <v>8337</v>
      </c>
      <c r="R1983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7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7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1.127554615926709E-2</v>
      </c>
      <c r="Q1985" t="s">
        <v>8337</v>
      </c>
      <c r="R1985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7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2.2068095838587644E-3</v>
      </c>
      <c r="Q1986" t="s">
        <v>8337</v>
      </c>
      <c r="R1986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IFERROR(L1987/E1987,0)</f>
        <v>7.8431372549019607E-2</v>
      </c>
      <c r="Q1987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7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7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1.1986301369863013E-2</v>
      </c>
      <c r="Q1989" t="s">
        <v>8337</v>
      </c>
      <c r="R198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 s="7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0.04</v>
      </c>
      <c r="Q1990" t="s">
        <v>8337</v>
      </c>
      <c r="R1990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7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0.02</v>
      </c>
      <c r="Q1991" t="s">
        <v>8337</v>
      </c>
      <c r="R1991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7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9.823182711198428E-3</v>
      </c>
      <c r="Q1992" t="s">
        <v>8337</v>
      </c>
      <c r="R199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7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2.1428571428571429E-2</v>
      </c>
      <c r="Q1993" t="s">
        <v>8337</v>
      </c>
      <c r="R1993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7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7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7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3.8461538461538464E-2</v>
      </c>
      <c r="Q1997" t="s">
        <v>8337</v>
      </c>
      <c r="R1997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7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7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7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4.5801526717557254E-3</v>
      </c>
      <c r="Q2000" t="s">
        <v>8337</v>
      </c>
      <c r="R2000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7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2.9661016949152543E-2</v>
      </c>
      <c r="Q2001" t="s">
        <v>8337</v>
      </c>
      <c r="R2001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7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0.04</v>
      </c>
      <c r="Q2002" t="s">
        <v>8337</v>
      </c>
      <c r="R200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7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7.7888957087324127E-3</v>
      </c>
      <c r="Q2003" t="s">
        <v>8318</v>
      </c>
      <c r="R2003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1.2684840029406688E-2</v>
      </c>
      <c r="Q2004" t="s">
        <v>8318</v>
      </c>
      <c r="R2004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7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1.0897435897435897E-2</v>
      </c>
      <c r="Q2005" t="s">
        <v>8318</v>
      </c>
      <c r="R2005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3.020213933526627E-3</v>
      </c>
      <c r="Q2006" t="s">
        <v>8318</v>
      </c>
      <c r="R2006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5.1476888090053827E-3</v>
      </c>
      <c r="Q2007" t="s">
        <v>8318</v>
      </c>
      <c r="R2007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7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2.4451258876694642E-3</v>
      </c>
      <c r="Q2008" t="s">
        <v>8318</v>
      </c>
      <c r="R2008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1.1840026549315007E-2</v>
      </c>
      <c r="Q2009" t="s">
        <v>8318</v>
      </c>
      <c r="R200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2.2294725394235999E-2</v>
      </c>
      <c r="Q2010" t="s">
        <v>8318</v>
      </c>
      <c r="R2010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7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2.6084847849310849E-3</v>
      </c>
      <c r="Q2011" t="s">
        <v>8318</v>
      </c>
      <c r="R2011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7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1.8090753718915307E-2</v>
      </c>
      <c r="Q2012" t="s">
        <v>8318</v>
      </c>
      <c r="R20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7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2.3695525913778547E-3</v>
      </c>
      <c r="Q2013" t="s">
        <v>8318</v>
      </c>
      <c r="R2013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7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1.5581098339719029E-2</v>
      </c>
      <c r="Q2014" t="s">
        <v>8318</v>
      </c>
      <c r="R2014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7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5.7611048389744676E-3</v>
      </c>
      <c r="Q2015" t="s">
        <v>8318</v>
      </c>
      <c r="R2015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1.1286467598723754E-2</v>
      </c>
      <c r="Q2016" t="s">
        <v>8318</v>
      </c>
      <c r="R2016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1.9911479951474985E-2</v>
      </c>
      <c r="Q2017" t="s">
        <v>8318</v>
      </c>
      <c r="R2017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5.1978086299249238E-3</v>
      </c>
      <c r="Q2018" t="s">
        <v>8318</v>
      </c>
      <c r="R2018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1.3620841806392205E-2</v>
      </c>
      <c r="Q2019" t="s">
        <v>8318</v>
      </c>
      <c r="R201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6.7711704028229468E-3</v>
      </c>
      <c r="Q2020" t="s">
        <v>8318</v>
      </c>
      <c r="R2020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9.1769654043871059E-3</v>
      </c>
      <c r="Q2021" t="s">
        <v>8318</v>
      </c>
      <c r="R2021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7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4.2287694974003469E-2</v>
      </c>
      <c r="Q2022" t="s">
        <v>8318</v>
      </c>
      <c r="R202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7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6.7591604411241547E-3</v>
      </c>
      <c r="Q2023" t="s">
        <v>8318</v>
      </c>
      <c r="R2023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7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2.5971535197423625E-3</v>
      </c>
      <c r="Q2024" t="s">
        <v>8318</v>
      </c>
      <c r="R2024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7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2.1863135532859735E-3</v>
      </c>
      <c r="Q2025" t="s">
        <v>8318</v>
      </c>
      <c r="R2025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7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4.4844964551123256E-3</v>
      </c>
      <c r="Q2026" t="s">
        <v>8318</v>
      </c>
      <c r="R2026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4.5302013422818792E-3</v>
      </c>
      <c r="Q2027" t="s">
        <v>8318</v>
      </c>
      <c r="R2027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1.3604720538363365E-2</v>
      </c>
      <c r="Q2028" t="s">
        <v>8318</v>
      </c>
      <c r="R2028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7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4.4823657577193988E-3</v>
      </c>
      <c r="Q2029" t="s">
        <v>8318</v>
      </c>
      <c r="R202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7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2.0871862615587846E-2</v>
      </c>
      <c r="Q2030" t="s">
        <v>8318</v>
      </c>
      <c r="R2030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7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1.0409745293466223E-2</v>
      </c>
      <c r="Q2031" t="s">
        <v>8318</v>
      </c>
      <c r="R2031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7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8.4306795802196015E-3</v>
      </c>
      <c r="Q2032" t="s">
        <v>8318</v>
      </c>
      <c r="R203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7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8.4420440382218537E-3</v>
      </c>
      <c r="Q2033" t="s">
        <v>8318</v>
      </c>
      <c r="R2033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7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6.982523965442424E-3</v>
      </c>
      <c r="Q2034" t="s">
        <v>8318</v>
      </c>
      <c r="R2034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7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3.5371286574581925E-3</v>
      </c>
      <c r="Q2035" t="s">
        <v>8318</v>
      </c>
      <c r="R2035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1.6836825212443115E-3</v>
      </c>
      <c r="Q2036" t="s">
        <v>8318</v>
      </c>
      <c r="R2036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3.8145073771032652E-3</v>
      </c>
      <c r="Q2037" t="s">
        <v>8318</v>
      </c>
      <c r="R2037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7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2.146808268249769E-2</v>
      </c>
      <c r="Q2038" t="s">
        <v>8318</v>
      </c>
      <c r="R2038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1.4277327603765221E-2</v>
      </c>
      <c r="Q2039" t="s">
        <v>8318</v>
      </c>
      <c r="R203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7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6.0640290122172353E-3</v>
      </c>
      <c r="Q2040" t="s">
        <v>8318</v>
      </c>
      <c r="R2040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7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2.2258634764581167E-3</v>
      </c>
      <c r="Q2041" t="s">
        <v>8318</v>
      </c>
      <c r="R2041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7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3.6399584158256254E-2</v>
      </c>
      <c r="Q2042" t="s">
        <v>8318</v>
      </c>
      <c r="R204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7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6.9456502865080745E-3</v>
      </c>
      <c r="Q2043" t="s">
        <v>8318</v>
      </c>
      <c r="R2043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7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1.1333279365336355E-2</v>
      </c>
      <c r="Q2044" t="s">
        <v>8318</v>
      </c>
      <c r="R2044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7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2.752817001854229E-2</v>
      </c>
      <c r="Q2045" t="s">
        <v>8318</v>
      </c>
      <c r="R2045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7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1.1089206505667817E-2</v>
      </c>
      <c r="Q2046" t="s">
        <v>8318</v>
      </c>
      <c r="R2046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6.5520661305266239E-3</v>
      </c>
      <c r="Q2047" t="s">
        <v>8318</v>
      </c>
      <c r="R2047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7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1.7919075144508672E-2</v>
      </c>
      <c r="Q2048" t="s">
        <v>8318</v>
      </c>
      <c r="R2048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7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4.388789268766285E-3</v>
      </c>
      <c r="Q2049" t="s">
        <v>8318</v>
      </c>
      <c r="R204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1.0889699557710054E-2</v>
      </c>
      <c r="Q2050" t="s">
        <v>8318</v>
      </c>
      <c r="R2050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 s="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IFERROR(L2051/E2051,0)</f>
        <v>1.2347045154075982E-2</v>
      </c>
      <c r="Q2051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7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3.5920299194962704E-3</v>
      </c>
      <c r="Q2052" t="s">
        <v>8318</v>
      </c>
      <c r="R205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7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2.3204525841403777E-2</v>
      </c>
      <c r="Q2053" t="s">
        <v>8318</v>
      </c>
      <c r="R2053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7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3.0647390723074481E-3</v>
      </c>
      <c r="Q2054" t="s">
        <v>8318</v>
      </c>
      <c r="R2054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7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2.3955652346070087E-2</v>
      </c>
      <c r="Q2055" t="s">
        <v>8318</v>
      </c>
      <c r="R2055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7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1.5619890836833765E-2</v>
      </c>
      <c r="Q2056" t="s">
        <v>8318</v>
      </c>
      <c r="R2056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1.0054753608760578E-2</v>
      </c>
      <c r="Q2057" t="s">
        <v>8318</v>
      </c>
      <c r="R2057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7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7.2204989182285016E-3</v>
      </c>
      <c r="Q2058" t="s">
        <v>8318</v>
      </c>
      <c r="R2058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2.1954960683808016E-2</v>
      </c>
      <c r="Q2059" t="s">
        <v>8318</v>
      </c>
      <c r="R205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7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9.5171773444753943E-2</v>
      </c>
      <c r="Q2060" t="s">
        <v>8318</v>
      </c>
      <c r="R2060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7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8.7134326277389217E-3</v>
      </c>
      <c r="Q2061" t="s">
        <v>8318</v>
      </c>
      <c r="R2061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7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2.7780040733197557E-2</v>
      </c>
      <c r="Q2062" t="s">
        <v>8318</v>
      </c>
      <c r="R206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7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6.4862861378799114E-3</v>
      </c>
      <c r="Q2063" t="s">
        <v>8318</v>
      </c>
      <c r="R2063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7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1.7655705054054288E-3</v>
      </c>
      <c r="Q2064" t="s">
        <v>8318</v>
      </c>
      <c r="R2064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7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8.2742316784869974E-3</v>
      </c>
      <c r="Q2065" t="s">
        <v>8318</v>
      </c>
      <c r="R2065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1.1605795844985306E-2</v>
      </c>
      <c r="Q2066" t="s">
        <v>8318</v>
      </c>
      <c r="R2066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1.9526629817891588E-2</v>
      </c>
      <c r="Q2067" t="s">
        <v>8318</v>
      </c>
      <c r="R2067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7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1.4867337602927721E-2</v>
      </c>
      <c r="Q2068" t="s">
        <v>8318</v>
      </c>
      <c r="R2068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7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1.5923566878980892E-2</v>
      </c>
      <c r="Q2069" t="s">
        <v>8318</v>
      </c>
      <c r="R206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2.889078030576329E-3</v>
      </c>
      <c r="Q2070" t="s">
        <v>8318</v>
      </c>
      <c r="R2070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4.0963607339370087E-3</v>
      </c>
      <c r="Q2071" t="s">
        <v>8318</v>
      </c>
      <c r="R2071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7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3.857217408403692E-3</v>
      </c>
      <c r="Q2072" t="s">
        <v>8318</v>
      </c>
      <c r="R207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7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4.9513767677127488E-3</v>
      </c>
      <c r="Q2073" t="s">
        <v>8318</v>
      </c>
      <c r="R2073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7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4.4206989756608948E-3</v>
      </c>
      <c r="Q2074" t="s">
        <v>8318</v>
      </c>
      <c r="R2074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3.0798607902922789E-3</v>
      </c>
      <c r="Q2075" t="s">
        <v>8318</v>
      </c>
      <c r="R2075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7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4.8780487804878049E-3</v>
      </c>
      <c r="Q2076" t="s">
        <v>8318</v>
      </c>
      <c r="R2076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4.886170112608345E-2</v>
      </c>
      <c r="Q2077" t="s">
        <v>8318</v>
      </c>
      <c r="R2077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8.5945332702155909E-3</v>
      </c>
      <c r="Q2078" t="s">
        <v>8318</v>
      </c>
      <c r="R2078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7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3.2551857879973682E-3</v>
      </c>
      <c r="Q2079" t="s">
        <v>8318</v>
      </c>
      <c r="R207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7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1.8291985823710986E-3</v>
      </c>
      <c r="Q2080" t="s">
        <v>8318</v>
      </c>
      <c r="R2080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7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2.1063955304160737E-2</v>
      </c>
      <c r="Q2081" t="s">
        <v>8318</v>
      </c>
      <c r="R2081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7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9.8463962189838522E-3</v>
      </c>
      <c r="Q2082" t="s">
        <v>8318</v>
      </c>
      <c r="R208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7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1.3715710723192019E-2</v>
      </c>
      <c r="Q2083" t="s">
        <v>8324</v>
      </c>
      <c r="R2083" t="s">
        <v>8328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7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2.2877784467188442E-2</v>
      </c>
      <c r="Q2084" t="s">
        <v>8324</v>
      </c>
      <c r="R2084" t="s">
        <v>8328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7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2.9411764705882353E-2</v>
      </c>
      <c r="Q2085" t="s">
        <v>8324</v>
      </c>
      <c r="R2085" t="s">
        <v>8328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7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1.4153846153846154E-2</v>
      </c>
      <c r="Q2086" t="s">
        <v>8324</v>
      </c>
      <c r="R2086" t="s">
        <v>8328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1.119805720453319E-2</v>
      </c>
      <c r="Q2087" t="s">
        <v>8324</v>
      </c>
      <c r="R2087" t="s">
        <v>8328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7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8.6891757696127107E-3</v>
      </c>
      <c r="Q2088" t="s">
        <v>8324</v>
      </c>
      <c r="R2088" t="s">
        <v>8328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7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1.6097875080489377E-2</v>
      </c>
      <c r="Q2089" t="s">
        <v>8324</v>
      </c>
      <c r="R2089" t="s">
        <v>8328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7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2.1643022866575091E-2</v>
      </c>
      <c r="Q2090" t="s">
        <v>8324</v>
      </c>
      <c r="R2090" t="s">
        <v>8328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7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2.0597938212829858E-2</v>
      </c>
      <c r="Q2091" t="s">
        <v>8324</v>
      </c>
      <c r="R2091" t="s">
        <v>8328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7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1.7385200630648155E-2</v>
      </c>
      <c r="Q2092" t="s">
        <v>8324</v>
      </c>
      <c r="R2092" t="s">
        <v>8328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7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1.134466570129403E-2</v>
      </c>
      <c r="Q2093" t="s">
        <v>8324</v>
      </c>
      <c r="R2093" t="s">
        <v>8328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7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9.0505183478690136E-3</v>
      </c>
      <c r="Q2094" t="s">
        <v>8324</v>
      </c>
      <c r="R2094" t="s">
        <v>8328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7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1.4964216005204945E-2</v>
      </c>
      <c r="Q2095" t="s">
        <v>8324</v>
      </c>
      <c r="R2095" t="s">
        <v>8328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7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1.7065655368570753E-2</v>
      </c>
      <c r="Q2096" t="s">
        <v>8324</v>
      </c>
      <c r="R2096" t="s">
        <v>8328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8.8000000000000005E-3</v>
      </c>
      <c r="Q2097" t="s">
        <v>8324</v>
      </c>
      <c r="R2097" t="s">
        <v>8328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7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2.2950819672131147E-2</v>
      </c>
      <c r="Q2098" t="s">
        <v>8324</v>
      </c>
      <c r="R2098" t="s">
        <v>8328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7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1.2666666666666666E-2</v>
      </c>
      <c r="Q2099" t="s">
        <v>8324</v>
      </c>
      <c r="R2099" t="s">
        <v>8328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7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5.3156146179401996E-3</v>
      </c>
      <c r="Q2100" t="s">
        <v>8324</v>
      </c>
      <c r="R2100" t="s">
        <v>8328</v>
      </c>
      <c r="S2100" s="13">
        <f t="shared" si="130"/>
        <v>40946.11383101852</v>
      </c>
      <c r="T2100" s="13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 s="7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1.5865021405187609E-2</v>
      </c>
      <c r="Q2101" t="s">
        <v>8324</v>
      </c>
      <c r="R2101" t="s">
        <v>8328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7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3.2926829268292684E-2</v>
      </c>
      <c r="Q2102" t="s">
        <v>8324</v>
      </c>
      <c r="R2102" t="s">
        <v>8328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7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1.9426048565121413E-2</v>
      </c>
      <c r="Q2103" t="s">
        <v>8324</v>
      </c>
      <c r="R2103" t="s">
        <v>8328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7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2.7941176470588237E-2</v>
      </c>
      <c r="Q2104" t="s">
        <v>8324</v>
      </c>
      <c r="R2104" t="s">
        <v>8328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7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1.0119676170362548E-2</v>
      </c>
      <c r="Q2105" t="s">
        <v>8324</v>
      </c>
      <c r="R2105" t="s">
        <v>8328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7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3.5714285714285712E-2</v>
      </c>
      <c r="Q2106" t="s">
        <v>8324</v>
      </c>
      <c r="R2106" t="s">
        <v>8328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1.9488188976377954E-2</v>
      </c>
      <c r="Q2107" t="s">
        <v>8324</v>
      </c>
      <c r="R2107" t="s">
        <v>8328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7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1.8683651804670912E-2</v>
      </c>
      <c r="Q2108" t="s">
        <v>8324</v>
      </c>
      <c r="R2108" t="s">
        <v>8328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7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2.691840011881225E-2</v>
      </c>
      <c r="Q2109" t="s">
        <v>8324</v>
      </c>
      <c r="R2109" t="s">
        <v>8328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7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1.1124053581828771E-2</v>
      </c>
      <c r="Q2110" t="s">
        <v>8324</v>
      </c>
      <c r="R2110" t="s">
        <v>8328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7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9.3874677305796767E-3</v>
      </c>
      <c r="Q2111" t="s">
        <v>8324</v>
      </c>
      <c r="R2111" t="s">
        <v>8328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7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1.8933731938216243E-2</v>
      </c>
      <c r="Q2112" t="s">
        <v>8324</v>
      </c>
      <c r="R2112" t="s">
        <v>8328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7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1.8309859154929577E-2</v>
      </c>
      <c r="Q2113" t="s">
        <v>8324</v>
      </c>
      <c r="R2113" t="s">
        <v>8328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7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3.6666666666666667E-2</v>
      </c>
      <c r="Q2114" t="s">
        <v>8324</v>
      </c>
      <c r="R2114" t="s">
        <v>8328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7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IFERROR(L2115/E2115,0)</f>
        <v>1.4577656675749319E-2</v>
      </c>
      <c r="Q2115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7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2.8080229226361032E-2</v>
      </c>
      <c r="Q2116" t="s">
        <v>8324</v>
      </c>
      <c r="R2116" t="s">
        <v>8328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1.0635155096011817E-2</v>
      </c>
      <c r="Q2117" t="s">
        <v>8324</v>
      </c>
      <c r="R2117" t="s">
        <v>8328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7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1.899492092331833E-3</v>
      </c>
      <c r="Q2118" t="s">
        <v>8324</v>
      </c>
      <c r="R2118" t="s">
        <v>8328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7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1.9740552735476594E-2</v>
      </c>
      <c r="Q2119" t="s">
        <v>8324</v>
      </c>
      <c r="R2119" t="s">
        <v>8328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7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1.2628982772581737E-2</v>
      </c>
      <c r="Q2120" t="s">
        <v>8324</v>
      </c>
      <c r="R2120" t="s">
        <v>8328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7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1.0918114143920596E-2</v>
      </c>
      <c r="Q2121" t="s">
        <v>8324</v>
      </c>
      <c r="R2121" t="s">
        <v>8328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7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8.549730311767775E-3</v>
      </c>
      <c r="Q2122" t="s">
        <v>8324</v>
      </c>
      <c r="R2122" t="s">
        <v>8328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7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3.5211267605633804E-2</v>
      </c>
      <c r="Q2123" t="s">
        <v>8332</v>
      </c>
      <c r="R2123" t="s">
        <v>8333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7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9.6774193548387101E-3</v>
      </c>
      <c r="Q2124" t="s">
        <v>8332</v>
      </c>
      <c r="R2124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7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0.1</v>
      </c>
      <c r="Q2125" t="s">
        <v>8332</v>
      </c>
      <c r="R2125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7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4.3478260869565216E-2</v>
      </c>
      <c r="Q2126" t="s">
        <v>8332</v>
      </c>
      <c r="R2126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3.1690140845070422E-2</v>
      </c>
      <c r="Q2127" t="s">
        <v>8332</v>
      </c>
      <c r="R2127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7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0.2</v>
      </c>
      <c r="Q2128" t="s">
        <v>8332</v>
      </c>
      <c r="R2128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 s="7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2.9222387320455671E-2</v>
      </c>
      <c r="Q2129" t="s">
        <v>8332</v>
      </c>
      <c r="R2129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7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0.04</v>
      </c>
      <c r="Q2130" t="s">
        <v>8332</v>
      </c>
      <c r="R2130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7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5.0847457627118647E-2</v>
      </c>
      <c r="Q2131" t="s">
        <v>8332</v>
      </c>
      <c r="R2131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7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4.7058823529411764E-2</v>
      </c>
      <c r="Q2132" t="s">
        <v>8332</v>
      </c>
      <c r="R2132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7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0.12</v>
      </c>
      <c r="Q2133" t="s">
        <v>8332</v>
      </c>
      <c r="R2133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4.6853037638606911E-2</v>
      </c>
      <c r="Q2134" t="s">
        <v>8332</v>
      </c>
      <c r="R2134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7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0.1875</v>
      </c>
      <c r="Q2135" t="s">
        <v>8332</v>
      </c>
      <c r="R2135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7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2.8846153846153848E-2</v>
      </c>
      <c r="Q2136" t="s">
        <v>8332</v>
      </c>
      <c r="R2136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4.6025104602510462E-2</v>
      </c>
      <c r="Q2137" t="s">
        <v>8332</v>
      </c>
      <c r="R2137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7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8.3875026210945697E-2</v>
      </c>
      <c r="Q2138" t="s">
        <v>8332</v>
      </c>
      <c r="R2138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7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3.759769062874041E-2</v>
      </c>
      <c r="Q2139" t="s">
        <v>8332</v>
      </c>
      <c r="R2139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7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9.375E-2</v>
      </c>
      <c r="Q2140" t="s">
        <v>8332</v>
      </c>
      <c r="R2140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7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3.4440344403444033E-2</v>
      </c>
      <c r="Q2141" t="s">
        <v>8332</v>
      </c>
      <c r="R2141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7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1.9642857142857142E-2</v>
      </c>
      <c r="Q2142" t="s">
        <v>8332</v>
      </c>
      <c r="R2142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7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7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1.9966722129783693E-2</v>
      </c>
      <c r="Q2144" t="s">
        <v>8332</v>
      </c>
      <c r="R2144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7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2.2222222222222223E-2</v>
      </c>
      <c r="Q2145" t="s">
        <v>8332</v>
      </c>
      <c r="R2145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7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3.9538714991762765E-2</v>
      </c>
      <c r="Q2146" t="s">
        <v>8332</v>
      </c>
      <c r="R2146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1.9496166484118293E-2</v>
      </c>
      <c r="Q2147" t="s">
        <v>8332</v>
      </c>
      <c r="R2147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7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 s="7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2.0250368188512519E-2</v>
      </c>
      <c r="Q2149" t="s">
        <v>8332</v>
      </c>
      <c r="R2149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7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7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3">
        <f t="shared" si="134"/>
        <v>40355.024953703702</v>
      </c>
      <c r="T2151" s="13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 s="7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9.876543209876543E-3</v>
      </c>
      <c r="Q2152" t="s">
        <v>8332</v>
      </c>
      <c r="R2152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7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5.0847457627118647E-2</v>
      </c>
      <c r="Q2153" t="s">
        <v>8332</v>
      </c>
      <c r="R2153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7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0.08</v>
      </c>
      <c r="Q2154" t="s">
        <v>8332</v>
      </c>
      <c r="R2154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7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0.11764705882352941</v>
      </c>
      <c r="Q2155" t="s">
        <v>8332</v>
      </c>
      <c r="R2155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7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4.3478260869565216E-2</v>
      </c>
      <c r="Q2157" t="s">
        <v>8332</v>
      </c>
      <c r="R2157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7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5.5592766242464835E-2</v>
      </c>
      <c r="Q2158" t="s">
        <v>8332</v>
      </c>
      <c r="R2158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7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2.6958002270147559E-3</v>
      </c>
      <c r="Q2159" t="s">
        <v>8332</v>
      </c>
      <c r="R2159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1.5730817886192842E-2</v>
      </c>
      <c r="Q2160" t="s">
        <v>8332</v>
      </c>
      <c r="R2160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7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7.6923076923076927E-2</v>
      </c>
      <c r="Q2161" t="s">
        <v>8332</v>
      </c>
      <c r="R2161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7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0.18823529411764706</v>
      </c>
      <c r="Q2162" t="s">
        <v>8332</v>
      </c>
      <c r="R2162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7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2.8077753779697623E-2</v>
      </c>
      <c r="Q2163" t="s">
        <v>8324</v>
      </c>
      <c r="R2163" t="s">
        <v>8325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7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1.1480601741884403E-2</v>
      </c>
      <c r="Q2164" t="s">
        <v>8324</v>
      </c>
      <c r="R2164" t="s">
        <v>8325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7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1.3313161875945537E-2</v>
      </c>
      <c r="Q2165" t="s">
        <v>8324</v>
      </c>
      <c r="R2165" t="s">
        <v>8325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7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1.470327723649247E-2</v>
      </c>
      <c r="Q2166" t="s">
        <v>8324</v>
      </c>
      <c r="R2166" t="s">
        <v>8325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3.3756491633006348E-2</v>
      </c>
      <c r="Q2167" t="s">
        <v>8324</v>
      </c>
      <c r="R2167" t="s">
        <v>8325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7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1.0914051841746248E-2</v>
      </c>
      <c r="Q2168" t="s">
        <v>8324</v>
      </c>
      <c r="R2168" t="s">
        <v>8325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7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4.4444444444444446E-2</v>
      </c>
      <c r="Q2169" t="s">
        <v>8324</v>
      </c>
      <c r="R2169" t="s">
        <v>8325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1.5535975149750808E-2</v>
      </c>
      <c r="Q2170" t="s">
        <v>8324</v>
      </c>
      <c r="R2170" t="s">
        <v>8325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7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4.5751633986928102E-2</v>
      </c>
      <c r="Q2171" t="s">
        <v>8324</v>
      </c>
      <c r="R2171" t="s">
        <v>8325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7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3.0015797788309637E-2</v>
      </c>
      <c r="Q2172" t="s">
        <v>8324</v>
      </c>
      <c r="R2172" t="s">
        <v>8325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7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1.1077068112184774E-2</v>
      </c>
      <c r="Q2173" t="s">
        <v>8324</v>
      </c>
      <c r="R2173" t="s">
        <v>8325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7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1.2999999999999999E-2</v>
      </c>
      <c r="Q2174" t="s">
        <v>8324</v>
      </c>
      <c r="R2174" t="s">
        <v>8325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7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1.6882386043894203E-2</v>
      </c>
      <c r="Q2175" t="s">
        <v>8324</v>
      </c>
      <c r="R2175" t="s">
        <v>8325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7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1.529497450837582E-2</v>
      </c>
      <c r="Q2176" t="s">
        <v>8324</v>
      </c>
      <c r="R2176" t="s">
        <v>8325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1.4857142857142857E-2</v>
      </c>
      <c r="Q2177" t="s">
        <v>8324</v>
      </c>
      <c r="R2177" t="s">
        <v>8325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7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1.1268052690049199E-2</v>
      </c>
      <c r="Q2178" t="s">
        <v>8324</v>
      </c>
      <c r="R2178" t="s">
        <v>8325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7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IFERROR(L2179/E2179,0)</f>
        <v>1.5181781861765881E-2</v>
      </c>
      <c r="Q2179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7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2.4783612233121755E-2</v>
      </c>
      <c r="Q2180" t="s">
        <v>8324</v>
      </c>
      <c r="R2180" t="s">
        <v>8325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7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1.3011152416356878E-2</v>
      </c>
      <c r="Q2181" t="s">
        <v>8324</v>
      </c>
      <c r="R2181" t="s">
        <v>8325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7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1.4554383948380451E-2</v>
      </c>
      <c r="Q2182" t="s">
        <v>8324</v>
      </c>
      <c r="R2182" t="s">
        <v>8325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7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1.7308948399738733E-2</v>
      </c>
      <c r="Q2183" t="s">
        <v>8332</v>
      </c>
      <c r="R2183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7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2.2639109697933226E-2</v>
      </c>
      <c r="Q2184" t="s">
        <v>8332</v>
      </c>
      <c r="R2184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7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3.1679345974792779E-2</v>
      </c>
      <c r="Q2185" t="s">
        <v>8332</v>
      </c>
      <c r="R2185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7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9.3418557280325904E-3</v>
      </c>
      <c r="Q2186" t="s">
        <v>8332</v>
      </c>
      <c r="R2186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6.7098553019165627E-3</v>
      </c>
      <c r="Q2187" t="s">
        <v>8332</v>
      </c>
      <c r="R2187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7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1.7870982448142239E-2</v>
      </c>
      <c r="Q2188" t="s">
        <v>8332</v>
      </c>
      <c r="R2188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1.7552980483273667E-2</v>
      </c>
      <c r="Q2189" t="s">
        <v>8332</v>
      </c>
      <c r="R218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7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2.2698167365864431E-2</v>
      </c>
      <c r="Q2190" t="s">
        <v>8332</v>
      </c>
      <c r="R2190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7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1.4571948998178506E-2</v>
      </c>
      <c r="Q2191" t="s">
        <v>8332</v>
      </c>
      <c r="R2191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7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1.5309613410879233E-2</v>
      </c>
      <c r="Q2192" t="s">
        <v>8332</v>
      </c>
      <c r="R219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7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2.7839643652561249E-2</v>
      </c>
      <c r="Q2193" t="s">
        <v>8332</v>
      </c>
      <c r="R2193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2.4955910967051569E-2</v>
      </c>
      <c r="Q2194" t="s">
        <v>8332</v>
      </c>
      <c r="R2194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7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1.3219170007073804E-2</v>
      </c>
      <c r="Q2195" t="s">
        <v>8332</v>
      </c>
      <c r="R2195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7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1.6338835439269034E-2</v>
      </c>
      <c r="Q2196" t="s">
        <v>8332</v>
      </c>
      <c r="R2196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2.077687443541102E-2</v>
      </c>
      <c r="Q2197" t="s">
        <v>8332</v>
      </c>
      <c r="R2197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7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1.4682813578465207E-2</v>
      </c>
      <c r="Q2198" t="s">
        <v>8332</v>
      </c>
      <c r="R2198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1.5176510351063528E-2</v>
      </c>
      <c r="Q2199" t="s">
        <v>8332</v>
      </c>
      <c r="R219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7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1.2246740786726114E-2</v>
      </c>
      <c r="Q2200" t="s">
        <v>8332</v>
      </c>
      <c r="R2200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7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1.8974901723616572E-2</v>
      </c>
      <c r="Q2201" t="s">
        <v>8332</v>
      </c>
      <c r="R2201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7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2.4255279904085585E-2</v>
      </c>
      <c r="Q2202" t="s">
        <v>8332</v>
      </c>
      <c r="R220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7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6.6509893346635304E-2</v>
      </c>
      <c r="Q2203" t="s">
        <v>8324</v>
      </c>
      <c r="R2203" t="s">
        <v>8329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7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2.5597103018576539E-2</v>
      </c>
      <c r="Q2204" t="s">
        <v>8324</v>
      </c>
      <c r="R2204" t="s">
        <v>8329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7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2.2820629849383843E-2</v>
      </c>
      <c r="Q2205" t="s">
        <v>8324</v>
      </c>
      <c r="R2205" t="s">
        <v>8329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7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3.6628198695434017E-2</v>
      </c>
      <c r="Q2206" t="s">
        <v>8324</v>
      </c>
      <c r="R2206" t="s">
        <v>8329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2.368421052631579E-2</v>
      </c>
      <c r="Q2207" t="s">
        <v>8324</v>
      </c>
      <c r="R2207" t="s">
        <v>8329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7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3.0088495575221239E-2</v>
      </c>
      <c r="Q2208" t="s">
        <v>8324</v>
      </c>
      <c r="R2208" t="s">
        <v>8329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7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3.5000000000000001E-3</v>
      </c>
      <c r="Q2209" t="s">
        <v>8324</v>
      </c>
      <c r="R2209" t="s">
        <v>8329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7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2.3622047244094488E-2</v>
      </c>
      <c r="Q2210" t="s">
        <v>8324</v>
      </c>
      <c r="R2210" t="s">
        <v>8329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7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1.9893899204244031E-2</v>
      </c>
      <c r="Q2211" t="s">
        <v>8324</v>
      </c>
      <c r="R2211" t="s">
        <v>8329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7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1.6154363921920576E-2</v>
      </c>
      <c r="Q2212" t="s">
        <v>8324</v>
      </c>
      <c r="R2212" t="s">
        <v>8329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7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2.4539877300613498E-2</v>
      </c>
      <c r="Q2213" t="s">
        <v>8324</v>
      </c>
      <c r="R2213" t="s">
        <v>8329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7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1.7922191461460003E-2</v>
      </c>
      <c r="Q2214" t="s">
        <v>8324</v>
      </c>
      <c r="R2214" t="s">
        <v>8329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7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0.1</v>
      </c>
      <c r="Q2215" t="s">
        <v>8324</v>
      </c>
      <c r="R2215" t="s">
        <v>8329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7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1.3675135754212227E-2</v>
      </c>
      <c r="Q2216" t="s">
        <v>8324</v>
      </c>
      <c r="R2216" t="s">
        <v>8329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3.8372093023255817E-2</v>
      </c>
      <c r="Q2217" t="s">
        <v>8324</v>
      </c>
      <c r="R2217" t="s">
        <v>8329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7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4.4164037854889593E-2</v>
      </c>
      <c r="Q2218" t="s">
        <v>8324</v>
      </c>
      <c r="R2218" t="s">
        <v>8329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7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2.1176470588235293E-2</v>
      </c>
      <c r="Q2219" t="s">
        <v>8324</v>
      </c>
      <c r="R2219" t="s">
        <v>8329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7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3.0936311903153064E-2</v>
      </c>
      <c r="Q2220" t="s">
        <v>8324</v>
      </c>
      <c r="R2220" t="s">
        <v>8329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7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1.8719211822660099E-2</v>
      </c>
      <c r="Q2221" t="s">
        <v>8324</v>
      </c>
      <c r="R2221" t="s">
        <v>8329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7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1.9491525423728815E-2</v>
      </c>
      <c r="Q2222" t="s">
        <v>8324</v>
      </c>
      <c r="R2222" t="s">
        <v>8329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7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2.6883709458626219E-2</v>
      </c>
      <c r="Q2223" t="s">
        <v>8332</v>
      </c>
      <c r="R2223" t="s">
        <v>8350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7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3.6900369003690037E-2</v>
      </c>
      <c r="Q2224" t="s">
        <v>8332</v>
      </c>
      <c r="R2224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7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4.8470747903640154E-3</v>
      </c>
      <c r="Q2225" t="s">
        <v>8332</v>
      </c>
      <c r="R2225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7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1.2173555418465968E-2</v>
      </c>
      <c r="Q2226" t="s">
        <v>8332</v>
      </c>
      <c r="R2226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6.0680893043323688E-3</v>
      </c>
      <c r="Q2227" t="s">
        <v>8332</v>
      </c>
      <c r="R2227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1.6441884086253817E-2</v>
      </c>
      <c r="Q2228" t="s">
        <v>8332</v>
      </c>
      <c r="R2228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7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1.4712351532332959E-2</v>
      </c>
      <c r="Q2229" t="s">
        <v>8332</v>
      </c>
      <c r="R222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7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1.2260640788767891E-2</v>
      </c>
      <c r="Q2230" t="s">
        <v>8332</v>
      </c>
      <c r="R2230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7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3.9330634916117754E-2</v>
      </c>
      <c r="Q2231" t="s">
        <v>8332</v>
      </c>
      <c r="R2231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7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4.6515972351952178E-2</v>
      </c>
      <c r="Q2232" t="s">
        <v>8332</v>
      </c>
      <c r="R223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7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3.6728745837078802E-2</v>
      </c>
      <c r="Q2233" t="s">
        <v>8332</v>
      </c>
      <c r="R2233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7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3.9854780153287618E-2</v>
      </c>
      <c r="Q2234" t="s">
        <v>8332</v>
      </c>
      <c r="R2234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7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4.7102758703770627E-2</v>
      </c>
      <c r="Q2235" t="s">
        <v>8332</v>
      </c>
      <c r="R2235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7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2.4034334763948499E-2</v>
      </c>
      <c r="Q2236" t="s">
        <v>8332</v>
      </c>
      <c r="R2236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7.3754452862375194E-3</v>
      </c>
      <c r="Q2237" t="s">
        <v>8332</v>
      </c>
      <c r="R2237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7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4.5215772325287583E-2</v>
      </c>
      <c r="Q2238" t="s">
        <v>8332</v>
      </c>
      <c r="R2238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7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1.5473735576998757E-2</v>
      </c>
      <c r="Q2239" t="s">
        <v>8332</v>
      </c>
      <c r="R223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7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1.4374090247452693E-2</v>
      </c>
      <c r="Q2240" t="s">
        <v>8332</v>
      </c>
      <c r="R2240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1.3309725754038144E-2</v>
      </c>
      <c r="Q2241" t="s">
        <v>8332</v>
      </c>
      <c r="R2241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7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7.0932466380966451E-3</v>
      </c>
      <c r="Q2242" t="s">
        <v>8332</v>
      </c>
      <c r="R224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7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IFERROR(L2243/E2243,0)</f>
        <v>2.0213293650793652E-2</v>
      </c>
      <c r="Q2243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1.856484417000662E-2</v>
      </c>
      <c r="Q2244" t="s">
        <v>8332</v>
      </c>
      <c r="R2244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7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0.21875839828003224</v>
      </c>
      <c r="Q2245" t="s">
        <v>8332</v>
      </c>
      <c r="R2245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7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1.5383799267943345E-2</v>
      </c>
      <c r="Q2246" t="s">
        <v>8332</v>
      </c>
      <c r="R2246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1.8700238947497661E-2</v>
      </c>
      <c r="Q2247" t="s">
        <v>8332</v>
      </c>
      <c r="R2247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7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2.2772672792648822E-2</v>
      </c>
      <c r="Q2248" t="s">
        <v>8332</v>
      </c>
      <c r="R2248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7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1.9664665700683089E-2</v>
      </c>
      <c r="Q2249" t="s">
        <v>8332</v>
      </c>
      <c r="R224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7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1.7055296469020653E-2</v>
      </c>
      <c r="Q2250" t="s">
        <v>8332</v>
      </c>
      <c r="R2250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7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3.0472320975114271E-2</v>
      </c>
      <c r="Q2251" t="s">
        <v>8332</v>
      </c>
      <c r="R2251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7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2.3422950389288613E-3</v>
      </c>
      <c r="Q2252" t="s">
        <v>8332</v>
      </c>
      <c r="R225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7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4.2001401796784965E-2</v>
      </c>
      <c r="Q2253" t="s">
        <v>8332</v>
      </c>
      <c r="R2253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7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1.0161191593552336E-2</v>
      </c>
      <c r="Q2254" t="s">
        <v>8332</v>
      </c>
      <c r="R2254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7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9.3178036605657232E-3</v>
      </c>
      <c r="Q2255" t="s">
        <v>8332</v>
      </c>
      <c r="R2255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7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8.5689430187037841E-2</v>
      </c>
      <c r="Q2256" t="s">
        <v>8332</v>
      </c>
      <c r="R2256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2.3933586505343107E-2</v>
      </c>
      <c r="Q2257" t="s">
        <v>8332</v>
      </c>
      <c r="R2257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7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4.6772684752104769E-2</v>
      </c>
      <c r="Q2258" t="s">
        <v>8332</v>
      </c>
      <c r="R2258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7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1.06265916307731E-2</v>
      </c>
      <c r="Q2259" t="s">
        <v>8332</v>
      </c>
      <c r="R225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7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6.3605336642879304E-2</v>
      </c>
      <c r="Q2260" t="s">
        <v>8332</v>
      </c>
      <c r="R2260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7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1.1033153018049382E-2</v>
      </c>
      <c r="Q2261" t="s">
        <v>8332</v>
      </c>
      <c r="R2261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7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1.0277743790529793E-2</v>
      </c>
      <c r="Q2262" t="s">
        <v>8332</v>
      </c>
      <c r="R226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7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2.6940346375881975E-2</v>
      </c>
      <c r="Q2263" t="s">
        <v>8332</v>
      </c>
      <c r="R2263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7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3.5580892471004523E-2</v>
      </c>
      <c r="Q2264" t="s">
        <v>8332</v>
      </c>
      <c r="R2264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7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6.9236095084237248E-3</v>
      </c>
      <c r="Q2265" t="s">
        <v>8332</v>
      </c>
      <c r="R2265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7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4.1196074800962781E-2</v>
      </c>
      <c r="Q2266" t="s">
        <v>8332</v>
      </c>
      <c r="R2266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2.8475711892797319E-2</v>
      </c>
      <c r="Q2267" t="s">
        <v>8332</v>
      </c>
      <c r="R2267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7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4.0383014154870944E-2</v>
      </c>
      <c r="Q2268" t="s">
        <v>8332</v>
      </c>
      <c r="R2268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7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5.3084554234281581E-3</v>
      </c>
      <c r="Q2269" t="s">
        <v>8332</v>
      </c>
      <c r="R226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7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6.7529935950988579E-3</v>
      </c>
      <c r="Q2270" t="s">
        <v>8332</v>
      </c>
      <c r="R2270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7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2.0026198352612063E-2</v>
      </c>
      <c r="Q2271" t="s">
        <v>8332</v>
      </c>
      <c r="R2271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7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9.274583199120303E-3</v>
      </c>
      <c r="Q2272" t="s">
        <v>8332</v>
      </c>
      <c r="R227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7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2.3455438199865768E-2</v>
      </c>
      <c r="Q2273" t="s">
        <v>8332</v>
      </c>
      <c r="R2273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7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6.9585729028453489E-2</v>
      </c>
      <c r="Q2274" t="s">
        <v>8332</v>
      </c>
      <c r="R2274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7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2.6683608640406607E-2</v>
      </c>
      <c r="Q2275" t="s">
        <v>8332</v>
      </c>
      <c r="R2275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7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3.311036789297659E-2</v>
      </c>
      <c r="Q2276" t="s">
        <v>8332</v>
      </c>
      <c r="R2276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2.9805697038294662E-2</v>
      </c>
      <c r="Q2277" t="s">
        <v>8332</v>
      </c>
      <c r="R2277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7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1.5444810543657331E-2</v>
      </c>
      <c r="Q2278" t="s">
        <v>8332</v>
      </c>
      <c r="R2278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7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1.7261507671781189E-2</v>
      </c>
      <c r="Q2279" t="s">
        <v>8332</v>
      </c>
      <c r="R227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7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1.8840044329516071E-2</v>
      </c>
      <c r="Q2280" t="s">
        <v>8332</v>
      </c>
      <c r="R2280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7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2.0806241872561769E-2</v>
      </c>
      <c r="Q2281" t="s">
        <v>8332</v>
      </c>
      <c r="R2281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7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1.2136382599461449E-2</v>
      </c>
      <c r="Q2282" t="s">
        <v>8332</v>
      </c>
      <c r="R228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7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1.9819819819819819E-2</v>
      </c>
      <c r="Q2283" t="s">
        <v>8324</v>
      </c>
      <c r="R2283" t="s">
        <v>8325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7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8.6330935251798559E-3</v>
      </c>
      <c r="Q2284" t="s">
        <v>8324</v>
      </c>
      <c r="R2284" t="s">
        <v>8325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7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1.586430729163224E-2</v>
      </c>
      <c r="Q2285" t="s">
        <v>8324</v>
      </c>
      <c r="R2285" t="s">
        <v>8325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7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9.2574141688646482E-3</v>
      </c>
      <c r="Q2286" t="s">
        <v>8324</v>
      </c>
      <c r="R2286" t="s">
        <v>8325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2.1697335896731666E-2</v>
      </c>
      <c r="Q2287" t="s">
        <v>8324</v>
      </c>
      <c r="R2287" t="s">
        <v>8325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7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9.3271152564956689E-3</v>
      </c>
      <c r="Q2288" t="s">
        <v>8324</v>
      </c>
      <c r="R2288" t="s">
        <v>8325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7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1.9633301784222606E-2</v>
      </c>
      <c r="Q2289" t="s">
        <v>8324</v>
      </c>
      <c r="R2289" t="s">
        <v>8325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7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2.4975024975024976E-2</v>
      </c>
      <c r="Q2290" t="s">
        <v>8324</v>
      </c>
      <c r="R2290" t="s">
        <v>8325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7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1.5518311607697082E-2</v>
      </c>
      <c r="Q2291" t="s">
        <v>8324</v>
      </c>
      <c r="R2291" t="s">
        <v>8325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7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1.8577834721332478E-2</v>
      </c>
      <c r="Q2292" t="s">
        <v>8324</v>
      </c>
      <c r="R2292" t="s">
        <v>8325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7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9.9537037037037042E-3</v>
      </c>
      <c r="Q2293" t="s">
        <v>8324</v>
      </c>
      <c r="R2293" t="s">
        <v>8325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2.1445121467965182E-2</v>
      </c>
      <c r="Q2294" t="s">
        <v>8324</v>
      </c>
      <c r="R2294" t="s">
        <v>8325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7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2.9347826086956522E-2</v>
      </c>
      <c r="Q2295" t="s">
        <v>8324</v>
      </c>
      <c r="R2295" t="s">
        <v>8325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7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1.5333979551042985E-2</v>
      </c>
      <c r="Q2296" t="s">
        <v>8324</v>
      </c>
      <c r="R2296" t="s">
        <v>8325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2.262142381902861E-2</v>
      </c>
      <c r="Q2297" t="s">
        <v>8324</v>
      </c>
      <c r="R2297" t="s">
        <v>8325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7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1.3895543842836608E-2</v>
      </c>
      <c r="Q2298" t="s">
        <v>8324</v>
      </c>
      <c r="R2298" t="s">
        <v>8325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7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1.8886679920477135E-2</v>
      </c>
      <c r="Q2299" t="s">
        <v>8324</v>
      </c>
      <c r="R2299" t="s">
        <v>8325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7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9.1364761119218322E-3</v>
      </c>
      <c r="Q2300" t="s">
        <v>8324</v>
      </c>
      <c r="R2300" t="s">
        <v>8325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7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1.3326987148976678E-2</v>
      </c>
      <c r="Q2301" t="s">
        <v>8324</v>
      </c>
      <c r="R2301" t="s">
        <v>8325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7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8.6419753086419745E-3</v>
      </c>
      <c r="Q2302" t="s">
        <v>8324</v>
      </c>
      <c r="R2302" t="s">
        <v>8325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7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3.1585786096865069E-2</v>
      </c>
      <c r="Q2303" t="s">
        <v>8324</v>
      </c>
      <c r="R2303" t="s">
        <v>8328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7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2.1656050955414011E-2</v>
      </c>
      <c r="Q2304" t="s">
        <v>8324</v>
      </c>
      <c r="R2304" t="s">
        <v>8328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7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1.4602451794187657E-2</v>
      </c>
      <c r="Q2305" t="s">
        <v>8324</v>
      </c>
      <c r="R2305" t="s">
        <v>8328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7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1.8702354510577588E-2</v>
      </c>
      <c r="Q2306" t="s">
        <v>8324</v>
      </c>
      <c r="R2306" t="s">
        <v>8328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IFERROR(L2307/E2307,0)</f>
        <v>9.1652488886449709E-3</v>
      </c>
      <c r="Q2307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7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1.9536738435187537E-2</v>
      </c>
      <c r="Q2308" t="s">
        <v>8324</v>
      </c>
      <c r="R2308" t="s">
        <v>8328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3.579508032416024E-2</v>
      </c>
      <c r="Q2309" t="s">
        <v>8324</v>
      </c>
      <c r="R2309" t="s">
        <v>8328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1.2121664395335251E-2</v>
      </c>
      <c r="Q2310" t="s">
        <v>8324</v>
      </c>
      <c r="R2310" t="s">
        <v>8328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7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1.6717522306955581E-2</v>
      </c>
      <c r="Q2311" t="s">
        <v>8324</v>
      </c>
      <c r="R2311" t="s">
        <v>8328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1.5428177296983337E-2</v>
      </c>
      <c r="Q2312" t="s">
        <v>8324</v>
      </c>
      <c r="R2312" t="s">
        <v>8328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7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1.1099252934898612E-2</v>
      </c>
      <c r="Q2313" t="s">
        <v>8324</v>
      </c>
      <c r="R2313" t="s">
        <v>8328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7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2.4412855377008654E-2</v>
      </c>
      <c r="Q2314" t="s">
        <v>8324</v>
      </c>
      <c r="R2314" t="s">
        <v>8328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7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1.7857102235891181E-2</v>
      </c>
      <c r="Q2315" t="s">
        <v>8324</v>
      </c>
      <c r="R2315" t="s">
        <v>8328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7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2.6544350300482043E-2</v>
      </c>
      <c r="Q2316" t="s">
        <v>8324</v>
      </c>
      <c r="R2316" t="s">
        <v>8328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2.4951267056530214E-2</v>
      </c>
      <c r="Q2317" t="s">
        <v>8324</v>
      </c>
      <c r="R2317" t="s">
        <v>8328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7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1.2815255279885175E-2</v>
      </c>
      <c r="Q2318" t="s">
        <v>8324</v>
      </c>
      <c r="R2318" t="s">
        <v>8328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7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5.2884615384615384E-2</v>
      </c>
      <c r="Q2319" t="s">
        <v>8324</v>
      </c>
      <c r="R2319" t="s">
        <v>8328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7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2.6928795638526352E-2</v>
      </c>
      <c r="Q2320" t="s">
        <v>8324</v>
      </c>
      <c r="R2320" t="s">
        <v>8328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7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2.3831631073970908E-2</v>
      </c>
      <c r="Q2321" t="s">
        <v>8324</v>
      </c>
      <c r="R2321" t="s">
        <v>8328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7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1.6381373090373644E-2</v>
      </c>
      <c r="Q2322" t="s">
        <v>8324</v>
      </c>
      <c r="R2322" t="s">
        <v>8328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7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1.549636803874092E-2</v>
      </c>
      <c r="Q2323" t="s">
        <v>8335</v>
      </c>
      <c r="R2323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7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4.7058823529411764E-2</v>
      </c>
      <c r="Q2324" t="s">
        <v>8335</v>
      </c>
      <c r="R2324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7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3.3333333333333333E-2</v>
      </c>
      <c r="Q2325" t="s">
        <v>8335</v>
      </c>
      <c r="R2325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7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3.9228295819935692E-2</v>
      </c>
      <c r="Q2326" t="s">
        <v>8335</v>
      </c>
      <c r="R2326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8.7499999999999994E-2</v>
      </c>
      <c r="Q2327" t="s">
        <v>8335</v>
      </c>
      <c r="R2327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7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9.2592592592592587E-3</v>
      </c>
      <c r="Q2328" t="s">
        <v>8335</v>
      </c>
      <c r="R2328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1.822052439157976E-2</v>
      </c>
      <c r="Q2329" t="s">
        <v>8335</v>
      </c>
      <c r="R232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7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2.1104342699941048E-2</v>
      </c>
      <c r="Q2330" t="s">
        <v>8335</v>
      </c>
      <c r="R2330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7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4.7205438066465254E-3</v>
      </c>
      <c r="Q2331" t="s">
        <v>8335</v>
      </c>
      <c r="R2331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7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4.5469761214014725E-3</v>
      </c>
      <c r="Q2332" t="s">
        <v>8335</v>
      </c>
      <c r="R2332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7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2.4512563771643379E-2</v>
      </c>
      <c r="Q2333" t="s">
        <v>8335</v>
      </c>
      <c r="R2333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7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1.3244534748090455E-2</v>
      </c>
      <c r="Q2334" t="s">
        <v>8335</v>
      </c>
      <c r="R2334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7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7.3841319717203452E-2</v>
      </c>
      <c r="Q2335" t="s">
        <v>8335</v>
      </c>
      <c r="R2335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7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1.6429622363903874E-2</v>
      </c>
      <c r="Q2336" t="s">
        <v>8335</v>
      </c>
      <c r="R2336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8.6436170212765961E-3</v>
      </c>
      <c r="Q2337" t="s">
        <v>8335</v>
      </c>
      <c r="R2337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2.0788022565518521E-2</v>
      </c>
      <c r="Q2338" t="s">
        <v>8335</v>
      </c>
      <c r="R2338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7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1.3479930717674523E-2</v>
      </c>
      <c r="Q2339" t="s">
        <v>8335</v>
      </c>
      <c r="R233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7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8.107306462775599E-3</v>
      </c>
      <c r="Q2340" t="s">
        <v>8335</v>
      </c>
      <c r="R2340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7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1.5009788992821405E-2</v>
      </c>
      <c r="Q2341" t="s">
        <v>8335</v>
      </c>
      <c r="R2341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7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9.5247098863179783E-3</v>
      </c>
      <c r="Q2342" t="s">
        <v>8335</v>
      </c>
      <c r="R234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7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7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7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3.3333333333333335E-3</v>
      </c>
      <c r="Q2345" t="s">
        <v>8318</v>
      </c>
      <c r="R2345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7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7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7.6923076923076927E-2</v>
      </c>
      <c r="Q2348" t="s">
        <v>8318</v>
      </c>
      <c r="R2348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7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6.6666666666666666E-2</v>
      </c>
      <c r="Q2349" t="s">
        <v>8318</v>
      </c>
      <c r="R2349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7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1.8518518518518517E-2</v>
      </c>
      <c r="Q2350" t="s">
        <v>8318</v>
      </c>
      <c r="R2350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7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7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7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6.4814814814814811E-2</v>
      </c>
      <c r="Q2353" t="s">
        <v>8318</v>
      </c>
      <c r="R2353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7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7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7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0.04</v>
      </c>
      <c r="Q2356" t="s">
        <v>8318</v>
      </c>
      <c r="R2356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3.6363636363636362E-2</v>
      </c>
      <c r="Q2357" t="s">
        <v>8318</v>
      </c>
      <c r="R2357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7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7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7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7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2.7247956403269754E-3</v>
      </c>
      <c r="Q2361" t="s">
        <v>8318</v>
      </c>
      <c r="R2361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7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0.5</v>
      </c>
      <c r="Q2362" t="s">
        <v>8318</v>
      </c>
      <c r="R2362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7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7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1.6666666666666666E-2</v>
      </c>
      <c r="Q2364" t="s">
        <v>8318</v>
      </c>
      <c r="R2364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7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7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7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1.0266159695817491E-2</v>
      </c>
      <c r="Q2368" t="s">
        <v>8318</v>
      </c>
      <c r="R2368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7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2.0895522388059702E-2</v>
      </c>
      <c r="Q2369" t="s">
        <v>8318</v>
      </c>
      <c r="R2369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7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0.02</v>
      </c>
      <c r="Q2370" t="s">
        <v>8318</v>
      </c>
      <c r="R2370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7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IFERROR(L2371/E2371,0)</f>
        <v>0</v>
      </c>
      <c r="Q2371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7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4.878048780487805E-2</v>
      </c>
      <c r="Q2372" t="s">
        <v>8318</v>
      </c>
      <c r="R2372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7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7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3.3333333333333333E-2</v>
      </c>
      <c r="Q2374" t="s">
        <v>8318</v>
      </c>
      <c r="R2374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7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0.02</v>
      </c>
      <c r="Q2375" t="s">
        <v>8318</v>
      </c>
      <c r="R2375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7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0.1</v>
      </c>
      <c r="Q2376" t="s">
        <v>8318</v>
      </c>
      <c r="R2376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7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1.2257530720436369E-2</v>
      </c>
      <c r="Q2378" t="s">
        <v>8318</v>
      </c>
      <c r="R2378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7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7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7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7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5.4545454545454543E-2</v>
      </c>
      <c r="Q2382" t="s">
        <v>8318</v>
      </c>
      <c r="R2382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7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4.4557606619987271E-3</v>
      </c>
      <c r="Q2383" t="s">
        <v>8318</v>
      </c>
      <c r="R2383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7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2.6666666666666668E-2</v>
      </c>
      <c r="Q2384" t="s">
        <v>8318</v>
      </c>
      <c r="R2384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7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6.8965517241379309E-3</v>
      </c>
      <c r="Q2385" t="s">
        <v>8318</v>
      </c>
      <c r="R2385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7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8.8832487309644676E-3</v>
      </c>
      <c r="Q2387" t="s">
        <v>8318</v>
      </c>
      <c r="R2387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7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7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2.9239766081871343E-3</v>
      </c>
      <c r="Q2389" t="s">
        <v>8318</v>
      </c>
      <c r="R2389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7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1.7278617710583154E-2</v>
      </c>
      <c r="Q2390" t="s">
        <v>8318</v>
      </c>
      <c r="R2390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7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3.3333333333333333E-2</v>
      </c>
      <c r="Q2391" t="s">
        <v>8318</v>
      </c>
      <c r="R2391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7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7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0.04</v>
      </c>
      <c r="Q2393" t="s">
        <v>8318</v>
      </c>
      <c r="R2393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7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7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0.02</v>
      </c>
      <c r="Q2395" t="s">
        <v>8318</v>
      </c>
      <c r="R2395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7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0.66666666666666663</v>
      </c>
      <c r="Q2396" t="s">
        <v>8318</v>
      </c>
      <c r="R2396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7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0.1</v>
      </c>
      <c r="Q2398" t="s">
        <v>8318</v>
      </c>
      <c r="R2398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7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7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7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7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7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4.4776119402985072E-2</v>
      </c>
      <c r="Q2403" t="s">
        <v>8335</v>
      </c>
      <c r="R2403" t="s">
        <v>8336</v>
      </c>
      <c r="S2403" s="13">
        <f t="shared" si="150"/>
        <v>42374.822870370372</v>
      </c>
      <c r="T2403" s="13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 s="7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1.9230769230769232E-2</v>
      </c>
      <c r="Q2404" t="s">
        <v>8335</v>
      </c>
      <c r="R2404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7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5.9405940594059403E-2</v>
      </c>
      <c r="Q2405" t="s">
        <v>8335</v>
      </c>
      <c r="R2405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7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1.7761989342806393E-2</v>
      </c>
      <c r="Q2407" t="s">
        <v>8335</v>
      </c>
      <c r="R2407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7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1.1895910780669145E-2</v>
      </c>
      <c r="Q2408" t="s">
        <v>8335</v>
      </c>
      <c r="R2408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7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5.9384560014396253E-3</v>
      </c>
      <c r="Q2409" t="s">
        <v>8335</v>
      </c>
      <c r="R2409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7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6.6666666666666666E-2</v>
      </c>
      <c r="Q2410" t="s">
        <v>8335</v>
      </c>
      <c r="R2410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7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1.3043478260869565E-2</v>
      </c>
      <c r="Q2411" t="s">
        <v>8335</v>
      </c>
      <c r="R2411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7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7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1.9867549668874173E-2</v>
      </c>
      <c r="Q2413" t="s">
        <v>8335</v>
      </c>
      <c r="R2413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7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7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0.12</v>
      </c>
      <c r="Q2415" t="s">
        <v>8335</v>
      </c>
      <c r="R2415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7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2.8260869565217391E-2</v>
      </c>
      <c r="Q2416" t="s">
        <v>8335</v>
      </c>
      <c r="R2416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1.7910447761194031E-2</v>
      </c>
      <c r="Q2417" t="s">
        <v>8335</v>
      </c>
      <c r="R2417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7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0.2</v>
      </c>
      <c r="Q2418" t="s">
        <v>8335</v>
      </c>
      <c r="R2418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7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 s="7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7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7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1.4394242303078768E-2</v>
      </c>
      <c r="Q2422" t="s">
        <v>8335</v>
      </c>
      <c r="R2422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7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7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7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0.125</v>
      </c>
      <c r="Q2425" t="s">
        <v>8335</v>
      </c>
      <c r="R2425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7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2.903225806451613E-2</v>
      </c>
      <c r="Q2426" t="s">
        <v>8335</v>
      </c>
      <c r="R2426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7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7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7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7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1.99501246882793E-3</v>
      </c>
      <c r="Q2431" t="s">
        <v>8335</v>
      </c>
      <c r="R2431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7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9.5238095238095233E-2</v>
      </c>
      <c r="Q2432" t="s">
        <v>8335</v>
      </c>
      <c r="R2432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7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7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7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IFERROR(L2435/E2435,0)</f>
        <v>0</v>
      </c>
      <c r="Q2435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7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7.6923076923076927E-2</v>
      </c>
      <c r="Q2436" t="s">
        <v>8335</v>
      </c>
      <c r="R2436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3.2679738562091504E-3</v>
      </c>
      <c r="Q2437" t="s">
        <v>8335</v>
      </c>
      <c r="R2437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7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4.4444444444444446E-2</v>
      </c>
      <c r="Q2438" t="s">
        <v>8335</v>
      </c>
      <c r="R2438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7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7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0.02</v>
      </c>
      <c r="Q2440" t="s">
        <v>8335</v>
      </c>
      <c r="R2440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7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7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0.2</v>
      </c>
      <c r="Q2442" t="s">
        <v>8335</v>
      </c>
      <c r="R2442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7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1.3471758744283772E-2</v>
      </c>
      <c r="Q2443" t="s">
        <v>8335</v>
      </c>
      <c r="R2443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7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1.2307285118771919E-2</v>
      </c>
      <c r="Q2444" t="s">
        <v>8335</v>
      </c>
      <c r="R2444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7.6784454678531146E-3</v>
      </c>
      <c r="Q2445" t="s">
        <v>8335</v>
      </c>
      <c r="R2445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7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1.8723143032535298E-2</v>
      </c>
      <c r="Q2446" t="s">
        <v>8335</v>
      </c>
      <c r="R2446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1.3310185185185185E-2</v>
      </c>
      <c r="Q2447" t="s">
        <v>8335</v>
      </c>
      <c r="R2447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7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1.3215859030837005E-2</v>
      </c>
      <c r="Q2448" t="s">
        <v>8335</v>
      </c>
      <c r="R2448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7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3.1554307116104865E-2</v>
      </c>
      <c r="Q2449" t="s">
        <v>8335</v>
      </c>
      <c r="R244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7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2.0930232558139535E-2</v>
      </c>
      <c r="Q2450" t="s">
        <v>8335</v>
      </c>
      <c r="R2450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7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1.1111111111111112E-2</v>
      </c>
      <c r="Q2451" t="s">
        <v>8335</v>
      </c>
      <c r="R2451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6.6972947525382413E-3</v>
      </c>
      <c r="Q2452" t="s">
        <v>8335</v>
      </c>
      <c r="R245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7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1.6110870506712862E-2</v>
      </c>
      <c r="Q2453" t="s">
        <v>8335</v>
      </c>
      <c r="R2453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7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1.8726591760299626E-2</v>
      </c>
      <c r="Q2454" t="s">
        <v>8335</v>
      </c>
      <c r="R2454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7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1.4436543848308555E-2</v>
      </c>
      <c r="Q2455" t="s">
        <v>8335</v>
      </c>
      <c r="R2455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7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3.6831368993653674E-3</v>
      </c>
      <c r="Q2456" t="s">
        <v>8335</v>
      </c>
      <c r="R2456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2.9304029304029304E-2</v>
      </c>
      <c r="Q2457" t="s">
        <v>8335</v>
      </c>
      <c r="R2457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7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2.4695908588278657E-2</v>
      </c>
      <c r="Q2458" t="s">
        <v>8335</v>
      </c>
      <c r="R2458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7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5.2698682532936678E-3</v>
      </c>
      <c r="Q2459" t="s">
        <v>8335</v>
      </c>
      <c r="R245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7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1.4521691777092031E-2</v>
      </c>
      <c r="Q2460" t="s">
        <v>8335</v>
      </c>
      <c r="R2460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7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9.1931540342298293E-3</v>
      </c>
      <c r="Q2461" t="s">
        <v>8335</v>
      </c>
      <c r="R2461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7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7.937434341076223E-3</v>
      </c>
      <c r="Q2462" t="s">
        <v>8335</v>
      </c>
      <c r="R246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7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1.1046885035324342E-2</v>
      </c>
      <c r="Q2463" t="s">
        <v>8324</v>
      </c>
      <c r="R2463" t="s">
        <v>8328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7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3.4625517500940908E-2</v>
      </c>
      <c r="Q2464" t="s">
        <v>8324</v>
      </c>
      <c r="R2464" t="s">
        <v>8328</v>
      </c>
      <c r="S2464" s="13">
        <f t="shared" si="154"/>
        <v>41089.186296296299</v>
      </c>
      <c r="T2464" s="13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 s="7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3.2258064516129031E-2</v>
      </c>
      <c r="Q2465" t="s">
        <v>8324</v>
      </c>
      <c r="R2465" t="s">
        <v>8328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7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1.9351935193519351E-2</v>
      </c>
      <c r="Q2466" t="s">
        <v>8324</v>
      </c>
      <c r="R2466" t="s">
        <v>8328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3.8065027755749402E-2</v>
      </c>
      <c r="Q2467" t="s">
        <v>8324</v>
      </c>
      <c r="R2467" t="s">
        <v>8328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7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2.0799999999999999E-2</v>
      </c>
      <c r="Q2468" t="s">
        <v>8324</v>
      </c>
      <c r="R2468" t="s">
        <v>8328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7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3.6286919831223625E-2</v>
      </c>
      <c r="Q2469" t="s">
        <v>8324</v>
      </c>
      <c r="R2469" t="s">
        <v>8328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7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2.7047949485622613E-2</v>
      </c>
      <c r="Q2470" t="s">
        <v>8324</v>
      </c>
      <c r="R2470" t="s">
        <v>8328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7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3.44574780058651E-2</v>
      </c>
      <c r="Q2471" t="s">
        <v>8324</v>
      </c>
      <c r="R2471" t="s">
        <v>8328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3.4895893916482491E-2</v>
      </c>
      <c r="Q2472" t="s">
        <v>8324</v>
      </c>
      <c r="R2472" t="s">
        <v>8328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7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2.6562499999999999E-2</v>
      </c>
      <c r="Q2473" t="s">
        <v>8324</v>
      </c>
      <c r="R2473" t="s">
        <v>8328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7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1.0214083256564021E-2</v>
      </c>
      <c r="Q2474" t="s">
        <v>8324</v>
      </c>
      <c r="R2474" t="s">
        <v>8328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7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2.35E-2</v>
      </c>
      <c r="Q2475" t="s">
        <v>8324</v>
      </c>
      <c r="R2475" t="s">
        <v>8328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7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7.599726409849245E-3</v>
      </c>
      <c r="Q2476" t="s">
        <v>8324</v>
      </c>
      <c r="R2476" t="s">
        <v>8328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3.0939648586707412E-2</v>
      </c>
      <c r="Q2477" t="s">
        <v>8324</v>
      </c>
      <c r="R2477" t="s">
        <v>8328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7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1.6365540717465307E-2</v>
      </c>
      <c r="Q2478" t="s">
        <v>8324</v>
      </c>
      <c r="R2478" t="s">
        <v>8328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7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3.1906614785992216E-2</v>
      </c>
      <c r="Q2479" t="s">
        <v>8324</v>
      </c>
      <c r="R2479" t="s">
        <v>8328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7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7.745098039215686E-3</v>
      </c>
      <c r="Q2480" t="s">
        <v>8324</v>
      </c>
      <c r="R2480" t="s">
        <v>8328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7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3.9967027202557889E-2</v>
      </c>
      <c r="Q2481" t="s">
        <v>8324</v>
      </c>
      <c r="R2481" t="s">
        <v>8328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7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4.0000000000000001E-3</v>
      </c>
      <c r="Q2482" t="s">
        <v>8324</v>
      </c>
      <c r="R2482" t="s">
        <v>8328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2.1034265926260509E-2</v>
      </c>
      <c r="Q2483" t="s">
        <v>8324</v>
      </c>
      <c r="R2483" t="s">
        <v>8328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7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2.4975024975024976E-2</v>
      </c>
      <c r="Q2484" t="s">
        <v>8324</v>
      </c>
      <c r="R2484" t="s">
        <v>8328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7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1.5187849720223821E-2</v>
      </c>
      <c r="Q2485" t="s">
        <v>8324</v>
      </c>
      <c r="R2485" t="s">
        <v>8328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2.1551156459001321E-2</v>
      </c>
      <c r="Q2486" t="s">
        <v>8324</v>
      </c>
      <c r="R2486" t="s">
        <v>8328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1.9854721549636804E-2</v>
      </c>
      <c r="Q2487" t="s">
        <v>8324</v>
      </c>
      <c r="R2487" t="s">
        <v>8328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7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3.7641154328732745E-2</v>
      </c>
      <c r="Q2488" t="s">
        <v>8324</v>
      </c>
      <c r="R2488" t="s">
        <v>8328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7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2.5320504277832567E-2</v>
      </c>
      <c r="Q2489" t="s">
        <v>8324</v>
      </c>
      <c r="R2489" t="s">
        <v>8328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7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2.0306154326772883E-2</v>
      </c>
      <c r="Q2490" t="s">
        <v>8324</v>
      </c>
      <c r="R2490" t="s">
        <v>8328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7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1.6030779095864058E-2</v>
      </c>
      <c r="Q2491" t="s">
        <v>8324</v>
      </c>
      <c r="R2491" t="s">
        <v>8328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7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2.6359143327841845E-2</v>
      </c>
      <c r="Q2492" t="s">
        <v>8324</v>
      </c>
      <c r="R2492" t="s">
        <v>8328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7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1.937984496124031E-2</v>
      </c>
      <c r="Q2493" t="s">
        <v>8324</v>
      </c>
      <c r="R2493" t="s">
        <v>8328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7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3.5999999999999997E-2</v>
      </c>
      <c r="Q2494" t="s">
        <v>8324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7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1.0062160062160062E-2</v>
      </c>
      <c r="Q2495" t="s">
        <v>8324</v>
      </c>
      <c r="R2495" t="s">
        <v>8328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7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2.5741214985347309E-2</v>
      </c>
      <c r="Q2496" t="s">
        <v>8324</v>
      </c>
      <c r="R2496" t="s">
        <v>8328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2.1954470609759285E-2</v>
      </c>
      <c r="Q2497" t="s">
        <v>8324</v>
      </c>
      <c r="R2497" t="s">
        <v>8328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7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1.6666666666666668E-3</v>
      </c>
      <c r="Q2498" t="s">
        <v>8324</v>
      </c>
      <c r="R2498" t="s">
        <v>8328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IFERROR(L2499/E2499,0)</f>
        <v>1.2414484156014597E-2</v>
      </c>
      <c r="Q2499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7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1.893939393939394E-2</v>
      </c>
      <c r="Q2500" t="s">
        <v>8324</v>
      </c>
      <c r="R2500" t="s">
        <v>8328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7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2.0974706971005553E-2</v>
      </c>
      <c r="Q2501" t="s">
        <v>8324</v>
      </c>
      <c r="R2501" t="s">
        <v>8328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7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4.2647058823529413E-2</v>
      </c>
      <c r="Q2502" t="s">
        <v>8324</v>
      </c>
      <c r="R2502" t="s">
        <v>8328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7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2.491103202846975E-2</v>
      </c>
      <c r="Q2503" t="s">
        <v>8335</v>
      </c>
      <c r="R2503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7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5.8139534883720929E-2</v>
      </c>
      <c r="Q2504" t="s">
        <v>8335</v>
      </c>
      <c r="R2504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7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7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7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6.6666666666666666E-2</v>
      </c>
      <c r="Q2508" t="s">
        <v>8335</v>
      </c>
      <c r="R2508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 s="7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7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7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2.8000000000000001E-2</v>
      </c>
      <c r="Q2511" t="s">
        <v>8335</v>
      </c>
      <c r="R2511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7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2.6666666666666668E-2</v>
      </c>
      <c r="Q2512" t="s">
        <v>8335</v>
      </c>
      <c r="R25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7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7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7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7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1.9047619047619049E-2</v>
      </c>
      <c r="Q2516" t="s">
        <v>8335</v>
      </c>
      <c r="R2516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1.2903225806451613E-2</v>
      </c>
      <c r="Q2517" t="s">
        <v>8335</v>
      </c>
      <c r="R2517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7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7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1.8675721561969439E-2</v>
      </c>
      <c r="Q2519" t="s">
        <v>8335</v>
      </c>
      <c r="R251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7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7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6.1538461538461542E-2</v>
      </c>
      <c r="Q2521" t="s">
        <v>8335</v>
      </c>
      <c r="R2521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7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9.6448996382431963E-3</v>
      </c>
      <c r="Q2523" t="s">
        <v>8324</v>
      </c>
      <c r="R2523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7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5.4000000000000003E-3</v>
      </c>
      <c r="Q2524" t="s">
        <v>8324</v>
      </c>
      <c r="R2524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7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1.8465909090909092E-2</v>
      </c>
      <c r="Q2525" t="s">
        <v>8324</v>
      </c>
      <c r="R2525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7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5.6430446194225721E-3</v>
      </c>
      <c r="Q2526" t="s">
        <v>8324</v>
      </c>
      <c r="R2526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9.9676052828307996E-3</v>
      </c>
      <c r="Q2527" t="s">
        <v>8324</v>
      </c>
      <c r="R2527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7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7.3041168658698535E-3</v>
      </c>
      <c r="Q2528" t="s">
        <v>8324</v>
      </c>
      <c r="R2528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7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1.7380660954712364E-2</v>
      </c>
      <c r="Q2529" t="s">
        <v>8324</v>
      </c>
      <c r="R252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7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1.88811628931536E-2</v>
      </c>
      <c r="Q2530" t="s">
        <v>8324</v>
      </c>
      <c r="R2530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7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1.2146396036439189E-2</v>
      </c>
      <c r="Q2531" t="s">
        <v>8324</v>
      </c>
      <c r="R2531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7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7.3846153846153844E-3</v>
      </c>
      <c r="Q2532" t="s">
        <v>8324</v>
      </c>
      <c r="R253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7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1.3501549358123064E-2</v>
      </c>
      <c r="Q2533" t="s">
        <v>8324</v>
      </c>
      <c r="R2533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7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1.1892963330029732E-2</v>
      </c>
      <c r="Q2534" t="s">
        <v>8324</v>
      </c>
      <c r="R2534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7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1.6385542168674699E-2</v>
      </c>
      <c r="Q2535" t="s">
        <v>8324</v>
      </c>
      <c r="R2535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7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6.6666666666666671E-3</v>
      </c>
      <c r="Q2536" t="s">
        <v>8324</v>
      </c>
      <c r="R2536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 s="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3.7581305709467596E-3</v>
      </c>
      <c r="Q2537" t="s">
        <v>8324</v>
      </c>
      <c r="R2537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7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0.13793103448275862</v>
      </c>
      <c r="Q2538" t="s">
        <v>8324</v>
      </c>
      <c r="R2538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7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0.01</v>
      </c>
      <c r="Q2539" t="s">
        <v>8324</v>
      </c>
      <c r="R253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9.0939612656237949E-3</v>
      </c>
      <c r="Q2540" t="s">
        <v>8324</v>
      </c>
      <c r="R2540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7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5.8852867830423939E-3</v>
      </c>
      <c r="Q2541" t="s">
        <v>8324</v>
      </c>
      <c r="R2541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7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1.0444874274661509E-2</v>
      </c>
      <c r="Q2542" t="s">
        <v>8324</v>
      </c>
      <c r="R254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7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1.6817939135077415E-2</v>
      </c>
      <c r="Q2543" t="s">
        <v>8324</v>
      </c>
      <c r="R2543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7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1.793103448275862E-2</v>
      </c>
      <c r="Q2544" t="s">
        <v>8324</v>
      </c>
      <c r="R2544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7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3.3248081841432228E-2</v>
      </c>
      <c r="Q2545" t="s">
        <v>8324</v>
      </c>
      <c r="R2545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7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1.1307280301527474E-2</v>
      </c>
      <c r="Q2546" t="s">
        <v>8324</v>
      </c>
      <c r="R2546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1.561699948796723E-2</v>
      </c>
      <c r="Q2547" t="s">
        <v>8324</v>
      </c>
      <c r="R2547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7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1.6624040920716114E-2</v>
      </c>
      <c r="Q2548" t="s">
        <v>8324</v>
      </c>
      <c r="R2548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7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2.0327669902912623E-2</v>
      </c>
      <c r="Q2549" t="s">
        <v>8324</v>
      </c>
      <c r="R254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7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6.0546555391916218E-3</v>
      </c>
      <c r="Q2550" t="s">
        <v>8324</v>
      </c>
      <c r="R2550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7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2.292441140024783E-2</v>
      </c>
      <c r="Q2551" t="s">
        <v>8324</v>
      </c>
      <c r="R2551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7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2.2883295194508008E-2</v>
      </c>
      <c r="Q2552" t="s">
        <v>8324</v>
      </c>
      <c r="R255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7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1.4832472520196E-2</v>
      </c>
      <c r="Q2553" t="s">
        <v>8324</v>
      </c>
      <c r="R2553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7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5.6338028169014088E-3</v>
      </c>
      <c r="Q2554" t="s">
        <v>8324</v>
      </c>
      <c r="R2554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7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2.5717959708529789E-2</v>
      </c>
      <c r="Q2555" t="s">
        <v>8324</v>
      </c>
      <c r="R2555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7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1.8186753528773074E-2</v>
      </c>
      <c r="Q2556" t="s">
        <v>8324</v>
      </c>
      <c r="R2556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1.6301816488122962E-2</v>
      </c>
      <c r="Q2557" t="s">
        <v>8324</v>
      </c>
      <c r="R2557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7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4.3256997455470736E-2</v>
      </c>
      <c r="Q2558" t="s">
        <v>8324</v>
      </c>
      <c r="R2558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7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3.3771106941838651E-2</v>
      </c>
      <c r="Q2559" t="s">
        <v>8324</v>
      </c>
      <c r="R255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7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1.3225569434239529E-2</v>
      </c>
      <c r="Q2560" t="s">
        <v>8324</v>
      </c>
      <c r="R2560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7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2.8089887640449437E-2</v>
      </c>
      <c r="Q2561" t="s">
        <v>8324</v>
      </c>
      <c r="R2561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7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6.993006993006993E-3</v>
      </c>
      <c r="Q2562" t="s">
        <v>8324</v>
      </c>
      <c r="R256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7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IFERROR(L2563/E2563,0)</f>
        <v>0</v>
      </c>
      <c r="Q2563" t="s">
        <v>8335</v>
      </c>
      <c r="R2563" t="s">
        <v>8336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7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0.04</v>
      </c>
      <c r="Q2564" t="s">
        <v>8335</v>
      </c>
      <c r="R2564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7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7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0.01</v>
      </c>
      <c r="Q2567" t="s">
        <v>8335</v>
      </c>
      <c r="R2567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7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7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1.6666666666666666E-2</v>
      </c>
      <c r="Q2569" t="s">
        <v>8335</v>
      </c>
      <c r="R2569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7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0.02</v>
      </c>
      <c r="Q2570" t="s">
        <v>8335</v>
      </c>
      <c r="R2570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7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1.3793103448275862E-2</v>
      </c>
      <c r="Q2571" t="s">
        <v>8335</v>
      </c>
      <c r="R2571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7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3.3898305084745763E-2</v>
      </c>
      <c r="Q2572" t="s">
        <v>8335</v>
      </c>
      <c r="R2572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7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1.6E-2</v>
      </c>
      <c r="Q2573" t="s">
        <v>8335</v>
      </c>
      <c r="R2573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7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7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7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7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7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7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7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4.3321299638989168E-2</v>
      </c>
      <c r="Q2581" t="s">
        <v>8335</v>
      </c>
      <c r="R2581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7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3.9215686274509803E-2</v>
      </c>
      <c r="Q2582" t="s">
        <v>8335</v>
      </c>
      <c r="R2582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7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2.0754716981132074E-2</v>
      </c>
      <c r="Q2583" t="s">
        <v>8335</v>
      </c>
      <c r="R2583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7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7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7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0.02</v>
      </c>
      <c r="Q2587" t="s">
        <v>8335</v>
      </c>
      <c r="R2587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7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0.2</v>
      </c>
      <c r="Q2588" t="s">
        <v>8335</v>
      </c>
      <c r="R2588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7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4.9301561216105174E-3</v>
      </c>
      <c r="Q2589" t="s">
        <v>8335</v>
      </c>
      <c r="R2589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7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3.4334763948497854E-2</v>
      </c>
      <c r="Q2590" t="s">
        <v>8335</v>
      </c>
      <c r="R2590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7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0.2</v>
      </c>
      <c r="Q2591" t="s">
        <v>8335</v>
      </c>
      <c r="R2591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7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7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7.6923076923076927E-2</v>
      </c>
      <c r="Q2593" t="s">
        <v>8335</v>
      </c>
      <c r="R2593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7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0.02</v>
      </c>
      <c r="Q2594" t="s">
        <v>8335</v>
      </c>
      <c r="R2594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7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7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1.0410958904109589E-2</v>
      </c>
      <c r="Q2597" t="s">
        <v>8335</v>
      </c>
      <c r="R2597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7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3.2703488372093025E-3</v>
      </c>
      <c r="Q2598" t="s">
        <v>8335</v>
      </c>
      <c r="R2598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7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8.2352941176470587E-2</v>
      </c>
      <c r="Q2599" t="s">
        <v>8335</v>
      </c>
      <c r="R2599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7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1.1965811965811967E-2</v>
      </c>
      <c r="Q2600" t="s">
        <v>8335</v>
      </c>
      <c r="R2600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7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5.5555555555555552E-2</v>
      </c>
      <c r="Q2601" t="s">
        <v>8335</v>
      </c>
      <c r="R2601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7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8.6555106751298322E-3</v>
      </c>
      <c r="Q2602" t="s">
        <v>8335</v>
      </c>
      <c r="R2602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7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4.566071968551557E-2</v>
      </c>
      <c r="Q2603" t="s">
        <v>8318</v>
      </c>
      <c r="R2603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7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1.2496486161866551E-2</v>
      </c>
      <c r="Q2604" t="s">
        <v>8318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7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2.8153153153153154E-2</v>
      </c>
      <c r="Q2605" t="s">
        <v>8318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1.5400410677618071E-2</v>
      </c>
      <c r="Q2606" t="s">
        <v>8318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1.6402664753456871E-2</v>
      </c>
      <c r="Q2607" t="s">
        <v>8318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7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3.1802412027094003E-2</v>
      </c>
      <c r="Q2608" t="s">
        <v>8318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7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1.2202599950944321E-2</v>
      </c>
      <c r="Q2609" t="s">
        <v>8318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7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1.6969967623088087E-2</v>
      </c>
      <c r="Q2610" t="s">
        <v>8318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6.35754274953755E-3</v>
      </c>
      <c r="Q2611" t="s">
        <v>8318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1.7934482259160417E-2</v>
      </c>
      <c r="Q2612" t="s">
        <v>8318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7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1.1932762159168648E-2</v>
      </c>
      <c r="Q2613" t="s">
        <v>8318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1.7116777760764503E-2</v>
      </c>
      <c r="Q2614" t="s">
        <v>8318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7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3.6958817317845828E-3</v>
      </c>
      <c r="Q2615" t="s">
        <v>8318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7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9.3370681605975722E-3</v>
      </c>
      <c r="Q2616" t="s">
        <v>8318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2.1195172210774212E-2</v>
      </c>
      <c r="Q2617" t="s">
        <v>8318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7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8.3119423053416453E-3</v>
      </c>
      <c r="Q2618" t="s">
        <v>8318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7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3.6235186873290796E-2</v>
      </c>
      <c r="Q2619" t="s">
        <v>8318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7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4.8709514170040486E-3</v>
      </c>
      <c r="Q2620" t="s">
        <v>8318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7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2.8131634819532909E-2</v>
      </c>
      <c r="Q2621" t="s">
        <v>8318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7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1.3397733844539165E-2</v>
      </c>
      <c r="Q2622" t="s">
        <v>8318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7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2.1250342747463669E-2</v>
      </c>
      <c r="Q2623" t="s">
        <v>8318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7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3.7606212139691834E-2</v>
      </c>
      <c r="Q2624" t="s">
        <v>8318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7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2.7192982456140352E-2</v>
      </c>
      <c r="Q2625" t="s">
        <v>8318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3.142623737411495E-2</v>
      </c>
      <c r="Q2626" t="s">
        <v>8318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IFERROR(L2627/E2627,0)</f>
        <v>3.626220362622036E-2</v>
      </c>
      <c r="Q2627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7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1.7857142857142856E-2</v>
      </c>
      <c r="Q2628" t="s">
        <v>8318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7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4.6391752577319589E-2</v>
      </c>
      <c r="Q2629" t="s">
        <v>8318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7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2.267818574514039E-2</v>
      </c>
      <c r="Q2630" t="s">
        <v>8318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7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1.5656802880851729E-2</v>
      </c>
      <c r="Q2631" t="s">
        <v>8318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7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2.5649145028499049E-2</v>
      </c>
      <c r="Q2632" t="s">
        <v>8318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1.2471084308454393E-2</v>
      </c>
      <c r="Q2633" t="s">
        <v>8318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7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2.8649386084583901E-2</v>
      </c>
      <c r="Q2634" t="s">
        <v>8318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7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1.1223281258812249E-2</v>
      </c>
      <c r="Q2635" t="s">
        <v>8318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7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2.5354969574036511E-2</v>
      </c>
      <c r="Q2636" t="s">
        <v>8318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7.3043478260869567E-3</v>
      </c>
      <c r="Q2637" t="s">
        <v>8318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7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2.6695141484249868E-2</v>
      </c>
      <c r="Q2638" t="s">
        <v>8318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7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3.1287605294825514E-2</v>
      </c>
      <c r="Q2639" t="s">
        <v>8318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7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3.9660056657223795E-2</v>
      </c>
      <c r="Q2640" t="s">
        <v>8318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7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9.959349593495935E-2</v>
      </c>
      <c r="Q2641" t="s">
        <v>8318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7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2.1766561514195582E-2</v>
      </c>
      <c r="Q2642" t="s">
        <v>8318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7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6.6666666666666666E-2</v>
      </c>
      <c r="Q2643" t="s">
        <v>8318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7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4.4726222626754663E-3</v>
      </c>
      <c r="Q2645" t="s">
        <v>8318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7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2.5328787140769606E-2</v>
      </c>
      <c r="Q2646" t="s">
        <v>8318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1.0952380952380953E-2</v>
      </c>
      <c r="Q2647" t="s">
        <v>8318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1.2711938910460905E-2</v>
      </c>
      <c r="Q2648" t="s">
        <v>8318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7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8.3333333333333329E-2</v>
      </c>
      <c r="Q2649" t="s">
        <v>8318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7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5.6603773584905662E-2</v>
      </c>
      <c r="Q2650" t="s">
        <v>8318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 s="7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2.4193548387096774E-2</v>
      </c>
      <c r="Q2651" t="s">
        <v>8318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7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1.3966480446927373E-2</v>
      </c>
      <c r="Q2652" t="s">
        <v>8318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7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3.2486145614370344E-3</v>
      </c>
      <c r="Q2653" t="s">
        <v>8318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7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1.2429378531073447E-2</v>
      </c>
      <c r="Q2654" t="s">
        <v>8318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7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1.1912865895166781E-2</v>
      </c>
      <c r="Q2655" t="s">
        <v>8318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7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0.11764705882352941</v>
      </c>
      <c r="Q2656" t="s">
        <v>8318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 s="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1.3629160063391443E-2</v>
      </c>
      <c r="Q2657" t="s">
        <v>8318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7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8.8603905566890118E-3</v>
      </c>
      <c r="Q2658" t="s">
        <v>8318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7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1.0495643418520008E-2</v>
      </c>
      <c r="Q2659" t="s">
        <v>8318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7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4.3956043956043959E-2</v>
      </c>
      <c r="Q2660" t="s">
        <v>8318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 s="7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7.5018754688672166E-3</v>
      </c>
      <c r="Q2661" t="s">
        <v>8318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7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0.26315789473684209</v>
      </c>
      <c r="Q2662" t="s">
        <v>8318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7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1.1661807580174927E-2</v>
      </c>
      <c r="Q2663" t="s">
        <v>8318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7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3.7453183520599251E-3</v>
      </c>
      <c r="Q2664" t="s">
        <v>8318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2.6769602160689318E-3</v>
      </c>
      <c r="Q2665" t="s">
        <v>8318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7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5.7458563535911604E-3</v>
      </c>
      <c r="Q2666" t="s">
        <v>8318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1.0672853828306265E-2</v>
      </c>
      <c r="Q2667" t="s">
        <v>8318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1.2931973425422376E-2</v>
      </c>
      <c r="Q2668" t="s">
        <v>8318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7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1.0843373493975903E-2</v>
      </c>
      <c r="Q2669" t="s">
        <v>8318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7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1.6403046280023433E-2</v>
      </c>
      <c r="Q2670" t="s">
        <v>8318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7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1.098901098901099E-2</v>
      </c>
      <c r="Q2671" t="s">
        <v>8318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7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2.4048096192384769E-2</v>
      </c>
      <c r="Q2672" t="s">
        <v>8318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7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2.9619181946403384E-2</v>
      </c>
      <c r="Q2673" t="s">
        <v>8318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7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1.4160891834890027E-2</v>
      </c>
      <c r="Q2674" t="s">
        <v>8318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7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5.9825960841189268E-3</v>
      </c>
      <c r="Q2675" t="s">
        <v>8318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7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7.7748476857324722E-3</v>
      </c>
      <c r="Q2676" t="s">
        <v>8318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1.5287295730100159E-2</v>
      </c>
      <c r="Q2677" t="s">
        <v>8318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7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8.5066162570888466E-3</v>
      </c>
      <c r="Q2678" t="s">
        <v>8318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7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7.9062957540263542E-3</v>
      </c>
      <c r="Q2679" t="s">
        <v>8318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1.8181818181818182E-3</v>
      </c>
      <c r="Q2680" t="s">
        <v>8318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7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2.2727272727272728E-2</v>
      </c>
      <c r="Q2681" t="s">
        <v>8318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 s="7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1.4492753623188406E-2</v>
      </c>
      <c r="Q2682" t="s">
        <v>8318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7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3.6363636363636362E-2</v>
      </c>
      <c r="Q2683" t="s">
        <v>8335</v>
      </c>
      <c r="R2683" t="s">
        <v>8336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7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1.1778563015312132E-2</v>
      </c>
      <c r="Q2684" t="s">
        <v>8335</v>
      </c>
      <c r="R2684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7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8.3333333333333329E-2</v>
      </c>
      <c r="Q2685" t="s">
        <v>8335</v>
      </c>
      <c r="R2685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7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5.0000000000000001E-3</v>
      </c>
      <c r="Q2686" t="s">
        <v>8335</v>
      </c>
      <c r="R2686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0.1</v>
      </c>
      <c r="Q2687" t="s">
        <v>8335</v>
      </c>
      <c r="R2687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7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7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7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0.1891891891891892</v>
      </c>
      <c r="Q2690" t="s">
        <v>8335</v>
      </c>
      <c r="R2690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7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IFERROR(L2691/E2691,0)</f>
        <v>1</v>
      </c>
      <c r="Q2691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7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1.3743303051479153E-2</v>
      </c>
      <c r="Q2692" t="s">
        <v>8335</v>
      </c>
      <c r="R2692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7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5.7142857142857141E-2</v>
      </c>
      <c r="Q2693" t="s">
        <v>8335</v>
      </c>
      <c r="R2693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7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0.04</v>
      </c>
      <c r="Q2694" t="s">
        <v>8335</v>
      </c>
      <c r="R2694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7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7.4999999999999997E-2</v>
      </c>
      <c r="Q2695" t="s">
        <v>8335</v>
      </c>
      <c r="R2695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7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4.2253521126760563E-2</v>
      </c>
      <c r="Q2697" t="s">
        <v>8335</v>
      </c>
      <c r="R2697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7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1.1209439528023599E-2</v>
      </c>
      <c r="Q2698" t="s">
        <v>8335</v>
      </c>
      <c r="R2698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7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8.5794423362481435E-3</v>
      </c>
      <c r="Q2699" t="s">
        <v>8335</v>
      </c>
      <c r="R2699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7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7.6893502499038827E-2</v>
      </c>
      <c r="Q2700" t="s">
        <v>8335</v>
      </c>
      <c r="R2700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7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7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5.7142857142857141E-2</v>
      </c>
      <c r="Q2702" t="s">
        <v>8335</v>
      </c>
      <c r="R2702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7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2.9299363057324841E-2</v>
      </c>
      <c r="Q2703" t="s">
        <v>8316</v>
      </c>
      <c r="R2703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7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7.5559430398140079E-3</v>
      </c>
      <c r="Q2704" t="s">
        <v>8316</v>
      </c>
      <c r="R2704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7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1.0843373493975904E-3</v>
      </c>
      <c r="Q2705" t="s">
        <v>8316</v>
      </c>
      <c r="R2705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7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6.1135371179039302E-3</v>
      </c>
      <c r="Q2706" t="s">
        <v>8316</v>
      </c>
      <c r="R2706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4.6003450258769408E-3</v>
      </c>
      <c r="Q2707" t="s">
        <v>8316</v>
      </c>
      <c r="R2707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7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6.6914308976185628E-3</v>
      </c>
      <c r="Q2708" t="s">
        <v>8316</v>
      </c>
      <c r="R2708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7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1.4037552948117702E-2</v>
      </c>
      <c r="Q2709" t="s">
        <v>8316</v>
      </c>
      <c r="R270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2.2489943307762546E-2</v>
      </c>
      <c r="Q2710" t="s">
        <v>8316</v>
      </c>
      <c r="R2710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7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6.0626340964116295E-3</v>
      </c>
      <c r="Q2711" t="s">
        <v>8316</v>
      </c>
      <c r="R2711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1.1782515980849511E-2</v>
      </c>
      <c r="Q2712" t="s">
        <v>8316</v>
      </c>
      <c r="R27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7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1.8537328593194517E-2</v>
      </c>
      <c r="Q2713" t="s">
        <v>8316</v>
      </c>
      <c r="R2713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7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1.9789648491558263E-2</v>
      </c>
      <c r="Q2714" t="s">
        <v>8316</v>
      </c>
      <c r="R2714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7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9.2591385088874687E-3</v>
      </c>
      <c r="Q2715" t="s">
        <v>8316</v>
      </c>
      <c r="R2715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7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1.0485063082264774E-2</v>
      </c>
      <c r="Q2716" t="s">
        <v>8316</v>
      </c>
      <c r="R2716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1.7351767565672978E-2</v>
      </c>
      <c r="Q2717" t="s">
        <v>8316</v>
      </c>
      <c r="R2717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1.5585917998068013E-2</v>
      </c>
      <c r="Q2718" t="s">
        <v>8316</v>
      </c>
      <c r="R2718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7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1.082395257443549E-2</v>
      </c>
      <c r="Q2719" t="s">
        <v>8316</v>
      </c>
      <c r="R271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7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7.9377849289353711E-3</v>
      </c>
      <c r="Q2720" t="s">
        <v>8316</v>
      </c>
      <c r="R2720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7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1.0566615620214395E-2</v>
      </c>
      <c r="Q2721" t="s">
        <v>8316</v>
      </c>
      <c r="R2721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7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5.8582506518573699E-3</v>
      </c>
      <c r="Q2722" t="s">
        <v>8316</v>
      </c>
      <c r="R272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7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2.4532603739170086E-2</v>
      </c>
      <c r="Q2723" t="s">
        <v>8318</v>
      </c>
      <c r="R2723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7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1.4651144373168607E-2</v>
      </c>
      <c r="Q2724" t="s">
        <v>8318</v>
      </c>
      <c r="R2724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7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1.0472450315363561E-2</v>
      </c>
      <c r="Q2725" t="s">
        <v>8318</v>
      </c>
      <c r="R2725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7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0.13907693315572248</v>
      </c>
      <c r="Q2726" t="s">
        <v>8318</v>
      </c>
      <c r="R2726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1.954442465018939E-3</v>
      </c>
      <c r="Q2727" t="s">
        <v>8318</v>
      </c>
      <c r="R2727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 s="7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3.8205116081138587E-3</v>
      </c>
      <c r="Q2728" t="s">
        <v>8318</v>
      </c>
      <c r="R2728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7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1.4334664747267897E-2</v>
      </c>
      <c r="Q2729" t="s">
        <v>8318</v>
      </c>
      <c r="R272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7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1.2948404571579574E-2</v>
      </c>
      <c r="Q2730" t="s">
        <v>8318</v>
      </c>
      <c r="R2730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7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2.9362951614962337E-3</v>
      </c>
      <c r="Q2731" t="s">
        <v>8318</v>
      </c>
      <c r="R2731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1.4832855252864296E-2</v>
      </c>
      <c r="Q2732" t="s">
        <v>8318</v>
      </c>
      <c r="R273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7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1.18244862740085E-3</v>
      </c>
      <c r="Q2733" t="s">
        <v>8318</v>
      </c>
      <c r="R2733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7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1.0288935870331219E-2</v>
      </c>
      <c r="Q2734" t="s">
        <v>8318</v>
      </c>
      <c r="R2734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7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2.2131711581022521E-3</v>
      </c>
      <c r="Q2735" t="s">
        <v>8318</v>
      </c>
      <c r="R2735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7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7.2114321107817547E-3</v>
      </c>
      <c r="Q2736" t="s">
        <v>8318</v>
      </c>
      <c r="R2736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4.6210405929108599E-2</v>
      </c>
      <c r="Q2737" t="s">
        <v>8318</v>
      </c>
      <c r="R2737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7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5.8991049633848654E-3</v>
      </c>
      <c r="Q2738" t="s">
        <v>8318</v>
      </c>
      <c r="R2738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6.1773350326423384E-3</v>
      </c>
      <c r="Q2739" t="s">
        <v>8318</v>
      </c>
      <c r="R273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7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2.027849128024875E-3</v>
      </c>
      <c r="Q2740" t="s">
        <v>8318</v>
      </c>
      <c r="R2740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7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4.5207100591715975E-2</v>
      </c>
      <c r="Q2741" t="s">
        <v>8318</v>
      </c>
      <c r="R2741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7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5.4838709677419356E-2</v>
      </c>
      <c r="Q2742" t="s">
        <v>8318</v>
      </c>
      <c r="R274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7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0.11428571428571428</v>
      </c>
      <c r="Q2743" t="s">
        <v>8321</v>
      </c>
      <c r="R2743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7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2.4623803009575923E-2</v>
      </c>
      <c r="Q2744" t="s">
        <v>8321</v>
      </c>
      <c r="R2744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7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7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2.6347305389221556E-2</v>
      </c>
      <c r="Q2746" t="s">
        <v>8321</v>
      </c>
      <c r="R2746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2.7984009137635636E-2</v>
      </c>
      <c r="Q2747" t="s">
        <v>8321</v>
      </c>
      <c r="R2747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7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2.3720349563046191E-2</v>
      </c>
      <c r="Q2748" t="s">
        <v>8321</v>
      </c>
      <c r="R2748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7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2.8571428571428571E-2</v>
      </c>
      <c r="Q2749" t="s">
        <v>8321</v>
      </c>
      <c r="R274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7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7.5471698113207544E-2</v>
      </c>
      <c r="Q2750" t="s">
        <v>8321</v>
      </c>
      <c r="R2750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7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1.8181818181818181E-2</v>
      </c>
      <c r="Q2751" t="s">
        <v>8321</v>
      </c>
      <c r="R2751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7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7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7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2.5454545454545455E-2</v>
      </c>
      <c r="Q2754" t="s">
        <v>8321</v>
      </c>
      <c r="R2754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7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IFERROR(L2755/E2755,0)</f>
        <v>2.1052631578947368E-2</v>
      </c>
      <c r="Q2755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7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5.7692307692307696E-2</v>
      </c>
      <c r="Q2757" t="s">
        <v>8321</v>
      </c>
      <c r="R2757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7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3.1488549618320608E-2</v>
      </c>
      <c r="Q2758" t="s">
        <v>8321</v>
      </c>
      <c r="R2758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7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0.2</v>
      </c>
      <c r="Q2759" t="s">
        <v>8321</v>
      </c>
      <c r="R275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7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2.564102564102564E-2</v>
      </c>
      <c r="Q2760" t="s">
        <v>8321</v>
      </c>
      <c r="R2760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7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1.9047619047619049E-2</v>
      </c>
      <c r="Q2761" t="s">
        <v>8321</v>
      </c>
      <c r="R2761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7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7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0.1111111111111111</v>
      </c>
      <c r="Q2763" t="s">
        <v>8321</v>
      </c>
      <c r="R2763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7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0.04</v>
      </c>
      <c r="Q2764" t="s">
        <v>8321</v>
      </c>
      <c r="R2764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7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3.3333333333333333E-2</v>
      </c>
      <c r="Q2765" t="s">
        <v>8321</v>
      </c>
      <c r="R2765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7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8.8888888888888892E-2</v>
      </c>
      <c r="Q2766" t="s">
        <v>8321</v>
      </c>
      <c r="R2766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7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0.04</v>
      </c>
      <c r="Q2768" t="s">
        <v>8321</v>
      </c>
      <c r="R2768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7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8.8235294117647065E-2</v>
      </c>
      <c r="Q2769" t="s">
        <v>8321</v>
      </c>
      <c r="R276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7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3.3932135728542916E-2</v>
      </c>
      <c r="Q2770" t="s">
        <v>8321</v>
      </c>
      <c r="R2770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7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7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1.5848241085364388E-2</v>
      </c>
      <c r="Q2772" t="s">
        <v>8321</v>
      </c>
      <c r="R277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7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7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7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7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2.2807017543859651E-2</v>
      </c>
      <c r="Q2776" t="s">
        <v>8321</v>
      </c>
      <c r="R2776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1.3333333333333334E-2</v>
      </c>
      <c r="Q2777" t="s">
        <v>8321</v>
      </c>
      <c r="R2777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7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2.175226586102719E-2</v>
      </c>
      <c r="Q2778" t="s">
        <v>8321</v>
      </c>
      <c r="R2778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7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0.1</v>
      </c>
      <c r="Q2779" t="s">
        <v>8321</v>
      </c>
      <c r="R277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7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1.0676156583629894E-2</v>
      </c>
      <c r="Q2780" t="s">
        <v>8321</v>
      </c>
      <c r="R2780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7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1.8867924528301886E-2</v>
      </c>
      <c r="Q2781" t="s">
        <v>8321</v>
      </c>
      <c r="R2781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7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7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2.1276595744680851E-2</v>
      </c>
      <c r="Q2783" t="s">
        <v>8316</v>
      </c>
      <c r="R2783" t="s">
        <v>8317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7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1.4999999999999999E-2</v>
      </c>
      <c r="Q2784" t="s">
        <v>8316</v>
      </c>
      <c r="R2784" t="s">
        <v>8317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7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5.3275109170305673E-2</v>
      </c>
      <c r="Q2785" t="s">
        <v>8316</v>
      </c>
      <c r="R2785" t="s">
        <v>8317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7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1.5126050420168067E-2</v>
      </c>
      <c r="Q2786" t="s">
        <v>8316</v>
      </c>
      <c r="R2786" t="s">
        <v>8317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2.7130301872372947E-2</v>
      </c>
      <c r="Q2787" t="s">
        <v>8316</v>
      </c>
      <c r="R2787" t="s">
        <v>8317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7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2.5118805159538356E-2</v>
      </c>
      <c r="Q2788" t="s">
        <v>8316</v>
      </c>
      <c r="R2788" t="s">
        <v>8317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7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3.1746031746031744E-2</v>
      </c>
      <c r="Q2789" t="s">
        <v>8316</v>
      </c>
      <c r="R2789" t="s">
        <v>8317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7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9.7560975609756097E-3</v>
      </c>
      <c r="Q2790" t="s">
        <v>8316</v>
      </c>
      <c r="R2790" t="s">
        <v>8317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7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7.907742998352554E-3</v>
      </c>
      <c r="Q2791" t="s">
        <v>8316</v>
      </c>
      <c r="R2791" t="s">
        <v>8317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7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2.0886075949367089E-2</v>
      </c>
      <c r="Q2792" t="s">
        <v>8316</v>
      </c>
      <c r="R2792" t="s">
        <v>8317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7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1.3658536585365854E-2</v>
      </c>
      <c r="Q2793" t="s">
        <v>8316</v>
      </c>
      <c r="R2793" t="s">
        <v>8317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7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1.1152416356877323E-2</v>
      </c>
      <c r="Q2794" t="s">
        <v>8316</v>
      </c>
      <c r="R2794" t="s">
        <v>8317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6.6023017613674904E-3</v>
      </c>
      <c r="Q2795" t="s">
        <v>8316</v>
      </c>
      <c r="R2795" t="s">
        <v>8317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7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0.04</v>
      </c>
      <c r="Q2796" t="s">
        <v>8316</v>
      </c>
      <c r="R2796" t="s">
        <v>8317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2.7397260273972601E-2</v>
      </c>
      <c r="Q2797" t="s">
        <v>8316</v>
      </c>
      <c r="R2797" t="s">
        <v>8317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7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2.2727272727272728E-2</v>
      </c>
      <c r="Q2798" t="s">
        <v>8316</v>
      </c>
      <c r="R2798" t="s">
        <v>8317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7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1.1447207064144546E-2</v>
      </c>
      <c r="Q2799" t="s">
        <v>8316</v>
      </c>
      <c r="R2799" t="s">
        <v>8317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7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2.7416173570019724E-2</v>
      </c>
      <c r="Q2800" t="s">
        <v>8316</v>
      </c>
      <c r="R2800" t="s">
        <v>8317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7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2.2291803132512767E-2</v>
      </c>
      <c r="Q2801" t="s">
        <v>8316</v>
      </c>
      <c r="R2801" t="s">
        <v>8317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7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2.3308270676691729E-2</v>
      </c>
      <c r="Q2802" t="s">
        <v>8316</v>
      </c>
      <c r="R2802" t="s">
        <v>8317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7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1.951951951951952E-2</v>
      </c>
      <c r="Q2803" t="s">
        <v>8316</v>
      </c>
      <c r="R2803" t="s">
        <v>8317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7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2.9459901800327332E-2</v>
      </c>
      <c r="Q2804" t="s">
        <v>8316</v>
      </c>
      <c r="R2804" t="s">
        <v>8317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7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1.1019929660023447E-2</v>
      </c>
      <c r="Q2805" t="s">
        <v>8316</v>
      </c>
      <c r="R2805" t="s">
        <v>8317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7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0.02</v>
      </c>
      <c r="Q2806" t="s">
        <v>8316</v>
      </c>
      <c r="R2806" t="s">
        <v>8317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4.0909090909090909E-2</v>
      </c>
      <c r="Q2807" t="s">
        <v>8316</v>
      </c>
      <c r="R2807" t="s">
        <v>8317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7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2.2598870056497175E-2</v>
      </c>
      <c r="Q2808" t="s">
        <v>8316</v>
      </c>
      <c r="R2808" t="s">
        <v>8317</v>
      </c>
      <c r="S2808" s="13">
        <f t="shared" si="174"/>
        <v>42185.267245370371</v>
      </c>
      <c r="T2808" s="13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 s="7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1.4761904761904763E-2</v>
      </c>
      <c r="Q2809" t="s">
        <v>8316</v>
      </c>
      <c r="R2809" t="s">
        <v>8317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7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1.529594324983374E-2</v>
      </c>
      <c r="Q2810" t="s">
        <v>8316</v>
      </c>
      <c r="R2810" t="s">
        <v>8317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7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8.2031250000000003E-3</v>
      </c>
      <c r="Q2811" t="s">
        <v>8316</v>
      </c>
      <c r="R2811" t="s">
        <v>8317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7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2.1072088724584104E-2</v>
      </c>
      <c r="Q2812" t="s">
        <v>8316</v>
      </c>
      <c r="R2812" t="s">
        <v>8317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7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1.0770918519996011E-2</v>
      </c>
      <c r="Q2813" t="s">
        <v>8316</v>
      </c>
      <c r="R2813" t="s">
        <v>8317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7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1.4651368049426301E-2</v>
      </c>
      <c r="Q2814" t="s">
        <v>8316</v>
      </c>
      <c r="R2814" t="s">
        <v>8317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7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2.6874797039293193E-2</v>
      </c>
      <c r="Q2815" t="s">
        <v>8316</v>
      </c>
      <c r="R2815" t="s">
        <v>8317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7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3.9603960396039604E-2</v>
      </c>
      <c r="Q2816" t="s">
        <v>8316</v>
      </c>
      <c r="R2816" t="s">
        <v>8317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2.3140495867768594E-2</v>
      </c>
      <c r="Q2817" t="s">
        <v>8316</v>
      </c>
      <c r="R2817" t="s">
        <v>8317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7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3.9792794914056982E-2</v>
      </c>
      <c r="Q2818" t="s">
        <v>8316</v>
      </c>
      <c r="R2818" t="s">
        <v>8317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7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IFERROR(L2819/E2819,0)</f>
        <v>4.230769230769231E-2</v>
      </c>
      <c r="Q2819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7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9.6199188908799391E-3</v>
      </c>
      <c r="Q2820" t="s">
        <v>8316</v>
      </c>
      <c r="R2820" t="s">
        <v>8317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7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1.984732824427481E-2</v>
      </c>
      <c r="Q2821" t="s">
        <v>8316</v>
      </c>
      <c r="R2821" t="s">
        <v>8317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7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7.3529411764705885E-2</v>
      </c>
      <c r="Q2822" t="s">
        <v>8316</v>
      </c>
      <c r="R2822" t="s">
        <v>8317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7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3.5000000000000003E-2</v>
      </c>
      <c r="Q2823" t="s">
        <v>8316</v>
      </c>
      <c r="R2823" t="s">
        <v>8317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7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1.5666666666666666E-2</v>
      </c>
      <c r="Q2824" t="s">
        <v>8316</v>
      </c>
      <c r="R2824" t="s">
        <v>8317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7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0.11290322580645161</v>
      </c>
      <c r="Q2825" t="s">
        <v>8316</v>
      </c>
      <c r="R2825" t="s">
        <v>8317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7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1.9736842105263157E-2</v>
      </c>
      <c r="Q2826" t="s">
        <v>8316</v>
      </c>
      <c r="R2826" t="s">
        <v>8317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1.6451612903225808E-2</v>
      </c>
      <c r="Q2827" t="s">
        <v>8316</v>
      </c>
      <c r="R2827" t="s">
        <v>8317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7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8.8167053364269134E-3</v>
      </c>
      <c r="Q2828" t="s">
        <v>8316</v>
      </c>
      <c r="R2828" t="s">
        <v>8317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7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9.5634095634095639E-3</v>
      </c>
      <c r="Q2829" t="s">
        <v>8316</v>
      </c>
      <c r="R2829" t="s">
        <v>8317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7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1.0171979865771811E-2</v>
      </c>
      <c r="Q2830" t="s">
        <v>8316</v>
      </c>
      <c r="R2830" t="s">
        <v>8317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7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2.8539241457003379E-2</v>
      </c>
      <c r="Q2831" t="s">
        <v>8316</v>
      </c>
      <c r="R2831" t="s">
        <v>8317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7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3.6666666666666666E-3</v>
      </c>
      <c r="Q2832" t="s">
        <v>8316</v>
      </c>
      <c r="R2832" t="s">
        <v>8317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7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1.566265060240964E-2</v>
      </c>
      <c r="Q2833" t="s">
        <v>8316</v>
      </c>
      <c r="R2833" t="s">
        <v>8317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7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3.3124243808381484E-2</v>
      </c>
      <c r="Q2834" t="s">
        <v>8316</v>
      </c>
      <c r="R2834" t="s">
        <v>8317</v>
      </c>
      <c r="S2834" s="13">
        <f t="shared" si="178"/>
        <v>41938.709421296298</v>
      </c>
      <c r="T2834" s="13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 s="7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1.1973999315771467E-2</v>
      </c>
      <c r="Q2835" t="s">
        <v>8316</v>
      </c>
      <c r="R2835" t="s">
        <v>8317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7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1.5441176470588236E-2</v>
      </c>
      <c r="Q2836" t="s">
        <v>8316</v>
      </c>
      <c r="R2836" t="s">
        <v>8317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4.9706305218093091E-2</v>
      </c>
      <c r="Q2837" t="s">
        <v>8316</v>
      </c>
      <c r="R2837" t="s">
        <v>8317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7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2.268041237113402E-2</v>
      </c>
      <c r="Q2838" t="s">
        <v>8316</v>
      </c>
      <c r="R2838" t="s">
        <v>8317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7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2.4705882352941175E-2</v>
      </c>
      <c r="Q2839" t="s">
        <v>8316</v>
      </c>
      <c r="R2839" t="s">
        <v>8317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7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2.2453222453222454E-2</v>
      </c>
      <c r="Q2840" t="s">
        <v>8316</v>
      </c>
      <c r="R2840" t="s">
        <v>8317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7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7.9487179487179489E-3</v>
      </c>
      <c r="Q2841" t="s">
        <v>8316</v>
      </c>
      <c r="R2841" t="s">
        <v>8317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7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5.0769230769230768E-2</v>
      </c>
      <c r="Q2842" t="s">
        <v>8316</v>
      </c>
      <c r="R2842" t="s">
        <v>8317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7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0.1</v>
      </c>
      <c r="Q2843" t="s">
        <v>8316</v>
      </c>
      <c r="R2843" t="s">
        <v>8317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7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7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7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3.3333333333333333E-2</v>
      </c>
      <c r="Q2846" t="s">
        <v>8316</v>
      </c>
      <c r="R2846" t="s">
        <v>8317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1.6483516483516484E-2</v>
      </c>
      <c r="Q2847" t="s">
        <v>8316</v>
      </c>
      <c r="R2847" t="s">
        <v>8317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7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7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7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4.2857142857142858E-2</v>
      </c>
      <c r="Q2850" t="s">
        <v>8316</v>
      </c>
      <c r="R2850" t="s">
        <v>8317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7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0.2</v>
      </c>
      <c r="Q2851" t="s">
        <v>8316</v>
      </c>
      <c r="R2851" t="s">
        <v>8317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7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4.1800643086816719E-2</v>
      </c>
      <c r="Q2852" t="s">
        <v>8316</v>
      </c>
      <c r="R2852" t="s">
        <v>8317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7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7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6.3157894736842107E-2</v>
      </c>
      <c r="Q2854" t="s">
        <v>8316</v>
      </c>
      <c r="R2854" t="s">
        <v>8317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7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7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3.3573141486810551E-2</v>
      </c>
      <c r="Q2856" t="s">
        <v>8316</v>
      </c>
      <c r="R2856" t="s">
        <v>8317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1.6666666666666666E-2</v>
      </c>
      <c r="Q2857" t="s">
        <v>8316</v>
      </c>
      <c r="R2857" t="s">
        <v>8317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7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4.1095890410958902E-2</v>
      </c>
      <c r="Q2858" t="s">
        <v>8316</v>
      </c>
      <c r="R2858" t="s">
        <v>8317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7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2E-3</v>
      </c>
      <c r="Q2859" t="s">
        <v>8316</v>
      </c>
      <c r="R2859" t="s">
        <v>8317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7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7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2.8571428571428571E-2</v>
      </c>
      <c r="Q2861" t="s">
        <v>8316</v>
      </c>
      <c r="R2861" t="s">
        <v>8317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7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3.3834586466165412E-2</v>
      </c>
      <c r="Q2862" t="s">
        <v>8316</v>
      </c>
      <c r="R2862" t="s">
        <v>8317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7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3.7499999999999999E-2</v>
      </c>
      <c r="Q2863" t="s">
        <v>8316</v>
      </c>
      <c r="R2863" t="s">
        <v>8317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7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5.4545454545454543E-2</v>
      </c>
      <c r="Q2864" t="s">
        <v>8316</v>
      </c>
      <c r="R2864" t="s">
        <v>8317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7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0.05</v>
      </c>
      <c r="Q2865" t="s">
        <v>8316</v>
      </c>
      <c r="R2865" t="s">
        <v>8317</v>
      </c>
      <c r="S2865" s="13">
        <f t="shared" si="178"/>
        <v>41831.675034722226</v>
      </c>
      <c r="T2865" s="13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 s="7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7.4999999999999997E-2</v>
      </c>
      <c r="Q2866" t="s">
        <v>8316</v>
      </c>
      <c r="R2866" t="s">
        <v>8317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7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4.4444444444444446E-2</v>
      </c>
      <c r="Q2868" t="s">
        <v>8316</v>
      </c>
      <c r="R2868" t="s">
        <v>8317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7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1.984126984126984E-2</v>
      </c>
      <c r="Q2869" t="s">
        <v>8316</v>
      </c>
      <c r="R2869" t="s">
        <v>8317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7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9.5211496470827186E-3</v>
      </c>
      <c r="Q2870" t="s">
        <v>8316</v>
      </c>
      <c r="R2870" t="s">
        <v>8317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7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2.8248587570621469E-2</v>
      </c>
      <c r="Q2871" t="s">
        <v>8316</v>
      </c>
      <c r="R2871" t="s">
        <v>8317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7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1.2E-2</v>
      </c>
      <c r="Q2872" t="s">
        <v>8316</v>
      </c>
      <c r="R2872" t="s">
        <v>8317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7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2.7837259100642397E-2</v>
      </c>
      <c r="Q2873" t="s">
        <v>8316</v>
      </c>
      <c r="R2873" t="s">
        <v>8317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7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7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8.3945435466946487E-3</v>
      </c>
      <c r="Q2875" t="s">
        <v>8316</v>
      </c>
      <c r="R2875" t="s">
        <v>8317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7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1.107011070110701E-2</v>
      </c>
      <c r="Q2876" t="s">
        <v>8316</v>
      </c>
      <c r="R2876" t="s">
        <v>8317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0.42857142857142855</v>
      </c>
      <c r="Q2877" t="s">
        <v>8316</v>
      </c>
      <c r="R2877" t="s">
        <v>8317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7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7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9.2307692307692316E-3</v>
      </c>
      <c r="Q2879" t="s">
        <v>8316</v>
      </c>
      <c r="R2879" t="s">
        <v>8317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7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6.3492063492063489E-2</v>
      </c>
      <c r="Q2880" t="s">
        <v>8316</v>
      </c>
      <c r="R2880" t="s">
        <v>8317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7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3.4482758620689655E-2</v>
      </c>
      <c r="Q2881" t="s">
        <v>8316</v>
      </c>
      <c r="R2881" t="s">
        <v>8317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7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1.0357142857142856E-2</v>
      </c>
      <c r="Q2882" t="s">
        <v>8316</v>
      </c>
      <c r="R2882" t="s">
        <v>8317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7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IFERROR(L2883/E2883,0)</f>
        <v>0</v>
      </c>
      <c r="Q2883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7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1.5873015873015872E-2</v>
      </c>
      <c r="Q2884" t="s">
        <v>8316</v>
      </c>
      <c r="R2884" t="s">
        <v>8317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7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2.6205450733752622E-3</v>
      </c>
      <c r="Q2885" t="s">
        <v>8316</v>
      </c>
      <c r="R2885" t="s">
        <v>8317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7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2.1621621621621623E-2</v>
      </c>
      <c r="Q2886" t="s">
        <v>8316</v>
      </c>
      <c r="R2886" t="s">
        <v>8317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3.8461538461538464E-2</v>
      </c>
      <c r="Q2887" t="s">
        <v>8316</v>
      </c>
      <c r="R2887" t="s">
        <v>8317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7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0.1</v>
      </c>
      <c r="Q2888" t="s">
        <v>8316</v>
      </c>
      <c r="R2888" t="s">
        <v>8317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7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0.2</v>
      </c>
      <c r="Q2889" t="s">
        <v>8316</v>
      </c>
      <c r="R2889" t="s">
        <v>8317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7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7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1.2259194395796848E-2</v>
      </c>
      <c r="Q2891" t="s">
        <v>8316</v>
      </c>
      <c r="R2891" t="s">
        <v>8317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7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0.14285714285714285</v>
      </c>
      <c r="Q2892" t="s">
        <v>8316</v>
      </c>
      <c r="R2892" t="s">
        <v>8317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7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3.6630036630036632E-2</v>
      </c>
      <c r="Q2893" t="s">
        <v>8316</v>
      </c>
      <c r="R2893" t="s">
        <v>8317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7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3.4000000000000002E-2</v>
      </c>
      <c r="Q2894" t="s">
        <v>8316</v>
      </c>
      <c r="R2894" t="s">
        <v>8317</v>
      </c>
      <c r="S2894" s="13">
        <f t="shared" si="182"/>
        <v>41869.714166666665</v>
      </c>
      <c r="T2894" s="13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 s="7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0.08</v>
      </c>
      <c r="Q2895" t="s">
        <v>8316</v>
      </c>
      <c r="R2895" t="s">
        <v>8317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7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0.17391304347826086</v>
      </c>
      <c r="Q2897" t="s">
        <v>8316</v>
      </c>
      <c r="R2897" t="s">
        <v>8317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7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1.9199999999999998E-2</v>
      </c>
      <c r="Q2898" t="s">
        <v>8316</v>
      </c>
      <c r="R2898" t="s">
        <v>8317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7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5.454545454545455E-3</v>
      </c>
      <c r="Q2899" t="s">
        <v>8316</v>
      </c>
      <c r="R2899" t="s">
        <v>8317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7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3.7974683544303799E-2</v>
      </c>
      <c r="Q2900" t="s">
        <v>8316</v>
      </c>
      <c r="R2900" t="s">
        <v>8317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7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7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2.0558002936857563E-3</v>
      </c>
      <c r="Q2902" t="s">
        <v>8316</v>
      </c>
      <c r="R2902" t="s">
        <v>8317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7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0.33333333333333331</v>
      </c>
      <c r="Q2903" t="s">
        <v>8316</v>
      </c>
      <c r="R2903" t="s">
        <v>8317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7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0.04</v>
      </c>
      <c r="Q2904" t="s">
        <v>8316</v>
      </c>
      <c r="R2904" t="s">
        <v>8317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7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0.10256410256410256</v>
      </c>
      <c r="Q2905" t="s">
        <v>8316</v>
      </c>
      <c r="R2905" t="s">
        <v>8317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7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5.3333333333333337E-2</v>
      </c>
      <c r="Q2906" t="s">
        <v>8316</v>
      </c>
      <c r="R2906" t="s">
        <v>8317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2.7331189710610933E-2</v>
      </c>
      <c r="Q2907" t="s">
        <v>8316</v>
      </c>
      <c r="R2907" t="s">
        <v>8317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7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1.2389380530973451E-2</v>
      </c>
      <c r="Q2908" t="s">
        <v>8316</v>
      </c>
      <c r="R2908" t="s">
        <v>8317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7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7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1.893939393939394E-2</v>
      </c>
      <c r="Q2910" t="s">
        <v>8316</v>
      </c>
      <c r="R2910" t="s">
        <v>8317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7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0.05</v>
      </c>
      <c r="Q2911" t="s">
        <v>8316</v>
      </c>
      <c r="R2911" t="s">
        <v>8317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7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7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2.1308980213089801E-2</v>
      </c>
      <c r="Q2913" t="s">
        <v>8316</v>
      </c>
      <c r="R2913" t="s">
        <v>8317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7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1.2807881773399015E-2</v>
      </c>
      <c r="Q2914" t="s">
        <v>8316</v>
      </c>
      <c r="R2914" t="s">
        <v>8317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7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7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4.9099836333878887E-3</v>
      </c>
      <c r="Q2917" t="s">
        <v>8316</v>
      </c>
      <c r="R2917" t="s">
        <v>8317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7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4.8275862068965517E-2</v>
      </c>
      <c r="Q2918" t="s">
        <v>8316</v>
      </c>
      <c r="R2918" t="s">
        <v>8317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7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2.0594965675057208E-2</v>
      </c>
      <c r="Q2919" t="s">
        <v>8316</v>
      </c>
      <c r="R2919" t="s">
        <v>8317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7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1.4684287812041116E-2</v>
      </c>
      <c r="Q2920" t="s">
        <v>8316</v>
      </c>
      <c r="R2920" t="s">
        <v>8317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7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0.11764705882352941</v>
      </c>
      <c r="Q2921" t="s">
        <v>8316</v>
      </c>
      <c r="R2921" t="s">
        <v>8317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7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1.9374068554396422E-2</v>
      </c>
      <c r="Q2922" t="s">
        <v>8316</v>
      </c>
      <c r="R2922" t="s">
        <v>8317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7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2.3255813953488372E-2</v>
      </c>
      <c r="Q2923" t="s">
        <v>8316</v>
      </c>
      <c r="R2923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7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1.2E-2</v>
      </c>
      <c r="Q2924" t="s">
        <v>8316</v>
      </c>
      <c r="R2924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7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3.3333333333333333E-2</v>
      </c>
      <c r="Q2925" t="s">
        <v>8316</v>
      </c>
      <c r="R2925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7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5.6976744186046507E-3</v>
      </c>
      <c r="Q2926" t="s">
        <v>8316</v>
      </c>
      <c r="R2926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4.3166382108380591E-3</v>
      </c>
      <c r="Q2927" t="s">
        <v>8316</v>
      </c>
      <c r="R2927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7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1.3333333333333334E-2</v>
      </c>
      <c r="Q2928" t="s">
        <v>8316</v>
      </c>
      <c r="R2928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7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8.9171974522292991E-3</v>
      </c>
      <c r="Q2929" t="s">
        <v>8316</v>
      </c>
      <c r="R292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7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2.4E-2</v>
      </c>
      <c r="Q2930" t="s">
        <v>8316</v>
      </c>
      <c r="R2930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7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3.9189031969677482E-3</v>
      </c>
      <c r="Q2931" t="s">
        <v>8316</v>
      </c>
      <c r="R2931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7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6.143479984145858E-3</v>
      </c>
      <c r="Q2932" t="s">
        <v>8316</v>
      </c>
      <c r="R293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7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1.1320754716981131E-2</v>
      </c>
      <c r="Q2933" t="s">
        <v>8316</v>
      </c>
      <c r="R2933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7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1.1663597298956415E-2</v>
      </c>
      <c r="Q2934" t="s">
        <v>8316</v>
      </c>
      <c r="R2934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7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2.1019852082522383E-2</v>
      </c>
      <c r="Q2935" t="s">
        <v>8316</v>
      </c>
      <c r="R2935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7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1.3703703703703704E-2</v>
      </c>
      <c r="Q2936" t="s">
        <v>8316</v>
      </c>
      <c r="R2936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1.1045029736618521E-2</v>
      </c>
      <c r="Q2937" t="s">
        <v>8316</v>
      </c>
      <c r="R2937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7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2.6562499999999999E-2</v>
      </c>
      <c r="Q2938" t="s">
        <v>8316</v>
      </c>
      <c r="R2938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7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2.75E-2</v>
      </c>
      <c r="Q2939" t="s">
        <v>8316</v>
      </c>
      <c r="R293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7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7.8914919852034523E-3</v>
      </c>
      <c r="Q2940" t="s">
        <v>8316</v>
      </c>
      <c r="R2940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7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3.0376670716889429E-3</v>
      </c>
      <c r="Q2941" t="s">
        <v>8316</v>
      </c>
      <c r="R2941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7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1.2308839985080195E-2</v>
      </c>
      <c r="Q2942" t="s">
        <v>8316</v>
      </c>
      <c r="R294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7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7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4.9449204406364746E-3</v>
      </c>
      <c r="Q2944" t="s">
        <v>8316</v>
      </c>
      <c r="R2944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7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7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0.01</v>
      </c>
      <c r="Q2946" t="s">
        <v>8316</v>
      </c>
      <c r="R2946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IFERROR(L2947/E2947,0)</f>
        <v>0</v>
      </c>
      <c r="Q2947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7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7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1.2126865671641791E-2</v>
      </c>
      <c r="Q2949" t="s">
        <v>8316</v>
      </c>
      <c r="R294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7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0.375</v>
      </c>
      <c r="Q2950" t="s">
        <v>8316</v>
      </c>
      <c r="R2950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7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0.08</v>
      </c>
      <c r="Q2951" t="s">
        <v>8316</v>
      </c>
      <c r="R2951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7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5.2919708029197078E-2</v>
      </c>
      <c r="Q2953" t="s">
        <v>8316</v>
      </c>
      <c r="R2953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7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4.9844236760124613E-3</v>
      </c>
      <c r="Q2954" t="s">
        <v>8316</v>
      </c>
      <c r="R2954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7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4.9586776859504135E-3</v>
      </c>
      <c r="Q2955" t="s">
        <v>8316</v>
      </c>
      <c r="R2955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7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1.5384615384615385E-2</v>
      </c>
      <c r="Q2957" t="s">
        <v>8316</v>
      </c>
      <c r="R2957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7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1.5128593040847202E-2</v>
      </c>
      <c r="Q2958" t="s">
        <v>8316</v>
      </c>
      <c r="R2958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7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1.0714285714285714E-2</v>
      </c>
      <c r="Q2959" t="s">
        <v>8316</v>
      </c>
      <c r="R295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7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7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7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1.9704433497536946E-2</v>
      </c>
      <c r="Q2963" t="s">
        <v>8316</v>
      </c>
      <c r="R2963" t="s">
        <v>8317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7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1.6420361247947456E-2</v>
      </c>
      <c r="Q2964" t="s">
        <v>8316</v>
      </c>
      <c r="R2964" t="s">
        <v>8317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7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9.17173607861488E-3</v>
      </c>
      <c r="Q2965" t="s">
        <v>8316</v>
      </c>
      <c r="R2965" t="s">
        <v>8317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3.8922173525375872E-2</v>
      </c>
      <c r="Q2966" t="s">
        <v>8316</v>
      </c>
      <c r="R2966" t="s">
        <v>8317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2.3853211009174313E-2</v>
      </c>
      <c r="Q2967" t="s">
        <v>8316</v>
      </c>
      <c r="R2967" t="s">
        <v>8317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7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1.1264630819325883E-2</v>
      </c>
      <c r="Q2968" t="s">
        <v>8316</v>
      </c>
      <c r="R2968" t="s">
        <v>8317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7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1.2464887640449437E-2</v>
      </c>
      <c r="Q2969" t="s">
        <v>8316</v>
      </c>
      <c r="R2969" t="s">
        <v>8317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7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1.2668463611859838E-2</v>
      </c>
      <c r="Q2970" t="s">
        <v>8316</v>
      </c>
      <c r="R2970" t="s">
        <v>8317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7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1.0461538461538461E-2</v>
      </c>
      <c r="Q2971" t="s">
        <v>8316</v>
      </c>
      <c r="R2971" t="s">
        <v>8317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7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1.4308176100628931E-2</v>
      </c>
      <c r="Q2972" t="s">
        <v>8316</v>
      </c>
      <c r="R2972" t="s">
        <v>8317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7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1.3416536661466459E-2</v>
      </c>
      <c r="Q2973" t="s">
        <v>8316</v>
      </c>
      <c r="R2973" t="s">
        <v>8317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7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8.0683436165163748E-3</v>
      </c>
      <c r="Q2974" t="s">
        <v>8316</v>
      </c>
      <c r="R2974" t="s">
        <v>8317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7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3.7757437070938217E-3</v>
      </c>
      <c r="Q2975" t="s">
        <v>8316</v>
      </c>
      <c r="R2975" t="s">
        <v>8317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7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1.7058823529411765E-2</v>
      </c>
      <c r="Q2976" t="s">
        <v>8316</v>
      </c>
      <c r="R2976" t="s">
        <v>8317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1.4107365792759051E-2</v>
      </c>
      <c r="Q2977" t="s">
        <v>8316</v>
      </c>
      <c r="R2977" t="s">
        <v>8317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7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0.11666666666666667</v>
      </c>
      <c r="Q2978" t="s">
        <v>8316</v>
      </c>
      <c r="R2978" t="s">
        <v>8317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7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8.8054006457293811E-3</v>
      </c>
      <c r="Q2979" t="s">
        <v>8316</v>
      </c>
      <c r="R2979" t="s">
        <v>8317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7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1.6477857878475798E-2</v>
      </c>
      <c r="Q2980" t="s">
        <v>8316</v>
      </c>
      <c r="R2980" t="s">
        <v>8317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7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9.0729783037475347E-3</v>
      </c>
      <c r="Q2981" t="s">
        <v>8316</v>
      </c>
      <c r="R2981" t="s">
        <v>8317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7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7.3282442748091601E-3</v>
      </c>
      <c r="Q2982" t="s">
        <v>8316</v>
      </c>
      <c r="R2982" t="s">
        <v>8317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7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1.8809385301531898E-2</v>
      </c>
      <c r="Q2983" t="s">
        <v>8316</v>
      </c>
      <c r="R2983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7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1.1561826376641191E-2</v>
      </c>
      <c r="Q2984" t="s">
        <v>8316</v>
      </c>
      <c r="R2984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6.4417103747010556E-3</v>
      </c>
      <c r="Q2985" t="s">
        <v>8316</v>
      </c>
      <c r="R2985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7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8.6894132653061226E-3</v>
      </c>
      <c r="Q2986" t="s">
        <v>8316</v>
      </c>
      <c r="R2986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9.1245376078914926E-3</v>
      </c>
      <c r="Q2987" t="s">
        <v>8316</v>
      </c>
      <c r="R2987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7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2.2116903633491312E-2</v>
      </c>
      <c r="Q2988" t="s">
        <v>8316</v>
      </c>
      <c r="R2988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7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9.6013797001471002E-3</v>
      </c>
      <c r="Q2989" t="s">
        <v>8316</v>
      </c>
      <c r="R298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7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2.8000000000000001E-2</v>
      </c>
      <c r="Q2990" t="s">
        <v>8316</v>
      </c>
      <c r="R2990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 s="7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1.0309570340159176E-2</v>
      </c>
      <c r="Q2991" t="s">
        <v>8316</v>
      </c>
      <c r="R2991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7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2.7000000000000001E-3</v>
      </c>
      <c r="Q2992" t="s">
        <v>8316</v>
      </c>
      <c r="R299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7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1.0592255125284738E-2</v>
      </c>
      <c r="Q2993" t="s">
        <v>8316</v>
      </c>
      <c r="R2993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7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2.0414673046251993E-2</v>
      </c>
      <c r="Q2994" t="s">
        <v>8316</v>
      </c>
      <c r="R2994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 s="7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2.1934197407776669E-2</v>
      </c>
      <c r="Q2995" t="s">
        <v>8316</v>
      </c>
      <c r="R2995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7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4.2964084937811307E-2</v>
      </c>
      <c r="Q2996" t="s">
        <v>8316</v>
      </c>
      <c r="R2996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1.5815548780487805E-2</v>
      </c>
      <c r="Q2997" t="s">
        <v>8316</v>
      </c>
      <c r="R2997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7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6.5137919574609505E-3</v>
      </c>
      <c r="Q2998" t="s">
        <v>8316</v>
      </c>
      <c r="R2998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7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1.1086474501108648E-2</v>
      </c>
      <c r="Q2999" t="s">
        <v>8316</v>
      </c>
      <c r="R299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7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8.4054004212406209E-3</v>
      </c>
      <c r="Q3000" t="s">
        <v>8316</v>
      </c>
      <c r="R3000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7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1.2461059190031152E-2</v>
      </c>
      <c r="Q3001" t="s">
        <v>8316</v>
      </c>
      <c r="R3001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7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1.6E-2</v>
      </c>
      <c r="Q3002" t="s">
        <v>8316</v>
      </c>
      <c r="R300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7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7.6116708226389362E-3</v>
      </c>
      <c r="Q3003" t="s">
        <v>8316</v>
      </c>
      <c r="R3003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7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1.3692444009094942E-2</v>
      </c>
      <c r="Q3004" t="s">
        <v>8316</v>
      </c>
      <c r="R3004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7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5.6013179571663919E-3</v>
      </c>
      <c r="Q3005" t="s">
        <v>8316</v>
      </c>
      <c r="R3005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7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6.1383681248060986E-3</v>
      </c>
      <c r="Q3006" t="s">
        <v>8316</v>
      </c>
      <c r="R3006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9.238526220190094E-3</v>
      </c>
      <c r="Q3007" t="s">
        <v>8316</v>
      </c>
      <c r="R3007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7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1.1252900232018562E-2</v>
      </c>
      <c r="Q3008" t="s">
        <v>8316</v>
      </c>
      <c r="R3008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7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1.8518518518518517E-2</v>
      </c>
      <c r="Q3009" t="s">
        <v>8316</v>
      </c>
      <c r="R300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7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8.5667215815486003E-3</v>
      </c>
      <c r="Q3010" t="s">
        <v>8316</v>
      </c>
      <c r="R3010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7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IFERROR(L3011/E3011,0)</f>
        <v>4.2753598984602023E-3</v>
      </c>
      <c r="Q3011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7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6.3291139240506328E-3</v>
      </c>
      <c r="Q3012" t="s">
        <v>8316</v>
      </c>
      <c r="R30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7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6.7385444743935305E-2</v>
      </c>
      <c r="Q3013" t="s">
        <v>8316</v>
      </c>
      <c r="R3013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7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1.1739594450373533E-2</v>
      </c>
      <c r="Q3014" t="s">
        <v>8316</v>
      </c>
      <c r="R3014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7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6.8170234454638127E-3</v>
      </c>
      <c r="Q3015" t="s">
        <v>8316</v>
      </c>
      <c r="R3015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7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1.9698684396661479E-2</v>
      </c>
      <c r="Q3016" t="s">
        <v>8316</v>
      </c>
      <c r="R3016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1.1402508551881414E-2</v>
      </c>
      <c r="Q3017" t="s">
        <v>8316</v>
      </c>
      <c r="R3017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7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4.1274936941068565E-3</v>
      </c>
      <c r="Q3018" t="s">
        <v>8316</v>
      </c>
      <c r="R3018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7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6.8284303199484643E-3</v>
      </c>
      <c r="Q3019" t="s">
        <v>8316</v>
      </c>
      <c r="R301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7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9.6926713947990545E-3</v>
      </c>
      <c r="Q3020" t="s">
        <v>8316</v>
      </c>
      <c r="R3020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7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1.2427825130602145E-2</v>
      </c>
      <c r="Q3021" t="s">
        <v>8316</v>
      </c>
      <c r="R3021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7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4.261363636363636E-3</v>
      </c>
      <c r="Q3022" t="s">
        <v>8316</v>
      </c>
      <c r="R302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7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1.9728021451829152E-2</v>
      </c>
      <c r="Q3023" t="s">
        <v>8316</v>
      </c>
      <c r="R3023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7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6.1459159397303726E-3</v>
      </c>
      <c r="Q3024" t="s">
        <v>8316</v>
      </c>
      <c r="R3024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7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8.321775312066574E-3</v>
      </c>
      <c r="Q3025" t="s">
        <v>8316</v>
      </c>
      <c r="R3025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7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1.4771528285041798E-2</v>
      </c>
      <c r="Q3026" t="s">
        <v>8316</v>
      </c>
      <c r="R3026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1.9192587690271344E-2</v>
      </c>
      <c r="Q3027" t="s">
        <v>8316</v>
      </c>
      <c r="R3027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7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1.937984496124031E-2</v>
      </c>
      <c r="Q3028" t="s">
        <v>8316</v>
      </c>
      <c r="R3028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7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6.0864272671941567E-3</v>
      </c>
      <c r="Q3029" t="s">
        <v>8316</v>
      </c>
      <c r="R302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7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1.1784311391501013E-2</v>
      </c>
      <c r="Q3030" t="s">
        <v>8316</v>
      </c>
      <c r="R3030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7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1.0576543172355105E-2</v>
      </c>
      <c r="Q3031" t="s">
        <v>8316</v>
      </c>
      <c r="R3031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7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2.1960364220674881E-2</v>
      </c>
      <c r="Q3032" t="s">
        <v>8316</v>
      </c>
      <c r="R303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7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1.9333333333333334E-2</v>
      </c>
      <c r="Q3033" t="s">
        <v>8316</v>
      </c>
      <c r="R3033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7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1.9654088050314465E-2</v>
      </c>
      <c r="Q3034" t="s">
        <v>8316</v>
      </c>
      <c r="R3034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7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5.2320291173794361E-3</v>
      </c>
      <c r="Q3035" t="s">
        <v>8316</v>
      </c>
      <c r="R3035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7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1.1196417146513116E-2</v>
      </c>
      <c r="Q3036" t="s">
        <v>8316</v>
      </c>
      <c r="R3036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1.128813007161528E-2</v>
      </c>
      <c r="Q3037" t="s">
        <v>8316</v>
      </c>
      <c r="R3037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7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1.0384117665625098E-2</v>
      </c>
      <c r="Q3038" t="s">
        <v>8316</v>
      </c>
      <c r="R3038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7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3.0018761726078799E-2</v>
      </c>
      <c r="Q3039" t="s">
        <v>8316</v>
      </c>
      <c r="R303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7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2.6865671641791045E-2</v>
      </c>
      <c r="Q3040" t="s">
        <v>8316</v>
      </c>
      <c r="R3040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1.085417780063083E-2</v>
      </c>
      <c r="Q3041" t="s">
        <v>8316</v>
      </c>
      <c r="R3041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7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1.3023255813953489E-2</v>
      </c>
      <c r="Q3042" t="s">
        <v>8316</v>
      </c>
      <c r="R304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7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1.0359869138495093E-2</v>
      </c>
      <c r="Q3043" t="s">
        <v>8316</v>
      </c>
      <c r="R3043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7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1.9270833333333334E-2</v>
      </c>
      <c r="Q3044" t="s">
        <v>8316</v>
      </c>
      <c r="R3044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7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7.7571056299618208E-3</v>
      </c>
      <c r="Q3045" t="s">
        <v>8316</v>
      </c>
      <c r="R3045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7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1.1889337702918985E-2</v>
      </c>
      <c r="Q3046" t="s">
        <v>8316</v>
      </c>
      <c r="R3046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1.2056681473778601E-2</v>
      </c>
      <c r="Q3047" t="s">
        <v>8316</v>
      </c>
      <c r="R3047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7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3.846919148371692E-3</v>
      </c>
      <c r="Q3048" t="s">
        <v>8316</v>
      </c>
      <c r="R3048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7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2.6845637583892617E-2</v>
      </c>
      <c r="Q3049" t="s">
        <v>8316</v>
      </c>
      <c r="R304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7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5.6490384615384614E-3</v>
      </c>
      <c r="Q3050" t="s">
        <v>8316</v>
      </c>
      <c r="R3050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7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1.35E-2</v>
      </c>
      <c r="Q3051" t="s">
        <v>8316</v>
      </c>
      <c r="R3051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7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1.4150943396226415E-2</v>
      </c>
      <c r="Q3052" t="s">
        <v>8316</v>
      </c>
      <c r="R305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7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4.2321644498186213E-2</v>
      </c>
      <c r="Q3053" t="s">
        <v>8316</v>
      </c>
      <c r="R3053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7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2.6666666666666668E-2</v>
      </c>
      <c r="Q3054" t="s">
        <v>8316</v>
      </c>
      <c r="R3054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7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7.4999999999999997E-2</v>
      </c>
      <c r="Q3055" t="s">
        <v>8316</v>
      </c>
      <c r="R3055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7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7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7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7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7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2.4390243902439025E-2</v>
      </c>
      <c r="Q3061" t="s">
        <v>8316</v>
      </c>
      <c r="R3061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7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1.7910447761194031E-2</v>
      </c>
      <c r="Q3062" t="s">
        <v>8316</v>
      </c>
      <c r="R306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7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1.0023937761819269E-2</v>
      </c>
      <c r="Q3064" t="s">
        <v>8316</v>
      </c>
      <c r="R3064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7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3.9182282793867124E-2</v>
      </c>
      <c r="Q3065" t="s">
        <v>8316</v>
      </c>
      <c r="R3065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7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8.4995868256404206E-3</v>
      </c>
      <c r="Q3066" t="s">
        <v>8316</v>
      </c>
      <c r="R3066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0.2</v>
      </c>
      <c r="Q3067" t="s">
        <v>8316</v>
      </c>
      <c r="R3067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7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3.5756853396901072E-4</v>
      </c>
      <c r="Q3068" t="s">
        <v>8316</v>
      </c>
      <c r="R3068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7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5.0000000000000001E-3</v>
      </c>
      <c r="Q3069" t="s">
        <v>8316</v>
      </c>
      <c r="R306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7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1.1428571428571429E-2</v>
      </c>
      <c r="Q3070" t="s">
        <v>8316</v>
      </c>
      <c r="R3070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7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4.9645390070921988E-2</v>
      </c>
      <c r="Q3071" t="s">
        <v>8316</v>
      </c>
      <c r="R3071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7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4.790419161676647E-2</v>
      </c>
      <c r="Q3072" t="s">
        <v>8316</v>
      </c>
      <c r="R307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7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1.631116687578419E-2</v>
      </c>
      <c r="Q3073" t="s">
        <v>8316</v>
      </c>
      <c r="R3073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7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IFERROR(L3075/E3075,0)</f>
        <v>1.0852713178294573E-2</v>
      </c>
      <c r="Q3075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7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0.13636363636363635</v>
      </c>
      <c r="Q3076" t="s">
        <v>8316</v>
      </c>
      <c r="R3076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1.5432098765432098E-2</v>
      </c>
      <c r="Q3077" t="s">
        <v>8316</v>
      </c>
      <c r="R3077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7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3.3200531208499334E-2</v>
      </c>
      <c r="Q3078" t="s">
        <v>8316</v>
      </c>
      <c r="R3078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7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1.9047619047619049E-2</v>
      </c>
      <c r="Q3079" t="s">
        <v>8316</v>
      </c>
      <c r="R307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7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4.2253521126760563E-2</v>
      </c>
      <c r="Q3080" t="s">
        <v>8316</v>
      </c>
      <c r="R3080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2.4051309460181719E-3</v>
      </c>
      <c r="Q3081" t="s">
        <v>8316</v>
      </c>
      <c r="R3081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1.8617021276595744E-2</v>
      </c>
      <c r="Q3082" t="s">
        <v>8316</v>
      </c>
      <c r="R308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2.3775558725630053E-3</v>
      </c>
      <c r="Q3083" t="s">
        <v>8316</v>
      </c>
      <c r="R3083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7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7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5.3571428571428568E-2</v>
      </c>
      <c r="Q3085" t="s">
        <v>8316</v>
      </c>
      <c r="R3085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7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1.276595744680851E-2</v>
      </c>
      <c r="Q3086" t="s">
        <v>8316</v>
      </c>
      <c r="R3086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1.4754098360655738E-2</v>
      </c>
      <c r="Q3087" t="s">
        <v>8316</v>
      </c>
      <c r="R3087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7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0.06</v>
      </c>
      <c r="Q3088" t="s">
        <v>8316</v>
      </c>
      <c r="R3088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7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1.6E-2</v>
      </c>
      <c r="Q3089" t="s">
        <v>8316</v>
      </c>
      <c r="R308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7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2.3809523809523808E-2</v>
      </c>
      <c r="Q3090" t="s">
        <v>8316</v>
      </c>
      <c r="R3090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7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7.687051588657328E-3</v>
      </c>
      <c r="Q3091" t="s">
        <v>8316</v>
      </c>
      <c r="R3091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7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7.8726382085374388E-4</v>
      </c>
      <c r="Q3092" t="s">
        <v>8316</v>
      </c>
      <c r="R309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7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1.1306532663316583E-2</v>
      </c>
      <c r="Q3093" t="s">
        <v>8316</v>
      </c>
      <c r="R3093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1.7748628707139173E-2</v>
      </c>
      <c r="Q3094" t="s">
        <v>8316</v>
      </c>
      <c r="R3094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7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1.8681318681318681E-2</v>
      </c>
      <c r="Q3095" t="s">
        <v>8316</v>
      </c>
      <c r="R3095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7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0.04</v>
      </c>
      <c r="Q3096" t="s">
        <v>8316</v>
      </c>
      <c r="R3096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0.02</v>
      </c>
      <c r="Q3097" t="s">
        <v>8316</v>
      </c>
      <c r="R3097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7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1.7610062893081761E-2</v>
      </c>
      <c r="Q3098" t="s">
        <v>8316</v>
      </c>
      <c r="R3098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7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2.4489795918367346E-2</v>
      </c>
      <c r="Q3099" t="s">
        <v>8316</v>
      </c>
      <c r="R309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7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1.5358361774744027E-2</v>
      </c>
      <c r="Q3100" t="s">
        <v>8316</v>
      </c>
      <c r="R3100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7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1.7985611510791366E-2</v>
      </c>
      <c r="Q3101" t="s">
        <v>8316</v>
      </c>
      <c r="R3101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7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7.1154898741105635E-3</v>
      </c>
      <c r="Q3102" t="s">
        <v>8316</v>
      </c>
      <c r="R310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7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0.04</v>
      </c>
      <c r="Q3103" t="s">
        <v>8316</v>
      </c>
      <c r="R3103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7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1.4381591562799617E-2</v>
      </c>
      <c r="Q3104" t="s">
        <v>8316</v>
      </c>
      <c r="R3104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7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0.18181818181818182</v>
      </c>
      <c r="Q3105" t="s">
        <v>8316</v>
      </c>
      <c r="R3105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7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4.2194092827004216E-3</v>
      </c>
      <c r="Q3106" t="s">
        <v>8316</v>
      </c>
      <c r="R3106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1.2520193861066236E-2</v>
      </c>
      <c r="Q3107" t="s">
        <v>8316</v>
      </c>
      <c r="R3107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7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9.7560975609756101E-2</v>
      </c>
      <c r="Q3108" t="s">
        <v>8316</v>
      </c>
      <c r="R3108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7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3.668564199873498E-3</v>
      </c>
      <c r="Q3109" t="s">
        <v>8316</v>
      </c>
      <c r="R310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 s="7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7.6923076923076927E-2</v>
      </c>
      <c r="Q3110" t="s">
        <v>8316</v>
      </c>
      <c r="R3110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7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1.7186793306196293E-2</v>
      </c>
      <c r="Q3111" t="s">
        <v>8316</v>
      </c>
      <c r="R3111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7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0.1</v>
      </c>
      <c r="Q3112" t="s">
        <v>8316</v>
      </c>
      <c r="R31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7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1.4264264264264264E-2</v>
      </c>
      <c r="Q3113" t="s">
        <v>8316</v>
      </c>
      <c r="R3113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7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1.7274472168905951E-2</v>
      </c>
      <c r="Q3114" t="s">
        <v>8316</v>
      </c>
      <c r="R3114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7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7.982740021574973E-3</v>
      </c>
      <c r="Q3115" t="s">
        <v>8316</v>
      </c>
      <c r="R3115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7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3.3333333333333335E-3</v>
      </c>
      <c r="Q3117" t="s">
        <v>8316</v>
      </c>
      <c r="R3117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7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2.3255813953488372E-2</v>
      </c>
      <c r="Q3118" t="s">
        <v>8316</v>
      </c>
      <c r="R3118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7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7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1.2903225806451613E-3</v>
      </c>
      <c r="Q3120" t="s">
        <v>8316</v>
      </c>
      <c r="R3120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7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0.2</v>
      </c>
      <c r="Q3121" t="s">
        <v>8316</v>
      </c>
      <c r="R3121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7.8125E-2</v>
      </c>
      <c r="Q3122" t="s">
        <v>8316</v>
      </c>
      <c r="R312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7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0.1</v>
      </c>
      <c r="Q3123" t="s">
        <v>8316</v>
      </c>
      <c r="R3123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 s="7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1.7241379310344827E-2</v>
      </c>
      <c r="Q3124" t="s">
        <v>8316</v>
      </c>
      <c r="R3124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7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4.084890600056343E-3</v>
      </c>
      <c r="Q3125" t="s">
        <v>8316</v>
      </c>
      <c r="R3125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7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0.15384615384615385</v>
      </c>
      <c r="Q3126" t="s">
        <v>8316</v>
      </c>
      <c r="R3126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7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1.6346153846153847E-2</v>
      </c>
      <c r="Q3128" t="s">
        <v>8316</v>
      </c>
      <c r="R3128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7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7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7.1818795654042108E-3</v>
      </c>
      <c r="Q3130" t="s">
        <v>8316</v>
      </c>
      <c r="R3130" t="s">
        <v>8317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7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0.1</v>
      </c>
      <c r="Q3131" t="s">
        <v>8316</v>
      </c>
      <c r="R3131" t="s">
        <v>8317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7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1.0666666666666666E-2</v>
      </c>
      <c r="Q3132" t="s">
        <v>8316</v>
      </c>
      <c r="R3132" t="s">
        <v>8317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7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1.8604651162790697E-2</v>
      </c>
      <c r="Q3133" t="s">
        <v>8316</v>
      </c>
      <c r="R3133" t="s">
        <v>8317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7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0.1</v>
      </c>
      <c r="Q3134" t="s">
        <v>8316</v>
      </c>
      <c r="R3134" t="s">
        <v>8317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7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2.9629629629629631E-2</v>
      </c>
      <c r="Q3135" t="s">
        <v>8316</v>
      </c>
      <c r="R3135" t="s">
        <v>8317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7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5.3333333333333337E-2</v>
      </c>
      <c r="Q3136" t="s">
        <v>8316</v>
      </c>
      <c r="R3136" t="s">
        <v>8317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4.3209876543209874E-2</v>
      </c>
      <c r="Q3137" t="s">
        <v>8316</v>
      </c>
      <c r="R3137" t="s">
        <v>8317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7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3.4428794992175271E-2</v>
      </c>
      <c r="Q3138" t="s">
        <v>8316</v>
      </c>
      <c r="R3138" t="s">
        <v>8317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7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IFERROR(L3139/E3139,0)</f>
        <v>0.02</v>
      </c>
      <c r="Q3139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7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7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2.2222222222222222E-3</v>
      </c>
      <c r="Q3141" t="s">
        <v>8316</v>
      </c>
      <c r="R3141" t="s">
        <v>8317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7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4.1666666666666664E-2</v>
      </c>
      <c r="Q3142" t="s">
        <v>8316</v>
      </c>
      <c r="R3142" t="s">
        <v>8317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7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3.1007751937984496E-2</v>
      </c>
      <c r="Q3143" t="s">
        <v>8316</v>
      </c>
      <c r="R3143" t="s">
        <v>8317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7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6.6666666666666666E-2</v>
      </c>
      <c r="Q3144" t="s">
        <v>8316</v>
      </c>
      <c r="R3144" t="s">
        <v>8317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7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7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3.9787798408488064E-3</v>
      </c>
      <c r="Q3146" t="s">
        <v>8316</v>
      </c>
      <c r="R3146" t="s">
        <v>8317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7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2.2857142857142859E-3</v>
      </c>
      <c r="Q3148" t="s">
        <v>8316</v>
      </c>
      <c r="R3148" t="s">
        <v>8317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7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9.0619017230376513E-3</v>
      </c>
      <c r="Q3149" t="s">
        <v>8316</v>
      </c>
      <c r="R3149" t="s">
        <v>8317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7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2.4142312579415501E-2</v>
      </c>
      <c r="Q3150" t="s">
        <v>8316</v>
      </c>
      <c r="R3150" t="s">
        <v>8317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7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1.9230769230769232E-2</v>
      </c>
      <c r="Q3151" t="s">
        <v>8316</v>
      </c>
      <c r="R3151" t="s">
        <v>8317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7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2.9420084865629421E-2</v>
      </c>
      <c r="Q3152" t="s">
        <v>8316</v>
      </c>
      <c r="R3152" t="s">
        <v>8317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7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9.6755833807626642E-3</v>
      </c>
      <c r="Q3153" t="s">
        <v>8316</v>
      </c>
      <c r="R3153" t="s">
        <v>8317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7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2.8743028743028743E-2</v>
      </c>
      <c r="Q3154" t="s">
        <v>8316</v>
      </c>
      <c r="R3154" t="s">
        <v>8317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7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2.393841569406506E-2</v>
      </c>
      <c r="Q3155" t="s">
        <v>8316</v>
      </c>
      <c r="R3155" t="s">
        <v>8317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7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1.5559772296015181E-2</v>
      </c>
      <c r="Q3156" t="s">
        <v>8316</v>
      </c>
      <c r="R3156" t="s">
        <v>8317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3.2041658399848072E-2</v>
      </c>
      <c r="Q3157" t="s">
        <v>8316</v>
      </c>
      <c r="R3157" t="s">
        <v>8317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7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1.5892857142857143E-2</v>
      </c>
      <c r="Q3158" t="s">
        <v>8316</v>
      </c>
      <c r="R3158" t="s">
        <v>8317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7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1.0148514851485149E-2</v>
      </c>
      <c r="Q3159" t="s">
        <v>8316</v>
      </c>
      <c r="R3159" t="s">
        <v>8317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7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1.2105263157894737E-2</v>
      </c>
      <c r="Q3160" t="s">
        <v>8316</v>
      </c>
      <c r="R3160" t="s">
        <v>8317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7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2.5971171999081021E-2</v>
      </c>
      <c r="Q3161" t="s">
        <v>8316</v>
      </c>
      <c r="R3161" t="s">
        <v>8317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7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1.247537754432042E-2</v>
      </c>
      <c r="Q3162" t="s">
        <v>8316</v>
      </c>
      <c r="R3162" t="s">
        <v>8317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7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3.5204567078972404E-2</v>
      </c>
      <c r="Q3163" t="s">
        <v>8316</v>
      </c>
      <c r="R3163" t="s">
        <v>8317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7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1.2386944553676759E-2</v>
      </c>
      <c r="Q3164" t="s">
        <v>8316</v>
      </c>
      <c r="R3164" t="s">
        <v>8317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7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4.9826989619377159E-3</v>
      </c>
      <c r="Q3165" t="s">
        <v>8316</v>
      </c>
      <c r="R3165" t="s">
        <v>8317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7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2.6601723491944548E-2</v>
      </c>
      <c r="Q3166" t="s">
        <v>8316</v>
      </c>
      <c r="R3166" t="s">
        <v>8317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1.7213114754098362E-2</v>
      </c>
      <c r="Q3167" t="s">
        <v>8316</v>
      </c>
      <c r="R3167" t="s">
        <v>8317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1.6583502482086697E-2</v>
      </c>
      <c r="Q3168" t="s">
        <v>8316</v>
      </c>
      <c r="R3168" t="s">
        <v>8317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7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1.5781922525107604E-2</v>
      </c>
      <c r="Q3169" t="s">
        <v>8316</v>
      </c>
      <c r="R3169" t="s">
        <v>8317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7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1.9645732689210951E-2</v>
      </c>
      <c r="Q3170" t="s">
        <v>8316</v>
      </c>
      <c r="R3170" t="s">
        <v>8317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7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9.9502487562189053E-3</v>
      </c>
      <c r="Q3171" t="s">
        <v>8316</v>
      </c>
      <c r="R3171" t="s">
        <v>8317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7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3.162583518930958E-2</v>
      </c>
      <c r="Q3172" t="s">
        <v>8316</v>
      </c>
      <c r="R3172" t="s">
        <v>8317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7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1.536037810161481E-2</v>
      </c>
      <c r="Q3173" t="s">
        <v>8316</v>
      </c>
      <c r="R3173" t="s">
        <v>8317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7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1.2608695652173913E-2</v>
      </c>
      <c r="Q3174" t="s">
        <v>8316</v>
      </c>
      <c r="R3174" t="s">
        <v>8317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7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7.1844660194174759E-3</v>
      </c>
      <c r="Q3175" t="s">
        <v>8316</v>
      </c>
      <c r="R3175" t="s">
        <v>8317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7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7.5807514831905077E-3</v>
      </c>
      <c r="Q3176" t="s">
        <v>8316</v>
      </c>
      <c r="R3176" t="s">
        <v>8317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1.0952902519167579E-2</v>
      </c>
      <c r="Q3177" t="s">
        <v>8316</v>
      </c>
      <c r="R3177" t="s">
        <v>8317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7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2.5206232813932174E-2</v>
      </c>
      <c r="Q3178" t="s">
        <v>8316</v>
      </c>
      <c r="R3178" t="s">
        <v>8317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7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1.737649063032368E-2</v>
      </c>
      <c r="Q3179" t="s">
        <v>8316</v>
      </c>
      <c r="R3179" t="s">
        <v>8317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7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3.0279503105590064E-2</v>
      </c>
      <c r="Q3180" t="s">
        <v>8316</v>
      </c>
      <c r="R3180" t="s">
        <v>8317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7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1.2930620961787931E-2</v>
      </c>
      <c r="Q3181" t="s">
        <v>8316</v>
      </c>
      <c r="R3181" t="s">
        <v>8317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7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3.1315240083507306E-2</v>
      </c>
      <c r="Q3182" t="s">
        <v>8316</v>
      </c>
      <c r="R3182" t="s">
        <v>8317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7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2.7522935779816515E-2</v>
      </c>
      <c r="Q3183" t="s">
        <v>8316</v>
      </c>
      <c r="R3183" t="s">
        <v>8317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7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2.1382044746530729E-2</v>
      </c>
      <c r="Q3184" t="s">
        <v>8316</v>
      </c>
      <c r="R3184" t="s">
        <v>8317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7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2.4954128440366971E-2</v>
      </c>
      <c r="Q3185" t="s">
        <v>8316</v>
      </c>
      <c r="R3185" t="s">
        <v>8317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7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9.9783080260303688E-3</v>
      </c>
      <c r="Q3186" t="s">
        <v>8316</v>
      </c>
      <c r="R3186" t="s">
        <v>8317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2.4E-2</v>
      </c>
      <c r="Q3187" t="s">
        <v>8316</v>
      </c>
      <c r="R3187" t="s">
        <v>8317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7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2.1406727828746176E-2</v>
      </c>
      <c r="Q3188" t="s">
        <v>8316</v>
      </c>
      <c r="R3188" t="s">
        <v>8317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7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1.3987617518917679E-2</v>
      </c>
      <c r="Q3189" t="s">
        <v>8316</v>
      </c>
      <c r="R3189" t="s">
        <v>8317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7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6.9230769230769235E-2</v>
      </c>
      <c r="Q3190" t="s">
        <v>8316</v>
      </c>
      <c r="R3190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7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2.8023598820058997E-3</v>
      </c>
      <c r="Q3191" t="s">
        <v>8316</v>
      </c>
      <c r="R3191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7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7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2.6490066225165563E-2</v>
      </c>
      <c r="Q3193" t="s">
        <v>8316</v>
      </c>
      <c r="R3193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7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7.8431372549019607E-2</v>
      </c>
      <c r="Q3194" t="s">
        <v>8316</v>
      </c>
      <c r="R3194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7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4.0885860306643949E-2</v>
      </c>
      <c r="Q3195" t="s">
        <v>8316</v>
      </c>
      <c r="R3195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7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1.8840579710144929E-2</v>
      </c>
      <c r="Q3197" t="s">
        <v>8316</v>
      </c>
      <c r="R3197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3.3333333333333335E-3</v>
      </c>
      <c r="Q3198" t="s">
        <v>8316</v>
      </c>
      <c r="R3198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7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3.4934497816593887E-3</v>
      </c>
      <c r="Q3199" t="s">
        <v>8316</v>
      </c>
      <c r="R319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7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2.7272727272727271E-2</v>
      </c>
      <c r="Q3200" t="s">
        <v>8316</v>
      </c>
      <c r="R3200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7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2.0322085889570553E-2</v>
      </c>
      <c r="Q3201" t="s">
        <v>8316</v>
      </c>
      <c r="R3201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7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7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IFERROR(L3203/E3203,0)</f>
        <v>0.08</v>
      </c>
      <c r="Q3203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7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9.1709464416727809E-3</v>
      </c>
      <c r="Q3204" t="s">
        <v>8316</v>
      </c>
      <c r="R3204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7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2.4E-2</v>
      </c>
      <c r="Q3205" t="s">
        <v>8316</v>
      </c>
      <c r="R3205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7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4.3956043956043959E-2</v>
      </c>
      <c r="Q3207" t="s">
        <v>8316</v>
      </c>
      <c r="R3207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7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7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1.411764705882353E-2</v>
      </c>
      <c r="Q3209" t="s">
        <v>8316</v>
      </c>
      <c r="R320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7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1.5845410628019325E-2</v>
      </c>
      <c r="Q3210" t="s">
        <v>8316</v>
      </c>
      <c r="R3210" t="s">
        <v>8317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7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1.9937013153135667E-2</v>
      </c>
      <c r="Q3211" t="s">
        <v>8316</v>
      </c>
      <c r="R3211" t="s">
        <v>8317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7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1.5902464882056717E-2</v>
      </c>
      <c r="Q3212" t="s">
        <v>8316</v>
      </c>
      <c r="R3212" t="s">
        <v>8317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7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1.1691659707345411E-2</v>
      </c>
      <c r="Q3213" t="s">
        <v>8316</v>
      </c>
      <c r="R3213" t="s">
        <v>8317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7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1.8613861386138613E-2</v>
      </c>
      <c r="Q3214" t="s">
        <v>8316</v>
      </c>
      <c r="R3214" t="s">
        <v>8317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7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7.8242050940569331E-3</v>
      </c>
      <c r="Q3215" t="s">
        <v>8316</v>
      </c>
      <c r="R3215" t="s">
        <v>8317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7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9.383159268929504E-3</v>
      </c>
      <c r="Q3216" t="s">
        <v>8316</v>
      </c>
      <c r="R3216" t="s">
        <v>8317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3.8151638527460638E-3</v>
      </c>
      <c r="Q3217" t="s">
        <v>8316</v>
      </c>
      <c r="R3217" t="s">
        <v>8317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7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1.7491254372813594E-2</v>
      </c>
      <c r="Q3218" t="s">
        <v>8316</v>
      </c>
      <c r="R3218" t="s">
        <v>8317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7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1.991955564068186E-2</v>
      </c>
      <c r="Q3219" t="s">
        <v>8316</v>
      </c>
      <c r="R3219" t="s">
        <v>8317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7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1.5017956252040483E-2</v>
      </c>
      <c r="Q3220" t="s">
        <v>8316</v>
      </c>
      <c r="R3220" t="s">
        <v>8317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7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5.9434621915892515E-3</v>
      </c>
      <c r="Q3221" t="s">
        <v>8316</v>
      </c>
      <c r="R3221" t="s">
        <v>8317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7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3.9005685574507471E-3</v>
      </c>
      <c r="Q3222" t="s">
        <v>8316</v>
      </c>
      <c r="R3222" t="s">
        <v>8317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7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2.7314479091128836E-2</v>
      </c>
      <c r="Q3223" t="s">
        <v>8316</v>
      </c>
      <c r="R3223" t="s">
        <v>8317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7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2.6923076923076925E-2</v>
      </c>
      <c r="Q3224" t="s">
        <v>8316</v>
      </c>
      <c r="R3224" t="s">
        <v>8317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7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2.1796759941089837E-2</v>
      </c>
      <c r="Q3225" t="s">
        <v>8316</v>
      </c>
      <c r="R3225" t="s">
        <v>8317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7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7.0565174779483831E-3</v>
      </c>
      <c r="Q3226" t="s">
        <v>8316</v>
      </c>
      <c r="R3226" t="s">
        <v>8317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1.9052271617000488E-2</v>
      </c>
      <c r="Q3227" t="s">
        <v>8316</v>
      </c>
      <c r="R3227" t="s">
        <v>8317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7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1.6799999999999999E-2</v>
      </c>
      <c r="Q3228" t="s">
        <v>8316</v>
      </c>
      <c r="R3228" t="s">
        <v>8317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7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0.02</v>
      </c>
      <c r="Q3229" t="s">
        <v>8316</v>
      </c>
      <c r="R3229" t="s">
        <v>8317</v>
      </c>
      <c r="S3229" s="13">
        <f t="shared" si="202"/>
        <v>42722.882361111115</v>
      </c>
      <c r="T3229" s="13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 s="7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5.1647124511446122E-3</v>
      </c>
      <c r="Q3230" t="s">
        <v>8316</v>
      </c>
      <c r="R3230" t="s">
        <v>8317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7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9.3635562972233816E-3</v>
      </c>
      <c r="Q3231" t="s">
        <v>8316</v>
      </c>
      <c r="R3231" t="s">
        <v>8317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7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1.2950647532376619E-2</v>
      </c>
      <c r="Q3232" t="s">
        <v>8316</v>
      </c>
      <c r="R3232" t="s">
        <v>8317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7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1.7391304347826087E-2</v>
      </c>
      <c r="Q3233" t="s">
        <v>8316</v>
      </c>
      <c r="R3233" t="s">
        <v>8317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7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1.9817073170731708E-2</v>
      </c>
      <c r="Q3234" t="s">
        <v>8316</v>
      </c>
      <c r="R3234" t="s">
        <v>8317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7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1.026936026936027E-2</v>
      </c>
      <c r="Q3235" t="s">
        <v>8316</v>
      </c>
      <c r="R3235" t="s">
        <v>8317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7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2.8637526116178709E-2</v>
      </c>
      <c r="Q3236" t="s">
        <v>8316</v>
      </c>
      <c r="R3236" t="s">
        <v>8317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1.1691751178864415E-2</v>
      </c>
      <c r="Q3237" t="s">
        <v>8316</v>
      </c>
      <c r="R3237" t="s">
        <v>8317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7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5.4671968190854875E-3</v>
      </c>
      <c r="Q3238" t="s">
        <v>8316</v>
      </c>
      <c r="R3238" t="s">
        <v>8317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7.6256589533173604E-3</v>
      </c>
      <c r="Q3239" t="s">
        <v>8316</v>
      </c>
      <c r="R3239" t="s">
        <v>8317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7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2.5119236883942766E-2</v>
      </c>
      <c r="Q3240" t="s">
        <v>8316</v>
      </c>
      <c r="R3240" t="s">
        <v>8317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7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1.6749933161324407E-2</v>
      </c>
      <c r="Q3241" t="s">
        <v>8316</v>
      </c>
      <c r="R3241" t="s">
        <v>8317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7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1.1269472986410341E-2</v>
      </c>
      <c r="Q3242" t="s">
        <v>8316</v>
      </c>
      <c r="R3242" t="s">
        <v>8317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7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1.7039077645138252E-2</v>
      </c>
      <c r="Q3243" t="s">
        <v>8316</v>
      </c>
      <c r="R3243" t="s">
        <v>8317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1.4375016692300804E-2</v>
      </c>
      <c r="Q3244" t="s">
        <v>8316</v>
      </c>
      <c r="R3244" t="s">
        <v>8317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7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8.630120335480735E-3</v>
      </c>
      <c r="Q3245" t="s">
        <v>8316</v>
      </c>
      <c r="R3245" t="s">
        <v>8317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7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4.1894353369763208E-2</v>
      </c>
      <c r="Q3246" t="s">
        <v>8316</v>
      </c>
      <c r="R3246" t="s">
        <v>8317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1.2326515704894084E-2</v>
      </c>
      <c r="Q3247" t="s">
        <v>8316</v>
      </c>
      <c r="R3247" t="s">
        <v>8317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7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1.7352994065815502E-2</v>
      </c>
      <c r="Q3248" t="s">
        <v>8316</v>
      </c>
      <c r="R3248" t="s">
        <v>8317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7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2.1537880219157379E-2</v>
      </c>
      <c r="Q3249" t="s">
        <v>8316</v>
      </c>
      <c r="R3249" t="s">
        <v>8317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7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1.6535758577924761E-2</v>
      </c>
      <c r="Q3250" t="s">
        <v>8316</v>
      </c>
      <c r="R3250" t="s">
        <v>8317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7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1.5248657078495927E-2</v>
      </c>
      <c r="Q3251" t="s">
        <v>8316</v>
      </c>
      <c r="R3251" t="s">
        <v>8317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7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8.3897904521821332E-3</v>
      </c>
      <c r="Q3252" t="s">
        <v>8316</v>
      </c>
      <c r="R3252" t="s">
        <v>8317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7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1.2040939193257074E-2</v>
      </c>
      <c r="Q3253" t="s">
        <v>8316</v>
      </c>
      <c r="R3253" t="s">
        <v>8317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7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1.7385257301808066E-2</v>
      </c>
      <c r="Q3254" t="s">
        <v>8316</v>
      </c>
      <c r="R3254" t="s">
        <v>8317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7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5.6469432850478765E-3</v>
      </c>
      <c r="Q3255" t="s">
        <v>8316</v>
      </c>
      <c r="R3255" t="s">
        <v>8317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7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1.4129980628252364E-2</v>
      </c>
      <c r="Q3256" t="s">
        <v>8316</v>
      </c>
      <c r="R3256" t="s">
        <v>8317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3.4285714285714287E-2</v>
      </c>
      <c r="Q3257" t="s">
        <v>8316</v>
      </c>
      <c r="R3257" t="s">
        <v>8317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7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1.3743557707324692E-2</v>
      </c>
      <c r="Q3258" t="s">
        <v>8316</v>
      </c>
      <c r="R3258" t="s">
        <v>8317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1.928513304389955E-2</v>
      </c>
      <c r="Q3259" t="s">
        <v>8316</v>
      </c>
      <c r="R3259" t="s">
        <v>8317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7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1.0183299389002037E-2</v>
      </c>
      <c r="Q3260" t="s">
        <v>8316</v>
      </c>
      <c r="R3260" t="s">
        <v>8317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7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3.9723817090250874E-3</v>
      </c>
      <c r="Q3261" t="s">
        <v>8316</v>
      </c>
      <c r="R3261" t="s">
        <v>8317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7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1.3365067740754303E-2</v>
      </c>
      <c r="Q3262" t="s">
        <v>8316</v>
      </c>
      <c r="R3262" t="s">
        <v>8317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7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1.478129713423831E-2</v>
      </c>
      <c r="Q3263" t="s">
        <v>8316</v>
      </c>
      <c r="R3263" t="s">
        <v>8317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7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1.0659454299578396E-2</v>
      </c>
      <c r="Q3264" t="s">
        <v>8316</v>
      </c>
      <c r="R3264" t="s">
        <v>8317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7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2.4249686180531783E-2</v>
      </c>
      <c r="Q3265" t="s">
        <v>8316</v>
      </c>
      <c r="R3265" t="s">
        <v>8317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7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1.9029126213592235E-2</v>
      </c>
      <c r="Q3266" t="s">
        <v>8316</v>
      </c>
      <c r="R3266" t="s">
        <v>8317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IFERROR(L3267/E3267,0)</f>
        <v>1.4227642276422764E-2</v>
      </c>
      <c r="Q3267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7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2.0693157293385805E-2</v>
      </c>
      <c r="Q3268" t="s">
        <v>8316</v>
      </c>
      <c r="R3268" t="s">
        <v>8317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7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1.8805093046033301E-2</v>
      </c>
      <c r="Q3269" t="s">
        <v>8316</v>
      </c>
      <c r="R3269" t="s">
        <v>8317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7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1.6406250000000001E-2</v>
      </c>
      <c r="Q3270" t="s">
        <v>8316</v>
      </c>
      <c r="R3270" t="s">
        <v>8317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7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8.6206896551724137E-3</v>
      </c>
      <c r="Q3271" t="s">
        <v>8316</v>
      </c>
      <c r="R3271" t="s">
        <v>8317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7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1.6393442622950821E-2</v>
      </c>
      <c r="Q3272" t="s">
        <v>8316</v>
      </c>
      <c r="R3272" t="s">
        <v>8317</v>
      </c>
      <c r="S3272" s="13">
        <f t="shared" si="206"/>
        <v>42167.533159722225</v>
      </c>
      <c r="T3272" s="13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 s="7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2.6153846153846153E-2</v>
      </c>
      <c r="Q3273" t="s">
        <v>8316</v>
      </c>
      <c r="R3273" t="s">
        <v>8317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7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9.3893673509033212E-3</v>
      </c>
      <c r="Q3274" t="s">
        <v>8316</v>
      </c>
      <c r="R3274" t="s">
        <v>8317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7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4.8882681564245811E-3</v>
      </c>
      <c r="Q3275" t="s">
        <v>8316</v>
      </c>
      <c r="R3275" t="s">
        <v>8317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7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1.8210760904170648E-2</v>
      </c>
      <c r="Q3276" t="s">
        <v>8316</v>
      </c>
      <c r="R3276" t="s">
        <v>8317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6.6481994459833792E-3</v>
      </c>
      <c r="Q3277" t="s">
        <v>8316</v>
      </c>
      <c r="R3277" t="s">
        <v>8317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7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1.9018638265500189E-2</v>
      </c>
      <c r="Q3278" t="s">
        <v>8316</v>
      </c>
      <c r="R3278" t="s">
        <v>8317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7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1.841620626151013E-2</v>
      </c>
      <c r="Q3279" t="s">
        <v>8316</v>
      </c>
      <c r="R3279" t="s">
        <v>8317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7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1.3152804642166345E-2</v>
      </c>
      <c r="Q3280" t="s">
        <v>8316</v>
      </c>
      <c r="R3280" t="s">
        <v>8317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7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9.5051297525648761E-3</v>
      </c>
      <c r="Q3281" t="s">
        <v>8316</v>
      </c>
      <c r="R3281" t="s">
        <v>8317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7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1.4563106796116505E-2</v>
      </c>
      <c r="Q3282" t="s">
        <v>8316</v>
      </c>
      <c r="R3282" t="s">
        <v>8317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7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7.7302631578947366E-3</v>
      </c>
      <c r="Q3283" t="s">
        <v>8316</v>
      </c>
      <c r="R3283" t="s">
        <v>8317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7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7.4480287864741286E-3</v>
      </c>
      <c r="Q3284" t="s">
        <v>8316</v>
      </c>
      <c r="R3284" t="s">
        <v>8317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7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5.6085918854415273E-2</v>
      </c>
      <c r="Q3285" t="s">
        <v>8316</v>
      </c>
      <c r="R3285" t="s">
        <v>8317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7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4.921259842519685E-3</v>
      </c>
      <c r="Q3286" t="s">
        <v>8316</v>
      </c>
      <c r="R3286" t="s">
        <v>8317</v>
      </c>
      <c r="S3286" s="13">
        <f t="shared" si="206"/>
        <v>42380.884872685187</v>
      </c>
      <c r="T3286" s="13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 s="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1.4453961456102784E-2</v>
      </c>
      <c r="Q3287" t="s">
        <v>8316</v>
      </c>
      <c r="R3287" t="s">
        <v>8317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7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7.9921388797903701E-3</v>
      </c>
      <c r="Q3288" t="s">
        <v>8316</v>
      </c>
      <c r="R3288" t="s">
        <v>8317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7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1.3599999999999999E-2</v>
      </c>
      <c r="Q3289" t="s">
        <v>8316</v>
      </c>
      <c r="R3289" t="s">
        <v>8317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2.0645310572293993E-2</v>
      </c>
      <c r="Q3290" t="s">
        <v>8316</v>
      </c>
      <c r="R3290" t="s">
        <v>8317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7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3.7582116925482176E-2</v>
      </c>
      <c r="Q3291" t="s">
        <v>8316</v>
      </c>
      <c r="R3291" t="s">
        <v>8317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7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2.9702970297029702E-2</v>
      </c>
      <c r="Q3292" t="s">
        <v>8316</v>
      </c>
      <c r="R3292" t="s">
        <v>8317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7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2.456140350877193E-2</v>
      </c>
      <c r="Q3293" t="s">
        <v>8316</v>
      </c>
      <c r="R3293" t="s">
        <v>8317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7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5.1903114186851208E-2</v>
      </c>
      <c r="Q3294" t="s">
        <v>8316</v>
      </c>
      <c r="R3294" t="s">
        <v>8317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7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1.1864406779661017E-2</v>
      </c>
      <c r="Q3295" t="s">
        <v>8316</v>
      </c>
      <c r="R3295" t="s">
        <v>8317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7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3.3802816901408447E-2</v>
      </c>
      <c r="Q3296" t="s">
        <v>8316</v>
      </c>
      <c r="R3296" t="s">
        <v>8317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3.7499479173900362E-2</v>
      </c>
      <c r="Q3297" t="s">
        <v>8316</v>
      </c>
      <c r="R3297" t="s">
        <v>8317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7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2.1749190189726979E-2</v>
      </c>
      <c r="Q3298" t="s">
        <v>8316</v>
      </c>
      <c r="R3298" t="s">
        <v>8317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7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7.9941860465116282E-3</v>
      </c>
      <c r="Q3299" t="s">
        <v>8316</v>
      </c>
      <c r="R3299" t="s">
        <v>8317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7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7.0775582424063696E-3</v>
      </c>
      <c r="Q3300" t="s">
        <v>8316</v>
      </c>
      <c r="R3300" t="s">
        <v>8317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7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1.8072289156626505E-2</v>
      </c>
      <c r="Q3301" t="s">
        <v>8316</v>
      </c>
      <c r="R3301" t="s">
        <v>8317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7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2.1542227662178701E-2</v>
      </c>
      <c r="Q3302" t="s">
        <v>8316</v>
      </c>
      <c r="R3302" t="s">
        <v>8317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7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1.7482517482517484E-2</v>
      </c>
      <c r="Q3303" t="s">
        <v>8316</v>
      </c>
      <c r="R3303" t="s">
        <v>8317</v>
      </c>
      <c r="S3303" s="13">
        <f t="shared" si="206"/>
        <v>42538.73583333334</v>
      </c>
      <c r="T3303" s="13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 s="7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5.7570523891767415E-3</v>
      </c>
      <c r="Q3304" t="s">
        <v>8316</v>
      </c>
      <c r="R3304" t="s">
        <v>8317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7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1.6778523489932886E-2</v>
      </c>
      <c r="Q3305" t="s">
        <v>8316</v>
      </c>
      <c r="R3305" t="s">
        <v>8317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7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1.1162494020092489E-2</v>
      </c>
      <c r="Q3306" t="s">
        <v>8316</v>
      </c>
      <c r="R3306" t="s">
        <v>8317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4.9007596177407502E-3</v>
      </c>
      <c r="Q3307" t="s">
        <v>8316</v>
      </c>
      <c r="R3307" t="s">
        <v>8317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7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2.0532319391634982E-2</v>
      </c>
      <c r="Q3308" t="s">
        <v>8316</v>
      </c>
      <c r="R3308" t="s">
        <v>8317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7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1.8747656542932135E-2</v>
      </c>
      <c r="Q3309" t="s">
        <v>8316</v>
      </c>
      <c r="R3309" t="s">
        <v>8317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7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1.3317757009345794E-2</v>
      </c>
      <c r="Q3310" t="s">
        <v>8316</v>
      </c>
      <c r="R3310" t="s">
        <v>8317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7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5.5555555555555552E-2</v>
      </c>
      <c r="Q3311" t="s">
        <v>8316</v>
      </c>
      <c r="R3311" t="s">
        <v>8317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7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4.7655649500384324E-3</v>
      </c>
      <c r="Q3312" t="s">
        <v>8316</v>
      </c>
      <c r="R3312" t="s">
        <v>8317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7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1.6387472687545521E-2</v>
      </c>
      <c r="Q3313" t="s">
        <v>8316</v>
      </c>
      <c r="R3313" t="s">
        <v>8317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7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1.6393442622950821E-2</v>
      </c>
      <c r="Q3314" t="s">
        <v>8316</v>
      </c>
      <c r="R3314" t="s">
        <v>8317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7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1.2494614390348987E-2</v>
      </c>
      <c r="Q3315" t="s">
        <v>8316</v>
      </c>
      <c r="R3315" t="s">
        <v>8317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7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3.4400948991696323E-2</v>
      </c>
      <c r="Q3316" t="s">
        <v>8316</v>
      </c>
      <c r="R3316" t="s">
        <v>8317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2.0227272727272726E-2</v>
      </c>
      <c r="Q3317" t="s">
        <v>8316</v>
      </c>
      <c r="R3317" t="s">
        <v>8317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1.0640851676742844E-2</v>
      </c>
      <c r="Q3318" t="s">
        <v>8316</v>
      </c>
      <c r="R3318" t="s">
        <v>8317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7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1.6143497757847534E-2</v>
      </c>
      <c r="Q3319" t="s">
        <v>8316</v>
      </c>
      <c r="R3319" t="s">
        <v>8317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7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1.2738853503184714E-2</v>
      </c>
      <c r="Q3320" t="s">
        <v>8316</v>
      </c>
      <c r="R3320" t="s">
        <v>8317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7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2.9629629629629631E-2</v>
      </c>
      <c r="Q3321" t="s">
        <v>8316</v>
      </c>
      <c r="R3321" t="s">
        <v>8317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7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1.5049504950495049E-2</v>
      </c>
      <c r="Q3322" t="s">
        <v>8316</v>
      </c>
      <c r="R3322" t="s">
        <v>8317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7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2.7932960893854747E-2</v>
      </c>
      <c r="Q3323" t="s">
        <v>8316</v>
      </c>
      <c r="R3323" t="s">
        <v>8317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7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6.8656716417910451E-3</v>
      </c>
      <c r="Q3324" t="s">
        <v>8316</v>
      </c>
      <c r="R3324" t="s">
        <v>8317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7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3.8919777601270848E-2</v>
      </c>
      <c r="Q3325" t="s">
        <v>8316</v>
      </c>
      <c r="R3325" t="s">
        <v>8317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7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6.5573770491803279E-3</v>
      </c>
      <c r="Q3326" t="s">
        <v>8316</v>
      </c>
      <c r="R3326" t="s">
        <v>8317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3.3333333333333333E-2</v>
      </c>
      <c r="Q3327" t="s">
        <v>8316</v>
      </c>
      <c r="R3327" t="s">
        <v>8317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7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7.0283600493218253E-3</v>
      </c>
      <c r="Q3328" t="s">
        <v>8316</v>
      </c>
      <c r="R3328" t="s">
        <v>8317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7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4.0740740740740744E-2</v>
      </c>
      <c r="Q3329" t="s">
        <v>8316</v>
      </c>
      <c r="R3329" t="s">
        <v>8317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7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3.4155597722960152E-3</v>
      </c>
      <c r="Q3330" t="s">
        <v>8316</v>
      </c>
      <c r="R3330" t="s">
        <v>8317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7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IFERROR(L3331/E3331,0)</f>
        <v>2.2260273972602738E-2</v>
      </c>
      <c r="Q3331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7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4.3287327478042661E-2</v>
      </c>
      <c r="Q3332" t="s">
        <v>8316</v>
      </c>
      <c r="R3332" t="s">
        <v>8317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7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1.2437810945273632E-2</v>
      </c>
      <c r="Q3333" t="s">
        <v>8316</v>
      </c>
      <c r="R3333" t="s">
        <v>8317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7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1.3833333333333333E-2</v>
      </c>
      <c r="Q3334" t="s">
        <v>8316</v>
      </c>
      <c r="R3334" t="s">
        <v>8317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7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3.0327868852459017E-2</v>
      </c>
      <c r="Q3335" t="s">
        <v>8316</v>
      </c>
      <c r="R3335" t="s">
        <v>8317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7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8.5724934774506142E-3</v>
      </c>
      <c r="Q3336" t="s">
        <v>8316</v>
      </c>
      <c r="R3336" t="s">
        <v>8317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1.2559808612440191E-2</v>
      </c>
      <c r="Q3337" t="s">
        <v>8316</v>
      </c>
      <c r="R3337" t="s">
        <v>8317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7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3.5999999999999997E-2</v>
      </c>
      <c r="Q3338" t="s">
        <v>8316</v>
      </c>
      <c r="R3338" t="s">
        <v>8317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7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1.2341197822141561E-2</v>
      </c>
      <c r="Q3339" t="s">
        <v>8316</v>
      </c>
      <c r="R3339" t="s">
        <v>8317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7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7.3073660859920399E-3</v>
      </c>
      <c r="Q3340" t="s">
        <v>8316</v>
      </c>
      <c r="R3340" t="s">
        <v>8317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7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5.6300910397700044E-3</v>
      </c>
      <c r="Q3341" t="s">
        <v>8316</v>
      </c>
      <c r="R3341" t="s">
        <v>8317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7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9.16767189384801E-3</v>
      </c>
      <c r="Q3342" t="s">
        <v>8316</v>
      </c>
      <c r="R3342" t="s">
        <v>8317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7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8.3582089552238798E-3</v>
      </c>
      <c r="Q3343" t="s">
        <v>8316</v>
      </c>
      <c r="R3343" t="s">
        <v>8317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7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1.2786885245901639E-2</v>
      </c>
      <c r="Q3344" t="s">
        <v>8316</v>
      </c>
      <c r="R3344" t="s">
        <v>8317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7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1.9166666666666665E-2</v>
      </c>
      <c r="Q3345" t="s">
        <v>8316</v>
      </c>
      <c r="R3345" t="s">
        <v>8317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7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8.7623220153340634E-3</v>
      </c>
      <c r="Q3346" t="s">
        <v>8316</v>
      </c>
      <c r="R3346" t="s">
        <v>8317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0.02</v>
      </c>
      <c r="Q3347" t="s">
        <v>8316</v>
      </c>
      <c r="R3347" t="s">
        <v>8317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7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1.090909090909091E-2</v>
      </c>
      <c r="Q3348" t="s">
        <v>8316</v>
      </c>
      <c r="R3348" t="s">
        <v>8317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7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9.2088740058601931E-3</v>
      </c>
      <c r="Q3349" t="s">
        <v>8316</v>
      </c>
      <c r="R3349" t="s">
        <v>8317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7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1.4321972443799855E-2</v>
      </c>
      <c r="Q3350" t="s">
        <v>8316</v>
      </c>
      <c r="R3350" t="s">
        <v>8317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7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9.126466753585397E-3</v>
      </c>
      <c r="Q3351" t="s">
        <v>8316</v>
      </c>
      <c r="R3351" t="s">
        <v>8317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7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1.3953488372093023E-2</v>
      </c>
      <c r="Q3352" t="s">
        <v>8316</v>
      </c>
      <c r="R3352" t="s">
        <v>8317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7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1.0682492581602374E-2</v>
      </c>
      <c r="Q3353" t="s">
        <v>8316</v>
      </c>
      <c r="R3353" t="s">
        <v>8317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7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1.3020833333333334E-2</v>
      </c>
      <c r="Q3354" t="s">
        <v>8316</v>
      </c>
      <c r="R3354" t="s">
        <v>8317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7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2.7936507936507936E-2</v>
      </c>
      <c r="Q3355" t="s">
        <v>8316</v>
      </c>
      <c r="R3355" t="s">
        <v>8317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7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1.7985611510791366E-2</v>
      </c>
      <c r="Q3356" t="s">
        <v>8316</v>
      </c>
      <c r="R3356" t="s">
        <v>8317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6.7873303167420816E-3</v>
      </c>
      <c r="Q3357" t="s">
        <v>8316</v>
      </c>
      <c r="R3357" t="s">
        <v>8317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7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1.7751479289940829E-2</v>
      </c>
      <c r="Q3358" t="s">
        <v>8316</v>
      </c>
      <c r="R3358" t="s">
        <v>8317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7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1.0396039603960397E-2</v>
      </c>
      <c r="Q3359" t="s">
        <v>8316</v>
      </c>
      <c r="R3359" t="s">
        <v>8317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7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1.5729682493445966E-2</v>
      </c>
      <c r="Q3360" t="s">
        <v>8316</v>
      </c>
      <c r="R3360" t="s">
        <v>8317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7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5.4117647058823529E-3</v>
      </c>
      <c r="Q3361" t="s">
        <v>8316</v>
      </c>
      <c r="R3361" t="s">
        <v>8317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7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7.8912757562472607E-3</v>
      </c>
      <c r="Q3362" t="s">
        <v>8316</v>
      </c>
      <c r="R3362" t="s">
        <v>8317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7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1.1986603208179094E-2</v>
      </c>
      <c r="Q3363" t="s">
        <v>8316</v>
      </c>
      <c r="R3363" t="s">
        <v>8317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7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1.834862385321101E-2</v>
      </c>
      <c r="Q3364" t="s">
        <v>8316</v>
      </c>
      <c r="R3364" t="s">
        <v>8317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7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3.3078880407124683E-3</v>
      </c>
      <c r="Q3365" t="s">
        <v>8316</v>
      </c>
      <c r="R3365" t="s">
        <v>8317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7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2.2655758338577723E-2</v>
      </c>
      <c r="Q3366" t="s">
        <v>8316</v>
      </c>
      <c r="R3366" t="s">
        <v>8317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1.153846153846154E-3</v>
      </c>
      <c r="Q3367" t="s">
        <v>8316</v>
      </c>
      <c r="R3367" t="s">
        <v>8317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7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1.6289592760180997E-2</v>
      </c>
      <c r="Q3368" t="s">
        <v>8316</v>
      </c>
      <c r="R3368" t="s">
        <v>8317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7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3.3707865168539325E-2</v>
      </c>
      <c r="Q3369" t="s">
        <v>8316</v>
      </c>
      <c r="R3369" t="s">
        <v>8317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7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2.1988527724665391E-2</v>
      </c>
      <c r="Q3370" t="s">
        <v>8316</v>
      </c>
      <c r="R3370" t="s">
        <v>8317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7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1.039461020211742E-2</v>
      </c>
      <c r="Q3371" t="s">
        <v>8316</v>
      </c>
      <c r="R3371" t="s">
        <v>8317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7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1.4722536806342015E-2</v>
      </c>
      <c r="Q3372" t="s">
        <v>8316</v>
      </c>
      <c r="R3372" t="s">
        <v>8317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7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3.2490974729241874E-2</v>
      </c>
      <c r="Q3373" t="s">
        <v>8316</v>
      </c>
      <c r="R3373" t="s">
        <v>8317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7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2.6086956521739129E-2</v>
      </c>
      <c r="Q3374" t="s">
        <v>8316</v>
      </c>
      <c r="R3374" t="s">
        <v>8317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7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1.4962593516209476E-2</v>
      </c>
      <c r="Q3375" t="s">
        <v>8316</v>
      </c>
      <c r="R3375" t="s">
        <v>8317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7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1.3941018766756031E-2</v>
      </c>
      <c r="Q3376" t="s">
        <v>8316</v>
      </c>
      <c r="R3376" t="s">
        <v>8317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5.6666666666666671E-3</v>
      </c>
      <c r="Q3377" t="s">
        <v>8316</v>
      </c>
      <c r="R3377" t="s">
        <v>8317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7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2.3747031621047369E-3</v>
      </c>
      <c r="Q3378" t="s">
        <v>8316</v>
      </c>
      <c r="R3378" t="s">
        <v>8317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7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9.5249876298861957E-3</v>
      </c>
      <c r="Q3379" t="s">
        <v>8316</v>
      </c>
      <c r="R3379" t="s">
        <v>8317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7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3.5472972972972971E-2</v>
      </c>
      <c r="Q3380" t="s">
        <v>8316</v>
      </c>
      <c r="R3380" t="s">
        <v>8317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7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1.8330921369995177E-2</v>
      </c>
      <c r="Q3381" t="s">
        <v>8316</v>
      </c>
      <c r="R3381" t="s">
        <v>8317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7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8.9371209703159905E-3</v>
      </c>
      <c r="Q3382" t="s">
        <v>8316</v>
      </c>
      <c r="R3382" t="s">
        <v>8317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7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1.1735941320293399E-2</v>
      </c>
      <c r="Q3383" t="s">
        <v>8316</v>
      </c>
      <c r="R3383" t="s">
        <v>8317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7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1.3045944412932501E-2</v>
      </c>
      <c r="Q3384" t="s">
        <v>8316</v>
      </c>
      <c r="R3384" t="s">
        <v>8317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7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1.5345268542199489E-2</v>
      </c>
      <c r="Q3385" t="s">
        <v>8316</v>
      </c>
      <c r="R3385" t="s">
        <v>8317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7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1.0665493462385805E-2</v>
      </c>
      <c r="Q3386" t="s">
        <v>8316</v>
      </c>
      <c r="R3386" t="s">
        <v>8317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7.4999999999999997E-3</v>
      </c>
      <c r="Q3387" t="s">
        <v>8316</v>
      </c>
      <c r="R3387" t="s">
        <v>8317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7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1.9523809523809523E-2</v>
      </c>
      <c r="Q3388" t="s">
        <v>8316</v>
      </c>
      <c r="R3388" t="s">
        <v>8317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7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9.9828864803194525E-3</v>
      </c>
      <c r="Q3389" t="s">
        <v>8316</v>
      </c>
      <c r="R3389" t="s">
        <v>8317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7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2.8901734104046242E-2</v>
      </c>
      <c r="Q3390" t="s">
        <v>8316</v>
      </c>
      <c r="R3390" t="s">
        <v>8317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7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5.4148471615720522E-3</v>
      </c>
      <c r="Q3391" t="s">
        <v>8316</v>
      </c>
      <c r="R3391" t="s">
        <v>8317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7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1.4322916666666666E-2</v>
      </c>
      <c r="Q3392" t="s">
        <v>8316</v>
      </c>
      <c r="R3392" t="s">
        <v>8317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7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1.6143497757847534E-2</v>
      </c>
      <c r="Q3393" t="s">
        <v>8316</v>
      </c>
      <c r="R3393" t="s">
        <v>8317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7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2.4E-2</v>
      </c>
      <c r="Q3394" t="s">
        <v>8316</v>
      </c>
      <c r="R3394" t="s">
        <v>8317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7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IFERROR(L3395/E3395,0)</f>
        <v>2.7725267800882167E-2</v>
      </c>
      <c r="Q3395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7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3.4482758620689655E-2</v>
      </c>
      <c r="Q3396" t="s">
        <v>8316</v>
      </c>
      <c r="R3396" t="s">
        <v>8317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4.1304347826086954E-2</v>
      </c>
      <c r="Q3397" t="s">
        <v>8316</v>
      </c>
      <c r="R3397" t="s">
        <v>8317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7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1.7891373801916934E-2</v>
      </c>
      <c r="Q3398" t="s">
        <v>8316</v>
      </c>
      <c r="R3398" t="s">
        <v>8317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7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8.5714285714285715E-2</v>
      </c>
      <c r="Q3399" t="s">
        <v>8316</v>
      </c>
      <c r="R3399" t="s">
        <v>8317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7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1.4629754670267838E-2</v>
      </c>
      <c r="Q3400" t="s">
        <v>8316</v>
      </c>
      <c r="R3400" t="s">
        <v>8317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7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3.6947791164658635E-2</v>
      </c>
      <c r="Q3401" t="s">
        <v>8316</v>
      </c>
      <c r="R3401" t="s">
        <v>8317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7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8.4652923015635893E-3</v>
      </c>
      <c r="Q3402" t="s">
        <v>8316</v>
      </c>
      <c r="R3402" t="s">
        <v>8317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7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2.2342586323628979E-2</v>
      </c>
      <c r="Q3403" t="s">
        <v>8316</v>
      </c>
      <c r="R3403" t="s">
        <v>8317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7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1.0021257212268448E-2</v>
      </c>
      <c r="Q3404" t="s">
        <v>8316</v>
      </c>
      <c r="R3404" t="s">
        <v>8317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7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8.5000000000000006E-3</v>
      </c>
      <c r="Q3405" t="s">
        <v>8316</v>
      </c>
      <c r="R3405" t="s">
        <v>8317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7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4.9180327868852463E-3</v>
      </c>
      <c r="Q3406" t="s">
        <v>8316</v>
      </c>
      <c r="R3406" t="s">
        <v>8317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3.5306334371754934E-2</v>
      </c>
      <c r="Q3407" t="s">
        <v>8316</v>
      </c>
      <c r="R3407" t="s">
        <v>8317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7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9.0718771807397069E-3</v>
      </c>
      <c r="Q3408" t="s">
        <v>8316</v>
      </c>
      <c r="R3408" t="s">
        <v>8317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7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3.1279178338001867E-2</v>
      </c>
      <c r="Q3409" t="s">
        <v>8316</v>
      </c>
      <c r="R3409" t="s">
        <v>8317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7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1.7061611374407582E-2</v>
      </c>
      <c r="Q3410" t="s">
        <v>8316</v>
      </c>
      <c r="R3410" t="s">
        <v>8317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7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3.3980582524271843E-2</v>
      </c>
      <c r="Q3411" t="s">
        <v>8316</v>
      </c>
      <c r="R3411" t="s">
        <v>8317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7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1.2288786482334869E-2</v>
      </c>
      <c r="Q3412" t="s">
        <v>8316</v>
      </c>
      <c r="R3412" t="s">
        <v>8317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7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5.0209205020920501E-3</v>
      </c>
      <c r="Q3413" t="s">
        <v>8316</v>
      </c>
      <c r="R3413" t="s">
        <v>8317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7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8.6666666666666663E-3</v>
      </c>
      <c r="Q3414" t="s">
        <v>8316</v>
      </c>
      <c r="R3414" t="s">
        <v>8317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7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2.1538461538461538E-2</v>
      </c>
      <c r="Q3415" t="s">
        <v>8316</v>
      </c>
      <c r="R3415" t="s">
        <v>8317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7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1.4170692431561997E-2</v>
      </c>
      <c r="Q3416" t="s">
        <v>8316</v>
      </c>
      <c r="R3416" t="s">
        <v>8317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4.4999999999999998E-2</v>
      </c>
      <c r="Q3417" t="s">
        <v>8316</v>
      </c>
      <c r="R3417" t="s">
        <v>8317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7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6.270903010033445E-3</v>
      </c>
      <c r="Q3418" t="s">
        <v>8316</v>
      </c>
      <c r="R3418" t="s">
        <v>8317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7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2.6470432526867489E-2</v>
      </c>
      <c r="Q3419" t="s">
        <v>8316</v>
      </c>
      <c r="R3419" t="s">
        <v>8317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7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1.3878562577447335E-2</v>
      </c>
      <c r="Q3420" t="s">
        <v>8316</v>
      </c>
      <c r="R3420" t="s">
        <v>8317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7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1.5699658703071672E-2</v>
      </c>
      <c r="Q3421" t="s">
        <v>8316</v>
      </c>
      <c r="R3421" t="s">
        <v>8317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7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3.5196687370600416E-2</v>
      </c>
      <c r="Q3422" t="s">
        <v>8316</v>
      </c>
      <c r="R3422" t="s">
        <v>8317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7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9.688581314878892E-3</v>
      </c>
      <c r="Q3423" t="s">
        <v>8316</v>
      </c>
      <c r="R3423" t="s">
        <v>8317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7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1.4054384356859151E-2</v>
      </c>
      <c r="Q3424" t="s">
        <v>8316</v>
      </c>
      <c r="R3424" t="s">
        <v>8317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7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2.8571428571428571E-2</v>
      </c>
      <c r="Q3425" t="s">
        <v>8316</v>
      </c>
      <c r="R3425" t="s">
        <v>8317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7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1.2228479485116654E-2</v>
      </c>
      <c r="Q3426" t="s">
        <v>8316</v>
      </c>
      <c r="R3426" t="s">
        <v>8317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3.3666654797012735E-3</v>
      </c>
      <c r="Q3427" t="s">
        <v>8316</v>
      </c>
      <c r="R3427" t="s">
        <v>8317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7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2.1454993834771886E-2</v>
      </c>
      <c r="Q3428" t="s">
        <v>8316</v>
      </c>
      <c r="R3428" t="s">
        <v>8317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7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1.9333333333333334E-2</v>
      </c>
      <c r="Q3429" t="s">
        <v>8316</v>
      </c>
      <c r="R3429" t="s">
        <v>8317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7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2.4817518248175182E-2</v>
      </c>
      <c r="Q3430" t="s">
        <v>8316</v>
      </c>
      <c r="R3430" t="s">
        <v>8317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7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6.1538461538461542E-2</v>
      </c>
      <c r="Q3431" t="s">
        <v>8316</v>
      </c>
      <c r="R3431" t="s">
        <v>8317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3.3164593111898261E-2</v>
      </c>
      <c r="Q3432" t="s">
        <v>8316</v>
      </c>
      <c r="R3432" t="s">
        <v>8317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7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1.0500000000000001E-2</v>
      </c>
      <c r="Q3433" t="s">
        <v>8316</v>
      </c>
      <c r="R3433" t="s">
        <v>8317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7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1.9151846785225718E-2</v>
      </c>
      <c r="Q3434" t="s">
        <v>8316</v>
      </c>
      <c r="R3434" t="s">
        <v>8317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7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7.4540682414698167E-3</v>
      </c>
      <c r="Q3435" t="s">
        <v>8316</v>
      </c>
      <c r="R3435" t="s">
        <v>8317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7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1.5916627190904784E-2</v>
      </c>
      <c r="Q3436" t="s">
        <v>8316</v>
      </c>
      <c r="R3436" t="s">
        <v>8317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1.6964285714285713E-2</v>
      </c>
      <c r="Q3437" t="s">
        <v>8316</v>
      </c>
      <c r="R3437" t="s">
        <v>8317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7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6.987724268177526E-3</v>
      </c>
      <c r="Q3438" t="s">
        <v>8316</v>
      </c>
      <c r="R3438" t="s">
        <v>8317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7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1.1881188118811881E-2</v>
      </c>
      <c r="Q3439" t="s">
        <v>8316</v>
      </c>
      <c r="R3439" t="s">
        <v>8317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7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5.3742802303262957E-3</v>
      </c>
      <c r="Q3440" t="s">
        <v>8316</v>
      </c>
      <c r="R3440" t="s">
        <v>8317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7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1.113764896605492E-2</v>
      </c>
      <c r="Q3441" t="s">
        <v>8316</v>
      </c>
      <c r="R3441" t="s">
        <v>8317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7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1.558662743398493E-2</v>
      </c>
      <c r="Q3442" t="s">
        <v>8316</v>
      </c>
      <c r="R3442" t="s">
        <v>8317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7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1.6764132553606238E-2</v>
      </c>
      <c r="Q3443" t="s">
        <v>8316</v>
      </c>
      <c r="R3443" t="s">
        <v>8317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7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3.2000000000000001E-2</v>
      </c>
      <c r="Q3444" t="s">
        <v>8316</v>
      </c>
      <c r="R3444" t="s">
        <v>8317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7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2.4258760107816711E-2</v>
      </c>
      <c r="Q3445" t="s">
        <v>8316</v>
      </c>
      <c r="R3445" t="s">
        <v>8317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7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2.306805074971165E-2</v>
      </c>
      <c r="Q3446" t="s">
        <v>8316</v>
      </c>
      <c r="R3446" t="s">
        <v>8317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1.55E-2</v>
      </c>
      <c r="Q3447" t="s">
        <v>8316</v>
      </c>
      <c r="R3447" t="s">
        <v>8317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7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2.3105360443622922E-2</v>
      </c>
      <c r="Q3448" t="s">
        <v>8316</v>
      </c>
      <c r="R3448" t="s">
        <v>8317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7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1.2987012987012988E-2</v>
      </c>
      <c r="Q3449" t="s">
        <v>8316</v>
      </c>
      <c r="R3449" t="s">
        <v>8317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7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1.9522776572668113E-2</v>
      </c>
      <c r="Q3450" t="s">
        <v>8316</v>
      </c>
      <c r="R3450" t="s">
        <v>8317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7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1.4652014652014652E-2</v>
      </c>
      <c r="Q3451" t="s">
        <v>8316</v>
      </c>
      <c r="R3451" t="s">
        <v>8317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7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5.131578947368421E-2</v>
      </c>
      <c r="Q3452" t="s">
        <v>8316</v>
      </c>
      <c r="R3452" t="s">
        <v>8317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7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2.4316109422492401E-2</v>
      </c>
      <c r="Q3453" t="s">
        <v>8316</v>
      </c>
      <c r="R3453" t="s">
        <v>8317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7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2.4151436031331592E-2</v>
      </c>
      <c r="Q3454" t="s">
        <v>8316</v>
      </c>
      <c r="R3454" t="s">
        <v>8317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7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3.6363636363636362E-2</v>
      </c>
      <c r="Q3455" t="s">
        <v>8316</v>
      </c>
      <c r="R3455" t="s">
        <v>8317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7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2.9787234042553193E-2</v>
      </c>
      <c r="Q3456" t="s">
        <v>8316</v>
      </c>
      <c r="R3456" t="s">
        <v>8317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6.8554396423248882E-3</v>
      </c>
      <c r="Q3457" t="s">
        <v>8316</v>
      </c>
      <c r="R3457" t="s">
        <v>8317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7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2.7879421502003832E-3</v>
      </c>
      <c r="Q3458" t="s">
        <v>8316</v>
      </c>
      <c r="R3458" t="s">
        <v>8317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7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IFERROR(L3459/E3459,0)</f>
        <v>1.9614835948644792E-2</v>
      </c>
      <c r="Q3459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7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2.2203947368421052E-2</v>
      </c>
      <c r="Q3460" t="s">
        <v>8316</v>
      </c>
      <c r="R3460" t="s">
        <v>8317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7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5.7052297939778132E-2</v>
      </c>
      <c r="Q3461" t="s">
        <v>8316</v>
      </c>
      <c r="R3461" t="s">
        <v>8317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7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0.02</v>
      </c>
      <c r="Q3462" t="s">
        <v>8316</v>
      </c>
      <c r="R3462" t="s">
        <v>8317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7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1.7266187050359712E-2</v>
      </c>
      <c r="Q3463" t="s">
        <v>8316</v>
      </c>
      <c r="R3463" t="s">
        <v>8317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7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3.3663366336633666E-2</v>
      </c>
      <c r="Q3464" t="s">
        <v>8316</v>
      </c>
      <c r="R3464" t="s">
        <v>8317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7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1.1027278003482298E-2</v>
      </c>
      <c r="Q3465" t="s">
        <v>8316</v>
      </c>
      <c r="R3465" t="s">
        <v>8317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7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1.8177624712187607E-2</v>
      </c>
      <c r="Q3466" t="s">
        <v>8316</v>
      </c>
      <c r="R3466" t="s">
        <v>8317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1.7475728155339806E-2</v>
      </c>
      <c r="Q3467" t="s">
        <v>8316</v>
      </c>
      <c r="R3467" t="s">
        <v>8317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7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1.3707865168539326E-2</v>
      </c>
      <c r="Q3468" t="s">
        <v>8316</v>
      </c>
      <c r="R3468" t="s">
        <v>8317</v>
      </c>
      <c r="S3468" s="13">
        <f t="shared" si="218"/>
        <v>42420.019097222219</v>
      </c>
      <c r="T3468" s="13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 s="7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1.5511551155115511E-2</v>
      </c>
      <c r="Q3469" t="s">
        <v>8316</v>
      </c>
      <c r="R3469" t="s">
        <v>8317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7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1.3959599277385448E-3</v>
      </c>
      <c r="Q3470" t="s">
        <v>8316</v>
      </c>
      <c r="R3470" t="s">
        <v>8317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7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1.9842519685039368E-2</v>
      </c>
      <c r="Q3471" t="s">
        <v>8316</v>
      </c>
      <c r="R3471" t="s">
        <v>8317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7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2.4E-2</v>
      </c>
      <c r="Q3472" t="s">
        <v>8316</v>
      </c>
      <c r="R3472" t="s">
        <v>8317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7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2.7958993476234855E-2</v>
      </c>
      <c r="Q3473" t="s">
        <v>8316</v>
      </c>
      <c r="R3473" t="s">
        <v>8317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7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1.1268985791278784E-2</v>
      </c>
      <c r="Q3474" t="s">
        <v>8316</v>
      </c>
      <c r="R3474" t="s">
        <v>8317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7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6.7346938775510205E-3</v>
      </c>
      <c r="Q3475" t="s">
        <v>8316</v>
      </c>
      <c r="R3475" t="s">
        <v>8317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7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1.9306930693069307E-2</v>
      </c>
      <c r="Q3476" t="s">
        <v>8316</v>
      </c>
      <c r="R3476" t="s">
        <v>8317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0.05</v>
      </c>
      <c r="Q3477" t="s">
        <v>8316</v>
      </c>
      <c r="R3477" t="s">
        <v>8317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7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1.9230769230769232E-2</v>
      </c>
      <c r="Q3478" t="s">
        <v>8316</v>
      </c>
      <c r="R3478" t="s">
        <v>8317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7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1.8786127167630059E-2</v>
      </c>
      <c r="Q3479" t="s">
        <v>8316</v>
      </c>
      <c r="R3479" t="s">
        <v>8317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7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2.5254762959680991E-2</v>
      </c>
      <c r="Q3480" t="s">
        <v>8316</v>
      </c>
      <c r="R3480" t="s">
        <v>8317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7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2.9197080291970802E-2</v>
      </c>
      <c r="Q3481" t="s">
        <v>8316</v>
      </c>
      <c r="R3481" t="s">
        <v>8317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7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6.0747663551401869E-3</v>
      </c>
      <c r="Q3482" t="s">
        <v>8316</v>
      </c>
      <c r="R3482" t="s">
        <v>8317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7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7.9966329966329967E-3</v>
      </c>
      <c r="Q3483" t="s">
        <v>8316</v>
      </c>
      <c r="R3483" t="s">
        <v>8317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7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1.9277108433734941E-2</v>
      </c>
      <c r="Q3484" t="s">
        <v>8316</v>
      </c>
      <c r="R3484" t="s">
        <v>8317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7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2.4822695035460994E-2</v>
      </c>
      <c r="Q3485" t="s">
        <v>8316</v>
      </c>
      <c r="R3485" t="s">
        <v>8317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7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1.5406162464985995E-2</v>
      </c>
      <c r="Q3486" t="s">
        <v>8316</v>
      </c>
      <c r="R3486" t="s">
        <v>8317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1.8072289156626505E-2</v>
      </c>
      <c r="Q3487" t="s">
        <v>8316</v>
      </c>
      <c r="R3487" t="s">
        <v>8317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7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1.2027491408934709E-2</v>
      </c>
      <c r="Q3488" t="s">
        <v>8316</v>
      </c>
      <c r="R3488" t="s">
        <v>8317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7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2.5831702544031311E-2</v>
      </c>
      <c r="Q3489" t="s">
        <v>8316</v>
      </c>
      <c r="R3489" t="s">
        <v>8317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7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7.9757975797579757E-3</v>
      </c>
      <c r="Q3490" t="s">
        <v>8316</v>
      </c>
      <c r="R3490" t="s">
        <v>8317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7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1.2777284826974268E-2</v>
      </c>
      <c r="Q3491" t="s">
        <v>8316</v>
      </c>
      <c r="R3491" t="s">
        <v>8317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7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2.1176470588235293E-2</v>
      </c>
      <c r="Q3492" t="s">
        <v>8316</v>
      </c>
      <c r="R3492" t="s">
        <v>8317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7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1.2642225031605562E-2</v>
      </c>
      <c r="Q3493" t="s">
        <v>8316</v>
      </c>
      <c r="R3493" t="s">
        <v>8317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7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8.7495187764672945E-3</v>
      </c>
      <c r="Q3494" t="s">
        <v>8316</v>
      </c>
      <c r="R3494" t="s">
        <v>8317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7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1.9333333333333334E-2</v>
      </c>
      <c r="Q3495" t="s">
        <v>8316</v>
      </c>
      <c r="R3495" t="s">
        <v>8317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7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3.2500000000000001E-2</v>
      </c>
      <c r="Q3496" t="s">
        <v>8316</v>
      </c>
      <c r="R3496" t="s">
        <v>8317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1.347557551937114E-2</v>
      </c>
      <c r="Q3497" t="s">
        <v>8316</v>
      </c>
      <c r="R3497" t="s">
        <v>8317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7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2.0900321543408359E-2</v>
      </c>
      <c r="Q3498" t="s">
        <v>8316</v>
      </c>
      <c r="R3498" t="s">
        <v>8317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7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2.9062870699881376E-2</v>
      </c>
      <c r="Q3499" t="s">
        <v>8316</v>
      </c>
      <c r="R3499" t="s">
        <v>8317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7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2.4852071005917159E-2</v>
      </c>
      <c r="Q3500" t="s">
        <v>8316</v>
      </c>
      <c r="R3500" t="s">
        <v>8317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7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1.6587677725118485E-2</v>
      </c>
      <c r="Q3501" t="s">
        <v>8316</v>
      </c>
      <c r="R3501" t="s">
        <v>8317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7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3.9510818438381938E-2</v>
      </c>
      <c r="Q3502" t="s">
        <v>8316</v>
      </c>
      <c r="R3502" t="s">
        <v>8317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7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2.781456953642384E-2</v>
      </c>
      <c r="Q3503" t="s">
        <v>8316</v>
      </c>
      <c r="R3503" t="s">
        <v>8317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7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7.3529411764705881E-3</v>
      </c>
      <c r="Q3504" t="s">
        <v>8316</v>
      </c>
      <c r="R3504" t="s">
        <v>8317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7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1.4131647452584604E-2</v>
      </c>
      <c r="Q3505" t="s">
        <v>8316</v>
      </c>
      <c r="R3505" t="s">
        <v>8317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7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8.0000000000000002E-3</v>
      </c>
      <c r="Q3506" t="s">
        <v>8316</v>
      </c>
      <c r="R3506" t="s">
        <v>8317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1.5034695451040863E-2</v>
      </c>
      <c r="Q3507" t="s">
        <v>8316</v>
      </c>
      <c r="R3507" t="s">
        <v>8317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7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9.5238095238095247E-3</v>
      </c>
      <c r="Q3508" t="s">
        <v>8316</v>
      </c>
      <c r="R3508" t="s">
        <v>8317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7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6.8965517241379309E-3</v>
      </c>
      <c r="Q3509" t="s">
        <v>8316</v>
      </c>
      <c r="R3509" t="s">
        <v>8317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7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8.3333333333333329E-2</v>
      </c>
      <c r="Q3510" t="s">
        <v>8316</v>
      </c>
      <c r="R3510" t="s">
        <v>8317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7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1.0344827586206896E-2</v>
      </c>
      <c r="Q3511" t="s">
        <v>8316</v>
      </c>
      <c r="R3511" t="s">
        <v>8317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7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1.6574585635359115E-2</v>
      </c>
      <c r="Q3512" t="s">
        <v>8316</v>
      </c>
      <c r="R3512" t="s">
        <v>8317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7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1.2516469038208168E-2</v>
      </c>
      <c r="Q3513" t="s">
        <v>8316</v>
      </c>
      <c r="R3513" t="s">
        <v>8317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7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1.7000000000000001E-2</v>
      </c>
      <c r="Q3514" t="s">
        <v>8316</v>
      </c>
      <c r="R3514" t="s">
        <v>8317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7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1.3273001508295626E-2</v>
      </c>
      <c r="Q3515" t="s">
        <v>8316</v>
      </c>
      <c r="R3515" t="s">
        <v>8317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7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1.8181818181818181E-2</v>
      </c>
      <c r="Q3516" t="s">
        <v>8316</v>
      </c>
      <c r="R3516" t="s">
        <v>8317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1.4935064935064935E-2</v>
      </c>
      <c r="Q3517" t="s">
        <v>8316</v>
      </c>
      <c r="R3517" t="s">
        <v>8317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7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4.4000000000000003E-3</v>
      </c>
      <c r="Q3518" t="s">
        <v>8316</v>
      </c>
      <c r="R3518" t="s">
        <v>8317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7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3.2499999999999999E-3</v>
      </c>
      <c r="Q3519" t="s">
        <v>8316</v>
      </c>
      <c r="R3519" t="s">
        <v>8317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7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1.9991639859695036E-2</v>
      </c>
      <c r="Q3520" t="s">
        <v>8316</v>
      </c>
      <c r="R3520" t="s">
        <v>8317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7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1.3813517513566848E-2</v>
      </c>
      <c r="Q3521" t="s">
        <v>8316</v>
      </c>
      <c r="R3521" t="s">
        <v>8317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7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1.0421836228287842E-2</v>
      </c>
      <c r="Q3522" t="s">
        <v>8316</v>
      </c>
      <c r="R3522" t="s">
        <v>8317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7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IFERROR(L3523/E3523,0)</f>
        <v>2.1922428330522766E-2</v>
      </c>
      <c r="Q3523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7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2.4372759856630826E-2</v>
      </c>
      <c r="Q3524" t="s">
        <v>8316</v>
      </c>
      <c r="R3524" t="s">
        <v>8317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7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1.7597888253409591E-2</v>
      </c>
      <c r="Q3525" t="s">
        <v>8316</v>
      </c>
      <c r="R3525" t="s">
        <v>8317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7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7.28633320204805E-3</v>
      </c>
      <c r="Q3526" t="s">
        <v>8316</v>
      </c>
      <c r="R3526" t="s">
        <v>8317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1.3207547169811321E-2</v>
      </c>
      <c r="Q3527" t="s">
        <v>8316</v>
      </c>
      <c r="R3527" t="s">
        <v>8317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7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1.0101010101010102E-2</v>
      </c>
      <c r="Q3528" t="s">
        <v>8316</v>
      </c>
      <c r="R3528" t="s">
        <v>8317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7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1.225944404846757E-2</v>
      </c>
      <c r="Q3529" t="s">
        <v>8316</v>
      </c>
      <c r="R3529" t="s">
        <v>8317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7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2.2168963451168363E-2</v>
      </c>
      <c r="Q3530" t="s">
        <v>8316</v>
      </c>
      <c r="R3530" t="s">
        <v>8317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7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2.7272727272727271E-2</v>
      </c>
      <c r="Q3531" t="s">
        <v>8316</v>
      </c>
      <c r="R3531" t="s">
        <v>8317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7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8.0000000000000002E-3</v>
      </c>
      <c r="Q3532" t="s">
        <v>8316</v>
      </c>
      <c r="R3532" t="s">
        <v>8317</v>
      </c>
      <c r="S3532" s="13">
        <f t="shared" si="222"/>
        <v>42442.623344907406</v>
      </c>
      <c r="T3532" s="13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 s="7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2.0312500000000001E-2</v>
      </c>
      <c r="Q3533" t="s">
        <v>8316</v>
      </c>
      <c r="R3533" t="s">
        <v>8317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7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2.3642732049036778E-2</v>
      </c>
      <c r="Q3534" t="s">
        <v>8316</v>
      </c>
      <c r="R3534" t="s">
        <v>8317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7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1.2678288431061807E-2</v>
      </c>
      <c r="Q3535" t="s">
        <v>8316</v>
      </c>
      <c r="R3535" t="s">
        <v>8317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7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2.6120358514724711E-2</v>
      </c>
      <c r="Q3536" t="s">
        <v>8316</v>
      </c>
      <c r="R3536" t="s">
        <v>8317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2.2297624818225885E-2</v>
      </c>
      <c r="Q3537" t="s">
        <v>8316</v>
      </c>
      <c r="R3537" t="s">
        <v>8317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7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7.3913043478260873E-2</v>
      </c>
      <c r="Q3538" t="s">
        <v>8316</v>
      </c>
      <c r="R3538" t="s">
        <v>8317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7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2.2988505747126436E-2</v>
      </c>
      <c r="Q3539" t="s">
        <v>8316</v>
      </c>
      <c r="R3539" t="s">
        <v>8317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7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3.2308291163876998E-2</v>
      </c>
      <c r="Q3540" t="s">
        <v>8316</v>
      </c>
      <c r="R3540" t="s">
        <v>8317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7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1.8105849582172703E-2</v>
      </c>
      <c r="Q3541" t="s">
        <v>8316</v>
      </c>
      <c r="R3541" t="s">
        <v>8317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7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2.1680216802168022E-2</v>
      </c>
      <c r="Q3542" t="s">
        <v>8316</v>
      </c>
      <c r="R3542" t="s">
        <v>8317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7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2.5396825396825397E-2</v>
      </c>
      <c r="Q3543" t="s">
        <v>8316</v>
      </c>
      <c r="R3543" t="s">
        <v>8317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7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1.5116485861639694E-2</v>
      </c>
      <c r="Q3544" t="s">
        <v>8316</v>
      </c>
      <c r="R3544" t="s">
        <v>8317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7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1.8471337579617834E-2</v>
      </c>
      <c r="Q3545" t="s">
        <v>8316</v>
      </c>
      <c r="R3545" t="s">
        <v>8317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7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9.5999999999999992E-3</v>
      </c>
      <c r="Q3546" t="s">
        <v>8316</v>
      </c>
      <c r="R3546" t="s">
        <v>8317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3.1872509960159362E-2</v>
      </c>
      <c r="Q3547" t="s">
        <v>8316</v>
      </c>
      <c r="R3547" t="s">
        <v>8317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7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1.6888888888888887E-2</v>
      </c>
      <c r="Q3548" t="s">
        <v>8316</v>
      </c>
      <c r="R3548" t="s">
        <v>8317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8.3909273098462279E-3</v>
      </c>
      <c r="Q3549" t="s">
        <v>8316</v>
      </c>
      <c r="R3549" t="s">
        <v>8317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7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6.0747663551401869E-3</v>
      </c>
      <c r="Q3550" t="s">
        <v>8316</v>
      </c>
      <c r="R3550" t="s">
        <v>8317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7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4.1176470588235294E-2</v>
      </c>
      <c r="Q3551" t="s">
        <v>8316</v>
      </c>
      <c r="R3551" t="s">
        <v>8317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7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2.4427480916030534E-2</v>
      </c>
      <c r="Q3552" t="s">
        <v>8316</v>
      </c>
      <c r="R3552" t="s">
        <v>8317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7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1.6366612111292964E-2</v>
      </c>
      <c r="Q3553" t="s">
        <v>8316</v>
      </c>
      <c r="R3553" t="s">
        <v>8317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7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2.5873221216041398E-2</v>
      </c>
      <c r="Q3554" t="s">
        <v>8316</v>
      </c>
      <c r="R3554" t="s">
        <v>8317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7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1.7792985457656115E-2</v>
      </c>
      <c r="Q3555" t="s">
        <v>8316</v>
      </c>
      <c r="R3555" t="s">
        <v>8317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7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9.3456131163035111E-3</v>
      </c>
      <c r="Q3556" t="s">
        <v>8316</v>
      </c>
      <c r="R3556" t="s">
        <v>8317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5.8333333333333336E-3</v>
      </c>
      <c r="Q3557" t="s">
        <v>8316</v>
      </c>
      <c r="R3557" t="s">
        <v>8317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7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9.0497737556561094E-3</v>
      </c>
      <c r="Q3558" t="s">
        <v>8316</v>
      </c>
      <c r="R3558" t="s">
        <v>8317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7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5.5779919229077529E-3</v>
      </c>
      <c r="Q3559" t="s">
        <v>8316</v>
      </c>
      <c r="R3559" t="s">
        <v>8317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7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4.3650793650793648E-2</v>
      </c>
      <c r="Q3560" t="s">
        <v>8316</v>
      </c>
      <c r="R3560" t="s">
        <v>8317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7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2.318840579710145E-2</v>
      </c>
      <c r="Q3561" t="s">
        <v>8316</v>
      </c>
      <c r="R3561" t="s">
        <v>8317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7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2.132564841498559E-2</v>
      </c>
      <c r="Q3562" t="s">
        <v>8316</v>
      </c>
      <c r="R3562" t="s">
        <v>8317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7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2.1093750000000001E-2</v>
      </c>
      <c r="Q3563" t="s">
        <v>8316</v>
      </c>
      <c r="R3563" t="s">
        <v>8317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7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6.6098081023454158E-2</v>
      </c>
      <c r="Q3564" t="s">
        <v>8316</v>
      </c>
      <c r="R3564" t="s">
        <v>8317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4.7397857616835716E-2</v>
      </c>
      <c r="Q3565" t="s">
        <v>8316</v>
      </c>
      <c r="R3565" t="s">
        <v>8317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7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1.6915422885572139E-2</v>
      </c>
      <c r="Q3566" t="s">
        <v>8316</v>
      </c>
      <c r="R3566" t="s">
        <v>8317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1.0212765957446808E-2</v>
      </c>
      <c r="Q3567" t="s">
        <v>8316</v>
      </c>
      <c r="R3567" t="s">
        <v>8317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7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1.8138424821002388E-2</v>
      </c>
      <c r="Q3568" t="s">
        <v>8316</v>
      </c>
      <c r="R3568" t="s">
        <v>8317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7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3.7683823529411763E-2</v>
      </c>
      <c r="Q3569" t="s">
        <v>8316</v>
      </c>
      <c r="R3569" t="s">
        <v>8317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7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1.7117117117117116E-2</v>
      </c>
      <c r="Q3570" t="s">
        <v>8316</v>
      </c>
      <c r="R3570" t="s">
        <v>8317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7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8.1608280254777069E-3</v>
      </c>
      <c r="Q3571" t="s">
        <v>8316</v>
      </c>
      <c r="R3571" t="s">
        <v>8317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7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1.1368605159597726E-2</v>
      </c>
      <c r="Q3572" t="s">
        <v>8316</v>
      </c>
      <c r="R3572" t="s">
        <v>8317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7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1.3653741125068269E-2</v>
      </c>
      <c r="Q3573" t="s">
        <v>8316</v>
      </c>
      <c r="R3573" t="s">
        <v>8317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7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1.7999999999999999E-2</v>
      </c>
      <c r="Q3574" t="s">
        <v>8316</v>
      </c>
      <c r="R3574" t="s">
        <v>8317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7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2.5291828793774319E-2</v>
      </c>
      <c r="Q3575" t="s">
        <v>8316</v>
      </c>
      <c r="R3575" t="s">
        <v>8317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7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7.311129163281885E-3</v>
      </c>
      <c r="Q3576" t="s">
        <v>8316</v>
      </c>
      <c r="R3576" t="s">
        <v>8317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1.006612059607224E-2</v>
      </c>
      <c r="Q3577" t="s">
        <v>8316</v>
      </c>
      <c r="R3577" t="s">
        <v>8317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7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0.05</v>
      </c>
      <c r="Q3578" t="s">
        <v>8316</v>
      </c>
      <c r="R3578" t="s">
        <v>8317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7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3.4615384615384617E-2</v>
      </c>
      <c r="Q3579" t="s">
        <v>8316</v>
      </c>
      <c r="R3579" t="s">
        <v>8317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7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2.4663378216237833E-2</v>
      </c>
      <c r="Q3580" t="s">
        <v>8316</v>
      </c>
      <c r="R3580" t="s">
        <v>8317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7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2.8000000000000001E-2</v>
      </c>
      <c r="Q3581" t="s">
        <v>8316</v>
      </c>
      <c r="R3581" t="s">
        <v>8317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7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2.6341463414634145E-2</v>
      </c>
      <c r="Q3582" t="s">
        <v>8316</v>
      </c>
      <c r="R3582" t="s">
        <v>8317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7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0.03</v>
      </c>
      <c r="Q3583" t="s">
        <v>8316</v>
      </c>
      <c r="R3583" t="s">
        <v>8317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7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1.7073170731707318E-2</v>
      </c>
      <c r="Q3584" t="s">
        <v>8316</v>
      </c>
      <c r="R3584" t="s">
        <v>8317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7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7.3732718894009217E-3</v>
      </c>
      <c r="Q3585" t="s">
        <v>8316</v>
      </c>
      <c r="R3585" t="s">
        <v>8317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7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3.2323232323232323E-2</v>
      </c>
      <c r="Q3586" t="s">
        <v>8316</v>
      </c>
      <c r="R3586" t="s">
        <v>8317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IFERROR(L3587/E3587,0)</f>
        <v>5.6790123456790121E-3</v>
      </c>
      <c r="Q3587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 s="7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6.5797489947605706E-3</v>
      </c>
      <c r="Q3588" t="s">
        <v>8316</v>
      </c>
      <c r="R3588" t="s">
        <v>8317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7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4.4233807266982623E-2</v>
      </c>
      <c r="Q3589" t="s">
        <v>8316</v>
      </c>
      <c r="R3589" t="s">
        <v>8317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7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5.4726368159203981E-2</v>
      </c>
      <c r="Q3590" t="s">
        <v>8316</v>
      </c>
      <c r="R3590" t="s">
        <v>8317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7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1.215686274509804E-2</v>
      </c>
      <c r="Q3591" t="s">
        <v>8316</v>
      </c>
      <c r="R3591" t="s">
        <v>8317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7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1.4591245252848292E-2</v>
      </c>
      <c r="Q3592" t="s">
        <v>8316</v>
      </c>
      <c r="R3592" t="s">
        <v>8317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7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1.4693877551020407E-2</v>
      </c>
      <c r="Q3593" t="s">
        <v>8316</v>
      </c>
      <c r="R3593" t="s">
        <v>8317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7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1.37524557956778E-2</v>
      </c>
      <c r="Q3594" t="s">
        <v>8316</v>
      </c>
      <c r="R3594" t="s">
        <v>8317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7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1.2955709551069599E-2</v>
      </c>
      <c r="Q3595" t="s">
        <v>8316</v>
      </c>
      <c r="R3595" t="s">
        <v>8317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7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1.7866004962779156E-2</v>
      </c>
      <c r="Q3596" t="s">
        <v>8316</v>
      </c>
      <c r="R3596" t="s">
        <v>8317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2.0123336579032782E-2</v>
      </c>
      <c r="Q3597" t="s">
        <v>8316</v>
      </c>
      <c r="R3597" t="s">
        <v>8317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7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1.2658227848101266E-2</v>
      </c>
      <c r="Q3598" t="s">
        <v>8316</v>
      </c>
      <c r="R3598" t="s">
        <v>8317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7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1.2865497076023392E-2</v>
      </c>
      <c r="Q3599" t="s">
        <v>8316</v>
      </c>
      <c r="R3599" t="s">
        <v>8317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7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2.4523160762942781E-2</v>
      </c>
      <c r="Q3600" t="s">
        <v>8316</v>
      </c>
      <c r="R3600" t="s">
        <v>8317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7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1.6831683168316833E-2</v>
      </c>
      <c r="Q3601" t="s">
        <v>8316</v>
      </c>
      <c r="R3601" t="s">
        <v>8317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7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0.30769230769230771</v>
      </c>
      <c r="Q3602" t="s">
        <v>8316</v>
      </c>
      <c r="R3602" t="s">
        <v>8317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7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2.5395304264494489E-2</v>
      </c>
      <c r="Q3603" t="s">
        <v>8316</v>
      </c>
      <c r="R3603" t="s">
        <v>8317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7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1.2243878060969516E-2</v>
      </c>
      <c r="Q3604" t="s">
        <v>8316</v>
      </c>
      <c r="R3604" t="s">
        <v>8317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7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2.2265625000000001E-2</v>
      </c>
      <c r="Q3605" t="s">
        <v>8316</v>
      </c>
      <c r="R3605" t="s">
        <v>8317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7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2.0384047267355983E-2</v>
      </c>
      <c r="Q3606" t="s">
        <v>8316</v>
      </c>
      <c r="R3606" t="s">
        <v>8317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3.2608695652173912E-2</v>
      </c>
      <c r="Q3607" t="s">
        <v>8316</v>
      </c>
      <c r="R3607" t="s">
        <v>8317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7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1.6376663254861822E-2</v>
      </c>
      <c r="Q3608" t="s">
        <v>8316</v>
      </c>
      <c r="R3608" t="s">
        <v>8317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7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3.4482758620689655E-2</v>
      </c>
      <c r="Q3609" t="s">
        <v>8316</v>
      </c>
      <c r="R3609" t="s">
        <v>8317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7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3.3750000000000002E-2</v>
      </c>
      <c r="Q3610" t="s">
        <v>8316</v>
      </c>
      <c r="R3610" t="s">
        <v>8317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7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6.9883527454242932E-3</v>
      </c>
      <c r="Q3611" t="s">
        <v>8316</v>
      </c>
      <c r="R3611" t="s">
        <v>8317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7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1.9100431300061615E-2</v>
      </c>
      <c r="Q3612" t="s">
        <v>8316</v>
      </c>
      <c r="R3612" t="s">
        <v>8317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7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1.4999999999999999E-2</v>
      </c>
      <c r="Q3613" t="s">
        <v>8316</v>
      </c>
      <c r="R3613" t="s">
        <v>8317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7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7.8947368421052634E-3</v>
      </c>
      <c r="Q3614" t="s">
        <v>8316</v>
      </c>
      <c r="R3614" t="s">
        <v>8317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7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1.6E-2</v>
      </c>
      <c r="Q3615" t="s">
        <v>8316</v>
      </c>
      <c r="R3615" t="s">
        <v>8317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7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2.8174603174603175E-2</v>
      </c>
      <c r="Q3616" t="s">
        <v>8316</v>
      </c>
      <c r="R3616" t="s">
        <v>8317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2.6966292134831461E-2</v>
      </c>
      <c r="Q3617" t="s">
        <v>8316</v>
      </c>
      <c r="R3617" t="s">
        <v>8317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7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1.4423076923076924E-2</v>
      </c>
      <c r="Q3618" t="s">
        <v>8316</v>
      </c>
      <c r="R3618" t="s">
        <v>8317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7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5.7954545454545453E-2</v>
      </c>
      <c r="Q3619" t="s">
        <v>8316</v>
      </c>
      <c r="R3619" t="s">
        <v>8317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7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2.7722772277227723E-2</v>
      </c>
      <c r="Q3620" t="s">
        <v>8316</v>
      </c>
      <c r="R3620" t="s">
        <v>8317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7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1.5044247787610619E-2</v>
      </c>
      <c r="Q3621" t="s">
        <v>8316</v>
      </c>
      <c r="R3621" t="s">
        <v>8317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7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1.7836124943413308E-2</v>
      </c>
      <c r="Q3622" t="s">
        <v>8316</v>
      </c>
      <c r="R3622" t="s">
        <v>8317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7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2.12636695018226E-2</v>
      </c>
      <c r="Q3623" t="s">
        <v>8316</v>
      </c>
      <c r="R3623" t="s">
        <v>8317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7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2.0979230561743872E-2</v>
      </c>
      <c r="Q3624" t="s">
        <v>8316</v>
      </c>
      <c r="R3624" t="s">
        <v>8317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7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1.1333333333333334E-2</v>
      </c>
      <c r="Q3625" t="s">
        <v>8316</v>
      </c>
      <c r="R3625" t="s">
        <v>8317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7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1.238881829733164E-2</v>
      </c>
      <c r="Q3626" t="s">
        <v>8316</v>
      </c>
      <c r="R3626" t="s">
        <v>8317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2.5324675324675326E-2</v>
      </c>
      <c r="Q3627" t="s">
        <v>8316</v>
      </c>
      <c r="R3627" t="s">
        <v>8317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7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1.1784925116621655E-2</v>
      </c>
      <c r="Q3628" t="s">
        <v>8316</v>
      </c>
      <c r="R3628" t="s">
        <v>8317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7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1.4500000000000001E-2</v>
      </c>
      <c r="Q3629" t="s">
        <v>8316</v>
      </c>
      <c r="R3629" t="s">
        <v>8317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7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7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7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6.7621776504297997E-3</v>
      </c>
      <c r="Q3633" t="s">
        <v>8316</v>
      </c>
      <c r="R3633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7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0.01</v>
      </c>
      <c r="Q3634" t="s">
        <v>8316</v>
      </c>
      <c r="R3634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7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1.7593643586833144E-2</v>
      </c>
      <c r="Q3635" t="s">
        <v>8316</v>
      </c>
      <c r="R3635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7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5.6514913657770803E-3</v>
      </c>
      <c r="Q3636" t="s">
        <v>8316</v>
      </c>
      <c r="R3636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7.8369905956112845E-3</v>
      </c>
      <c r="Q3637" t="s">
        <v>8316</v>
      </c>
      <c r="R3637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7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7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1.511879049676026E-2</v>
      </c>
      <c r="Q3639" t="s">
        <v>8316</v>
      </c>
      <c r="R363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7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9.2592592592592587E-3</v>
      </c>
      <c r="Q3640" t="s">
        <v>8316</v>
      </c>
      <c r="R3640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7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7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5.4545454545454543E-2</v>
      </c>
      <c r="Q3642" t="s">
        <v>8316</v>
      </c>
      <c r="R364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7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7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0.13333333333333333</v>
      </c>
      <c r="Q3644" t="s">
        <v>8316</v>
      </c>
      <c r="R3644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7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7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1.4616321559074299E-2</v>
      </c>
      <c r="Q3646" t="s">
        <v>8316</v>
      </c>
      <c r="R3646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7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1.6632016632016633E-2</v>
      </c>
      <c r="Q3648" t="s">
        <v>8316</v>
      </c>
      <c r="R3648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7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6.6666666666666666E-2</v>
      </c>
      <c r="Q3649" t="s">
        <v>8316</v>
      </c>
      <c r="R364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7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1.8180459741488806E-3</v>
      </c>
      <c r="Q3650" t="s">
        <v>8316</v>
      </c>
      <c r="R3650" t="s">
        <v>8317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7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IFERROR(L3651/E3651,0)</f>
        <v>1.0256410256410256E-2</v>
      </c>
      <c r="Q3651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7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3.4000000000000002E-2</v>
      </c>
      <c r="Q3652" t="s">
        <v>8316</v>
      </c>
      <c r="R3652" t="s">
        <v>8317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7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1.7307692307692309E-2</v>
      </c>
      <c r="Q3653" t="s">
        <v>8316</v>
      </c>
      <c r="R3653" t="s">
        <v>8317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7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2.2606382978723406E-2</v>
      </c>
      <c r="Q3654" t="s">
        <v>8316</v>
      </c>
      <c r="R3654" t="s">
        <v>8317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7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1.6417910447761194E-2</v>
      </c>
      <c r="Q3655" t="s">
        <v>8316</v>
      </c>
      <c r="R3655" t="s">
        <v>8317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7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1.4525993883792049E-2</v>
      </c>
      <c r="Q3656" t="s">
        <v>8316</v>
      </c>
      <c r="R3656" t="s">
        <v>8317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1.3590228797522794E-2</v>
      </c>
      <c r="Q3657" t="s">
        <v>8316</v>
      </c>
      <c r="R3657" t="s">
        <v>8317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7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8.6940086940086939E-3</v>
      </c>
      <c r="Q3658" t="s">
        <v>8316</v>
      </c>
      <c r="R3658" t="s">
        <v>8317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7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9.0293453724604959E-3</v>
      </c>
      <c r="Q3659" t="s">
        <v>8316</v>
      </c>
      <c r="R3659" t="s">
        <v>8317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7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1.3245033112582781E-2</v>
      </c>
      <c r="Q3660" t="s">
        <v>8316</v>
      </c>
      <c r="R3660" t="s">
        <v>8317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7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4.2469781117281937E-3</v>
      </c>
      <c r="Q3661" t="s">
        <v>8316</v>
      </c>
      <c r="R3661" t="s">
        <v>8317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7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8.7999999999999995E-2</v>
      </c>
      <c r="Q3662" t="s">
        <v>8316</v>
      </c>
      <c r="R3662" t="s">
        <v>8317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7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1.0810810810810811E-2</v>
      </c>
      <c r="Q3663" t="s">
        <v>8316</v>
      </c>
      <c r="R3663" t="s">
        <v>8317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7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4.9297510475720977E-3</v>
      </c>
      <c r="Q3664" t="s">
        <v>8316</v>
      </c>
      <c r="R3664" t="s">
        <v>8317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7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3.8461538461538464E-2</v>
      </c>
      <c r="Q3665" t="s">
        <v>8316</v>
      </c>
      <c r="R3665" t="s">
        <v>8317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7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2.1714285714285714E-2</v>
      </c>
      <c r="Q3666" t="s">
        <v>8316</v>
      </c>
      <c r="R3666" t="s">
        <v>8317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1.9607843137254902E-2</v>
      </c>
      <c r="Q3667" t="s">
        <v>8316</v>
      </c>
      <c r="R3667" t="s">
        <v>8317</v>
      </c>
      <c r="S3667" s="13">
        <f t="shared" si="230"/>
        <v>42294.808124999996</v>
      </c>
      <c r="T3667" s="13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 s="7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3.1666666666666669E-2</v>
      </c>
      <c r="Q3668" t="s">
        <v>8316</v>
      </c>
      <c r="R3668" t="s">
        <v>8317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7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1.8739237054579642E-2</v>
      </c>
      <c r="Q3669" t="s">
        <v>8316</v>
      </c>
      <c r="R3669" t="s">
        <v>8317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7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2.7053140096618359E-2</v>
      </c>
      <c r="Q3670" t="s">
        <v>8316</v>
      </c>
      <c r="R3670" t="s">
        <v>8317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7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1.2301013024602027E-2</v>
      </c>
      <c r="Q3671" t="s">
        <v>8316</v>
      </c>
      <c r="R3671" t="s">
        <v>8317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7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4.9792531120331947E-2</v>
      </c>
      <c r="Q3672" t="s">
        <v>8316</v>
      </c>
      <c r="R3672" t="s">
        <v>8317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7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1.1331444759206799E-2</v>
      </c>
      <c r="Q3673" t="s">
        <v>8316</v>
      </c>
      <c r="R3673" t="s">
        <v>8317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7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1.871306631648063E-2</v>
      </c>
      <c r="Q3674" t="s">
        <v>8316</v>
      </c>
      <c r="R3674" t="s">
        <v>8317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7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2.5082508250825083E-2</v>
      </c>
      <c r="Q3675" t="s">
        <v>8316</v>
      </c>
      <c r="R3675" t="s">
        <v>8317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7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6.8888888888888888E-3</v>
      </c>
      <c r="Q3676" t="s">
        <v>8316</v>
      </c>
      <c r="R3676" t="s">
        <v>8317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4.2857142857142858E-2</v>
      </c>
      <c r="Q3677" t="s">
        <v>8316</v>
      </c>
      <c r="R3677" t="s">
        <v>8317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7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1.5533980582524271E-2</v>
      </c>
      <c r="Q3678" t="s">
        <v>8316</v>
      </c>
      <c r="R3678" t="s">
        <v>8317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7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1.6115317649916992E-2</v>
      </c>
      <c r="Q3679" t="s">
        <v>8316</v>
      </c>
      <c r="R3679" t="s">
        <v>8317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7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1.5121951219512195E-2</v>
      </c>
      <c r="Q3680" t="s">
        <v>8316</v>
      </c>
      <c r="R3680" t="s">
        <v>8317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7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1.3623978201634877E-2</v>
      </c>
      <c r="Q3681" t="s">
        <v>8316</v>
      </c>
      <c r="R3681" t="s">
        <v>8317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7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1.0050251256281407E-2</v>
      </c>
      <c r="Q3682" t="s">
        <v>8316</v>
      </c>
      <c r="R3682" t="s">
        <v>8317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7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1.6085790884718499E-2</v>
      </c>
      <c r="Q3683" t="s">
        <v>8316</v>
      </c>
      <c r="R3683" t="s">
        <v>8317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7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1.6044061302681992E-2</v>
      </c>
      <c r="Q3684" t="s">
        <v>8316</v>
      </c>
      <c r="R3684" t="s">
        <v>8317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7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1.7010309278350514E-2</v>
      </c>
      <c r="Q3685" t="s">
        <v>8316</v>
      </c>
      <c r="R3685" t="s">
        <v>8317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7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2.2051773729626079E-2</v>
      </c>
      <c r="Q3686" t="s">
        <v>8316</v>
      </c>
      <c r="R3686" t="s">
        <v>8317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2.3841059602649008E-2</v>
      </c>
      <c r="Q3687" t="s">
        <v>8316</v>
      </c>
      <c r="R3687" t="s">
        <v>8317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7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1.6901408450704224E-2</v>
      </c>
      <c r="Q3688" t="s">
        <v>8316</v>
      </c>
      <c r="R3688" t="s">
        <v>8317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7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4.9877799391490844E-3</v>
      </c>
      <c r="Q3689" t="s">
        <v>8316</v>
      </c>
      <c r="R3689" t="s">
        <v>8317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7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1.1908396946564885E-2</v>
      </c>
      <c r="Q3690" t="s">
        <v>8316</v>
      </c>
      <c r="R3690" t="s">
        <v>8317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7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1.7464788732394366E-2</v>
      </c>
      <c r="Q3691" t="s">
        <v>8316</v>
      </c>
      <c r="R3691" t="s">
        <v>8317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7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1.7222222222222222E-2</v>
      </c>
      <c r="Q3692" t="s">
        <v>8316</v>
      </c>
      <c r="R3692" t="s">
        <v>8317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7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5.3532353860581434E-3</v>
      </c>
      <c r="Q3693" t="s">
        <v>8316</v>
      </c>
      <c r="R3693" t="s">
        <v>8317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7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1.3492063492063493E-2</v>
      </c>
      <c r="Q3694" t="s">
        <v>8316</v>
      </c>
      <c r="R3694" t="s">
        <v>8317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7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3.255813953488372E-2</v>
      </c>
      <c r="Q3695" t="s">
        <v>8316</v>
      </c>
      <c r="R3695" t="s">
        <v>8317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7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1.5957446808510637E-2</v>
      </c>
      <c r="Q3696" t="s">
        <v>8316</v>
      </c>
      <c r="R3696" t="s">
        <v>8317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8.2397003745318352E-3</v>
      </c>
      <c r="Q3697" t="s">
        <v>8316</v>
      </c>
      <c r="R3697" t="s">
        <v>8317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7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2.5161290322580646E-2</v>
      </c>
      <c r="Q3698" t="s">
        <v>8316</v>
      </c>
      <c r="R3698" t="s">
        <v>8317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7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1.3888888888888888E-2</v>
      </c>
      <c r="Q3699" t="s">
        <v>8316</v>
      </c>
      <c r="R3699" t="s">
        <v>8317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7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2.4610930148389432E-2</v>
      </c>
      <c r="Q3700" t="s">
        <v>8316</v>
      </c>
      <c r="R3700" t="s">
        <v>8317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7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1.5873015873015872E-2</v>
      </c>
      <c r="Q3701" t="s">
        <v>8316</v>
      </c>
      <c r="R3701" t="s">
        <v>8317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7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2.9702970297029702E-2</v>
      </c>
      <c r="Q3702" t="s">
        <v>8316</v>
      </c>
      <c r="R3702" t="s">
        <v>8317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7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2.5913621262458473E-2</v>
      </c>
      <c r="Q3703" t="s">
        <v>8316</v>
      </c>
      <c r="R3703" t="s">
        <v>8317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7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6.4122137404580152E-3</v>
      </c>
      <c r="Q3704" t="s">
        <v>8316</v>
      </c>
      <c r="R3704" t="s">
        <v>8317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7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2.3148148148148147E-2</v>
      </c>
      <c r="Q3705" t="s">
        <v>8316</v>
      </c>
      <c r="R3705" t="s">
        <v>8317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7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6.6013055915503285E-2</v>
      </c>
      <c r="Q3706" t="s">
        <v>8316</v>
      </c>
      <c r="R3706" t="s">
        <v>8317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1.1965811965811967E-2</v>
      </c>
      <c r="Q3707" t="s">
        <v>8316</v>
      </c>
      <c r="R3707" t="s">
        <v>8317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7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7.1428571428571426E-3</v>
      </c>
      <c r="Q3708" t="s">
        <v>8316</v>
      </c>
      <c r="R3708" t="s">
        <v>8317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7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1.2365591397849462E-2</v>
      </c>
      <c r="Q3709" t="s">
        <v>8316</v>
      </c>
      <c r="R3709" t="s">
        <v>8317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7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1.8571428571428572E-2</v>
      </c>
      <c r="Q3710" t="s">
        <v>8316</v>
      </c>
      <c r="R3710" t="s">
        <v>8317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7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3.2332563510392612E-2</v>
      </c>
      <c r="Q3711" t="s">
        <v>8316</v>
      </c>
      <c r="R3711" t="s">
        <v>8317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7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1.4713896457765668E-2</v>
      </c>
      <c r="Q3712" t="s">
        <v>8316</v>
      </c>
      <c r="R3712" t="s">
        <v>8317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7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3.6842105263157891E-2</v>
      </c>
      <c r="Q3713" t="s">
        <v>8316</v>
      </c>
      <c r="R3713" t="s">
        <v>8317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7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9.019947961838682E-3</v>
      </c>
      <c r="Q3714" t="s">
        <v>8316</v>
      </c>
      <c r="R3714" t="s">
        <v>8317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7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IFERROR(L3715/E3715,0)</f>
        <v>9.3596059113300496E-3</v>
      </c>
      <c r="Q3715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7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9.4772838299951156E-3</v>
      </c>
      <c r="Q3716" t="s">
        <v>8316</v>
      </c>
      <c r="R3716" t="s">
        <v>8317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7.5208913649025067E-3</v>
      </c>
      <c r="Q3717" t="s">
        <v>8316</v>
      </c>
      <c r="R3717" t="s">
        <v>8317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7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1.9261637239165328E-2</v>
      </c>
      <c r="Q3718" t="s">
        <v>8316</v>
      </c>
      <c r="R3718" t="s">
        <v>8317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7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3.2258064516129032E-3</v>
      </c>
      <c r="Q3719" t="s">
        <v>8316</v>
      </c>
      <c r="R3719" t="s">
        <v>8317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7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3.842940685045948E-2</v>
      </c>
      <c r="Q3720" t="s">
        <v>8316</v>
      </c>
      <c r="R3720" t="s">
        <v>8317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7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9.5238095238095247E-3</v>
      </c>
      <c r="Q3721" t="s">
        <v>8316</v>
      </c>
      <c r="R3721" t="s">
        <v>8317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7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1.1597564511452595E-2</v>
      </c>
      <c r="Q3722" t="s">
        <v>8316</v>
      </c>
      <c r="R3722" t="s">
        <v>8317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7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8.7301587301587304E-3</v>
      </c>
      <c r="Q3723" t="s">
        <v>8316</v>
      </c>
      <c r="R3723" t="s">
        <v>8317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7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2.0983213429256596E-2</v>
      </c>
      <c r="Q3724" t="s">
        <v>8316</v>
      </c>
      <c r="R3724" t="s">
        <v>8317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7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1.3719512195121951E-2</v>
      </c>
      <c r="Q3725" t="s">
        <v>8316</v>
      </c>
      <c r="R3725" t="s">
        <v>8317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7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2.0183465432980687E-2</v>
      </c>
      <c r="Q3726" t="s">
        <v>8316</v>
      </c>
      <c r="R3726" t="s">
        <v>8317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3.937007874015748E-2</v>
      </c>
      <c r="Q3727" t="s">
        <v>8316</v>
      </c>
      <c r="R3727" t="s">
        <v>8317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7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1.5977770059048279E-2</v>
      </c>
      <c r="Q3728" t="s">
        <v>8316</v>
      </c>
      <c r="R3728" t="s">
        <v>8317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7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1.6377171215880892E-2</v>
      </c>
      <c r="Q3729" t="s">
        <v>8316</v>
      </c>
      <c r="R3729" t="s">
        <v>8317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7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1.664876476906552E-2</v>
      </c>
      <c r="Q3730" t="s">
        <v>8316</v>
      </c>
      <c r="R3730" t="s">
        <v>8317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7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1.3812154696132596E-2</v>
      </c>
      <c r="Q3731" t="s">
        <v>8316</v>
      </c>
      <c r="R3731" t="s">
        <v>8317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7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0.01</v>
      </c>
      <c r="Q3732" t="s">
        <v>8316</v>
      </c>
      <c r="R3732" t="s">
        <v>8317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7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1.935483870967742E-2</v>
      </c>
      <c r="Q3733" t="s">
        <v>8316</v>
      </c>
      <c r="R3733" t="s">
        <v>8317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7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3.0534351145038167E-2</v>
      </c>
      <c r="Q3734" t="s">
        <v>8316</v>
      </c>
      <c r="R3734" t="s">
        <v>8317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7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7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1.6393442622950821E-2</v>
      </c>
      <c r="Q3736" t="s">
        <v>8316</v>
      </c>
      <c r="R3736" t="s">
        <v>8317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0.1</v>
      </c>
      <c r="Q3737" t="s">
        <v>8316</v>
      </c>
      <c r="R3737" t="s">
        <v>8317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7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0.1</v>
      </c>
      <c r="Q3738" t="s">
        <v>8316</v>
      </c>
      <c r="R3738" t="s">
        <v>8317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7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2.6666666666666668E-2</v>
      </c>
      <c r="Q3739" t="s">
        <v>8316</v>
      </c>
      <c r="R3739" t="s">
        <v>8317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7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2.2222222222222223E-2</v>
      </c>
      <c r="Q3740" t="s">
        <v>8316</v>
      </c>
      <c r="R3740" t="s">
        <v>8317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7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9.9378881987577643E-3</v>
      </c>
      <c r="Q3741" t="s">
        <v>8316</v>
      </c>
      <c r="R3741" t="s">
        <v>8317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7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3.9106145251396648E-2</v>
      </c>
      <c r="Q3742" t="s">
        <v>8316</v>
      </c>
      <c r="R3742" t="s">
        <v>8317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7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7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0.04</v>
      </c>
      <c r="Q3744" t="s">
        <v>8316</v>
      </c>
      <c r="R3744" t="s">
        <v>8317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7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7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0.1</v>
      </c>
      <c r="Q3747" t="s">
        <v>8316</v>
      </c>
      <c r="R3747" t="s">
        <v>8317</v>
      </c>
      <c r="S3747" s="13">
        <f t="shared" si="234"/>
        <v>41831.697939814818</v>
      </c>
      <c r="T3747" s="13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 s="7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4.9504950495049506E-3</v>
      </c>
      <c r="Q3748" t="s">
        <v>8316</v>
      </c>
      <c r="R3748" t="s">
        <v>8317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7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0.04</v>
      </c>
      <c r="Q3749" t="s">
        <v>8316</v>
      </c>
      <c r="R3749" t="s">
        <v>8317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7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1.0046367851622875E-2</v>
      </c>
      <c r="Q3750" t="s">
        <v>8316</v>
      </c>
      <c r="R3750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7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1.3333333333333334E-2</v>
      </c>
      <c r="Q3751" t="s">
        <v>8316</v>
      </c>
      <c r="R3751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7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4.6457607433217189E-3</v>
      </c>
      <c r="Q3752" t="s">
        <v>8316</v>
      </c>
      <c r="R375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7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8.2956259426847662E-3</v>
      </c>
      <c r="Q3753" t="s">
        <v>8316</v>
      </c>
      <c r="R3753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7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2.6548672566371681E-2</v>
      </c>
      <c r="Q3754" t="s">
        <v>8316</v>
      </c>
      <c r="R3754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7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5.8060770272885618E-3</v>
      </c>
      <c r="Q3755" t="s">
        <v>8316</v>
      </c>
      <c r="R3755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7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8.9999999999999993E-3</v>
      </c>
      <c r="Q3756" t="s">
        <v>8316</v>
      </c>
      <c r="R3756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3.9270687237026647E-2</v>
      </c>
      <c r="Q3757" t="s">
        <v>8316</v>
      </c>
      <c r="R3757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7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3.7362637362637363E-3</v>
      </c>
      <c r="Q3758" t="s">
        <v>8316</v>
      </c>
      <c r="R3758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7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1.3164823591363875E-2</v>
      </c>
      <c r="Q3759" t="s">
        <v>8316</v>
      </c>
      <c r="R375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7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1.6938110749185668E-2</v>
      </c>
      <c r="Q3760" t="s">
        <v>8316</v>
      </c>
      <c r="R3760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1.9955689298988381E-2</v>
      </c>
      <c r="Q3761" t="s">
        <v>8316</v>
      </c>
      <c r="R3761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1.8017054825303865E-2</v>
      </c>
      <c r="Q3762" t="s">
        <v>8316</v>
      </c>
      <c r="R376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7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6.0000000000000001E-3</v>
      </c>
      <c r="Q3763" t="s">
        <v>8316</v>
      </c>
      <c r="R3763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7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2.1084337349397589E-2</v>
      </c>
      <c r="Q3764" t="s">
        <v>8316</v>
      </c>
      <c r="R3764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7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1.54E-2</v>
      </c>
      <c r="Q3765" t="s">
        <v>8316</v>
      </c>
      <c r="R3765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7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1.7999999999999999E-2</v>
      </c>
      <c r="Q3766" t="s">
        <v>8316</v>
      </c>
      <c r="R3766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1.3472676907579955E-2</v>
      </c>
      <c r="Q3767" t="s">
        <v>8316</v>
      </c>
      <c r="R3767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9.3521584489445215E-3</v>
      </c>
      <c r="Q3768" t="s">
        <v>8316</v>
      </c>
      <c r="R3768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7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2.398286937901499E-2</v>
      </c>
      <c r="Q3769" t="s">
        <v>8316</v>
      </c>
      <c r="R376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1.3469233252285707E-2</v>
      </c>
      <c r="Q3770" t="s">
        <v>8316</v>
      </c>
      <c r="R3770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7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1.3636363636363636E-2</v>
      </c>
      <c r="Q3771" t="s">
        <v>8316</v>
      </c>
      <c r="R3771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7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0.01</v>
      </c>
      <c r="Q3772" t="s">
        <v>8316</v>
      </c>
      <c r="R377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7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2.6027397260273973E-2</v>
      </c>
      <c r="Q3773" t="s">
        <v>8316</v>
      </c>
      <c r="R3773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7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5.9891107078039931E-3</v>
      </c>
      <c r="Q3774" t="s">
        <v>8316</v>
      </c>
      <c r="R3774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7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1.0536044362292052E-2</v>
      </c>
      <c r="Q3775" t="s">
        <v>8316</v>
      </c>
      <c r="R3775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7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0.01</v>
      </c>
      <c r="Q3776" t="s">
        <v>8316</v>
      </c>
      <c r="R3776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6.9825436408977558E-3</v>
      </c>
      <c r="Q3777" t="s">
        <v>8316</v>
      </c>
      <c r="R3777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7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1.1010893756588966E-2</v>
      </c>
      <c r="Q3778" t="s">
        <v>8316</v>
      </c>
      <c r="R3778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7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IFERROR(L3779/E3779,0)</f>
        <v>2.0600558659217876E-2</v>
      </c>
      <c r="Q3779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7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1.4280047600158666E-2</v>
      </c>
      <c r="Q3780" t="s">
        <v>8316</v>
      </c>
      <c r="R3780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7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7.3732127973328201E-3</v>
      </c>
      <c r="Q3781" t="s">
        <v>8316</v>
      </c>
      <c r="R3781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7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0.01</v>
      </c>
      <c r="Q3782" t="s">
        <v>8316</v>
      </c>
      <c r="R378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7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1.0536980749746707E-2</v>
      </c>
      <c r="Q3783" t="s">
        <v>8316</v>
      </c>
      <c r="R3783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7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1.3267813267813268E-2</v>
      </c>
      <c r="Q3784" t="s">
        <v>8316</v>
      </c>
      <c r="R3784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7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1.5513897866839044E-2</v>
      </c>
      <c r="Q3785" t="s">
        <v>8316</v>
      </c>
      <c r="R3785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7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8.6956521739130436E-3</v>
      </c>
      <c r="Q3786" t="s">
        <v>8316</v>
      </c>
      <c r="R3786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9.9502487562189053E-3</v>
      </c>
      <c r="Q3787" t="s">
        <v>8316</v>
      </c>
      <c r="R3787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7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1.0663863021928507E-2</v>
      </c>
      <c r="Q3788" t="s">
        <v>8316</v>
      </c>
      <c r="R3788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7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2.8490028490028491E-2</v>
      </c>
      <c r="Q3789" t="s">
        <v>8316</v>
      </c>
      <c r="R378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7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2E-3</v>
      </c>
      <c r="Q3790" t="s">
        <v>8316</v>
      </c>
      <c r="R3790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7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3.4482758620689655E-2</v>
      </c>
      <c r="Q3791" t="s">
        <v>8316</v>
      </c>
      <c r="R3791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7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7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7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5.7142857142857141E-2</v>
      </c>
      <c r="Q3794" t="s">
        <v>8316</v>
      </c>
      <c r="R3794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7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5.7471264367816091E-3</v>
      </c>
      <c r="Q3795" t="s">
        <v>8316</v>
      </c>
      <c r="R3795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7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0.02</v>
      </c>
      <c r="Q3796" t="s">
        <v>8316</v>
      </c>
      <c r="R3796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0.2</v>
      </c>
      <c r="Q3797" t="s">
        <v>8316</v>
      </c>
      <c r="R3797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7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7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6.8773234200743497E-3</v>
      </c>
      <c r="Q3799" t="s">
        <v>8316</v>
      </c>
      <c r="R379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7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4.8780487804878049E-3</v>
      </c>
      <c r="Q3800" t="s">
        <v>8316</v>
      </c>
      <c r="R3800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7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9.9502487562189053E-3</v>
      </c>
      <c r="Q3801" t="s">
        <v>8316</v>
      </c>
      <c r="R3801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7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1.8161180476730987E-2</v>
      </c>
      <c r="Q3802" t="s">
        <v>8316</v>
      </c>
      <c r="R380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7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2.1126760563380281E-2</v>
      </c>
      <c r="Q3803" t="s">
        <v>8316</v>
      </c>
      <c r="R3803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7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7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1.6963528413910092E-2</v>
      </c>
      <c r="Q3805" t="s">
        <v>8316</v>
      </c>
      <c r="R3805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7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0.66666666666666663</v>
      </c>
      <c r="Q3807" t="s">
        <v>8316</v>
      </c>
      <c r="R3807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7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0.2</v>
      </c>
      <c r="Q3808" t="s">
        <v>8316</v>
      </c>
      <c r="R3808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7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1.9780219780219779E-2</v>
      </c>
      <c r="Q3809" t="s">
        <v>8316</v>
      </c>
      <c r="R380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7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2.4E-2</v>
      </c>
      <c r="Q3810" t="s">
        <v>8316</v>
      </c>
      <c r="R3810" t="s">
        <v>8317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7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1.8765432098765432E-2</v>
      </c>
      <c r="Q3811" t="s">
        <v>8316</v>
      </c>
      <c r="R3811" t="s">
        <v>8317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7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1.4238773274917854E-2</v>
      </c>
      <c r="Q3812" t="s">
        <v>8316</v>
      </c>
      <c r="R3812" t="s">
        <v>8317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7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2.3030303030303029E-2</v>
      </c>
      <c r="Q3813" t="s">
        <v>8316</v>
      </c>
      <c r="R3813" t="s">
        <v>8317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7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5.0205385668644457E-3</v>
      </c>
      <c r="Q3814" t="s">
        <v>8316</v>
      </c>
      <c r="R3814" t="s">
        <v>8317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1.2735909131646848E-2</v>
      </c>
      <c r="Q3815" t="s">
        <v>8316</v>
      </c>
      <c r="R3815" t="s">
        <v>8317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7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1.6175071360608945E-2</v>
      </c>
      <c r="Q3816" t="s">
        <v>8316</v>
      </c>
      <c r="R3816" t="s">
        <v>8317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1.9999800001999982E-2</v>
      </c>
      <c r="Q3817" t="s">
        <v>8316</v>
      </c>
      <c r="R3817" t="s">
        <v>8317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7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2.0686917481563486E-2</v>
      </c>
      <c r="Q3818" t="s">
        <v>8316</v>
      </c>
      <c r="R3818" t="s">
        <v>8317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7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9.324009324009324E-3</v>
      </c>
      <c r="Q3819" t="s">
        <v>8316</v>
      </c>
      <c r="R3819" t="s">
        <v>8317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7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1.7543859649122806E-2</v>
      </c>
      <c r="Q3820" t="s">
        <v>8316</v>
      </c>
      <c r="R3820" t="s">
        <v>8317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7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2.4436090225563908E-2</v>
      </c>
      <c r="Q3821" t="s">
        <v>8316</v>
      </c>
      <c r="R3821" t="s">
        <v>8317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7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4.6511627906976744E-2</v>
      </c>
      <c r="Q3822" t="s">
        <v>8316</v>
      </c>
      <c r="R3822" t="s">
        <v>8317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7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1.257174091281771E-2</v>
      </c>
      <c r="Q3823" t="s">
        <v>8316</v>
      </c>
      <c r="R3823" t="s">
        <v>8317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7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1.3815669878203964E-2</v>
      </c>
      <c r="Q3824" t="s">
        <v>8316</v>
      </c>
      <c r="R3824" t="s">
        <v>8317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7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1.5471698113207547E-2</v>
      </c>
      <c r="Q3825" t="s">
        <v>8316</v>
      </c>
      <c r="R3825" t="s">
        <v>8317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7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2.5925925925925925E-2</v>
      </c>
      <c r="Q3826" t="s">
        <v>8316</v>
      </c>
      <c r="R3826" t="s">
        <v>8317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9.2961487383798145E-3</v>
      </c>
      <c r="Q3827" t="s">
        <v>8316</v>
      </c>
      <c r="R3827" t="s">
        <v>8317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7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3.6363636363636362E-2</v>
      </c>
      <c r="Q3828" t="s">
        <v>8316</v>
      </c>
      <c r="R3828" t="s">
        <v>8317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7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1.4192139737991267E-2</v>
      </c>
      <c r="Q3829" t="s">
        <v>8316</v>
      </c>
      <c r="R3829" t="s">
        <v>8317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7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5.5999999999999999E-3</v>
      </c>
      <c r="Q3830" t="s">
        <v>8316</v>
      </c>
      <c r="R3830" t="s">
        <v>8317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7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1.5968063872255488E-2</v>
      </c>
      <c r="Q3831" t="s">
        <v>8316</v>
      </c>
      <c r="R3831" t="s">
        <v>8317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7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1.3333333333333334E-2</v>
      </c>
      <c r="Q3832" t="s">
        <v>8316</v>
      </c>
      <c r="R3832" t="s">
        <v>8317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7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1.6977608420893776E-2</v>
      </c>
      <c r="Q3833" t="s">
        <v>8316</v>
      </c>
      <c r="R3833" t="s">
        <v>8317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7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7.1656050955414014E-3</v>
      </c>
      <c r="Q3834" t="s">
        <v>8316</v>
      </c>
      <c r="R3834" t="s">
        <v>8317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7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1.4285714285714285E-2</v>
      </c>
      <c r="Q3835" t="s">
        <v>8316</v>
      </c>
      <c r="R3835" t="s">
        <v>8317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7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1.742586365025986E-2</v>
      </c>
      <c r="Q3836" t="s">
        <v>8316</v>
      </c>
      <c r="R3836" t="s">
        <v>8317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2.5000000000000001E-2</v>
      </c>
      <c r="Q3837" t="s">
        <v>8316</v>
      </c>
      <c r="R3837" t="s">
        <v>8317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7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1.5555555555555555E-2</v>
      </c>
      <c r="Q3838" t="s">
        <v>8316</v>
      </c>
      <c r="R3838" t="s">
        <v>8317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7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8.3251714005876595E-3</v>
      </c>
      <c r="Q3839" t="s">
        <v>8316</v>
      </c>
      <c r="R3839" t="s">
        <v>8317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7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9.9182734269618353E-4</v>
      </c>
      <c r="Q3840" t="s">
        <v>8316</v>
      </c>
      <c r="R3840" t="s">
        <v>8317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7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1.580246913580247E-2</v>
      </c>
      <c r="Q3841" t="s">
        <v>8316</v>
      </c>
      <c r="R3841" t="s">
        <v>8317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7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4.6153846153846156E-2</v>
      </c>
      <c r="Q3842" t="s">
        <v>8316</v>
      </c>
      <c r="R3842" t="s">
        <v>8317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7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IFERROR(L3843/E3843,0)</f>
        <v>3.8990825688073397E-2</v>
      </c>
      <c r="Q3843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7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2.0966271649954422E-2</v>
      </c>
      <c r="Q3844" t="s">
        <v>8316</v>
      </c>
      <c r="R3844" t="s">
        <v>8317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7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1.7840375586854459E-2</v>
      </c>
      <c r="Q3845" t="s">
        <v>8316</v>
      </c>
      <c r="R3845" t="s">
        <v>8317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7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1.2297097884899164E-2</v>
      </c>
      <c r="Q3846" t="s">
        <v>8316</v>
      </c>
      <c r="R3846" t="s">
        <v>8317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1.4251781472684086E-2</v>
      </c>
      <c r="Q3847" t="s">
        <v>8316</v>
      </c>
      <c r="R3847" t="s">
        <v>8317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7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4.2328042328042326E-2</v>
      </c>
      <c r="Q3848" t="s">
        <v>8316</v>
      </c>
      <c r="R3848" t="s">
        <v>8317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7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5.3034767236299352E-3</v>
      </c>
      <c r="Q3849" t="s">
        <v>8316</v>
      </c>
      <c r="R3849" t="s">
        <v>8317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7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2.0197275716298733E-2</v>
      </c>
      <c r="Q3850" t="s">
        <v>8316</v>
      </c>
      <c r="R3850" t="s">
        <v>8317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7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1.3251301467108376E-2</v>
      </c>
      <c r="Q3851" t="s">
        <v>8316</v>
      </c>
      <c r="R3851" t="s">
        <v>8317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7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0.10526315789473684</v>
      </c>
      <c r="Q3852" t="s">
        <v>8316</v>
      </c>
      <c r="R3852" t="s">
        <v>8317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7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2.8169014084507043E-2</v>
      </c>
      <c r="Q3853" t="s">
        <v>8316</v>
      </c>
      <c r="R3853" t="s">
        <v>8317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7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0.1</v>
      </c>
      <c r="Q3854" t="s">
        <v>8316</v>
      </c>
      <c r="R3854" t="s">
        <v>8317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7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7.6923076923076927E-2</v>
      </c>
      <c r="Q3855" t="s">
        <v>8316</v>
      </c>
      <c r="R3855" t="s">
        <v>8317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7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1.1185682326621925E-2</v>
      </c>
      <c r="Q3856" t="s">
        <v>8316</v>
      </c>
      <c r="R3856" t="s">
        <v>8317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0.04</v>
      </c>
      <c r="Q3857" t="s">
        <v>8316</v>
      </c>
      <c r="R3857" t="s">
        <v>8317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7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7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1.5384615384615385E-2</v>
      </c>
      <c r="Q3859" t="s">
        <v>8316</v>
      </c>
      <c r="R3859" t="s">
        <v>8317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7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0.1</v>
      </c>
      <c r="Q3860" t="s">
        <v>8316</v>
      </c>
      <c r="R3860" t="s">
        <v>8317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7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7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1.2264150943396227E-2</v>
      </c>
      <c r="Q3862" t="s">
        <v>8316</v>
      </c>
      <c r="R3862" t="s">
        <v>8317</v>
      </c>
      <c r="S3862" s="13">
        <f t="shared" si="242"/>
        <v>41833.660995370366</v>
      </c>
      <c r="T3862" s="13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 s="7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0.01</v>
      </c>
      <c r="Q3863" t="s">
        <v>8316</v>
      </c>
      <c r="R3863" t="s">
        <v>8317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7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7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7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0.05</v>
      </c>
      <c r="Q3866" t="s">
        <v>8316</v>
      </c>
      <c r="R3866" t="s">
        <v>8317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2.1538461538461538E-2</v>
      </c>
      <c r="Q3867" t="s">
        <v>8316</v>
      </c>
      <c r="R3867" t="s">
        <v>8317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7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0.18181818181818182</v>
      </c>
      <c r="Q3868" t="s">
        <v>8316</v>
      </c>
      <c r="R3868" t="s">
        <v>8317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7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1.9920318725099601E-2</v>
      </c>
      <c r="Q3869" t="s">
        <v>8316</v>
      </c>
      <c r="R3869" t="s">
        <v>8317</v>
      </c>
      <c r="S3869" s="13">
        <f t="shared" si="242"/>
        <v>42509.814108796301</v>
      </c>
      <c r="T3869" s="13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 s="7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0.1</v>
      </c>
      <c r="Q3870" t="s">
        <v>8316</v>
      </c>
      <c r="R3870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7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3.3185840707964605E-2</v>
      </c>
      <c r="Q3871" t="s">
        <v>8316</v>
      </c>
      <c r="R3871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7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6.6666666666666671E-3</v>
      </c>
      <c r="Q3872" t="s">
        <v>8316</v>
      </c>
      <c r="R387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7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7.4999999999999997E-2</v>
      </c>
      <c r="Q3873" t="s">
        <v>8316</v>
      </c>
      <c r="R3873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7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7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7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7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2.2340942204953862E-2</v>
      </c>
      <c r="Q3878" t="s">
        <v>8316</v>
      </c>
      <c r="R3878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7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1.1281224818694601E-2</v>
      </c>
      <c r="Q3879" t="s">
        <v>8316</v>
      </c>
      <c r="R387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7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0.1</v>
      </c>
      <c r="Q3880" t="s">
        <v>8316</v>
      </c>
      <c r="R3880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7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7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1.7346938775510204E-2</v>
      </c>
      <c r="Q3882" t="s">
        <v>8316</v>
      </c>
      <c r="R388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7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0.04</v>
      </c>
      <c r="Q3883" t="s">
        <v>8316</v>
      </c>
      <c r="R3883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7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7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7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 s="7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7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5.7142857142857141E-2</v>
      </c>
      <c r="Q3889" t="s">
        <v>8316</v>
      </c>
      <c r="R388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7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2.5830258302583026E-2</v>
      </c>
      <c r="Q3890" t="s">
        <v>8316</v>
      </c>
      <c r="R3890" t="s">
        <v>8317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7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7.6271186440677971E-2</v>
      </c>
      <c r="Q3891" t="s">
        <v>8316</v>
      </c>
      <c r="R3891" t="s">
        <v>8317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7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3.1695721077654518E-3</v>
      </c>
      <c r="Q3892" t="s">
        <v>8316</v>
      </c>
      <c r="R3892" t="s">
        <v>8317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7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2.6923076923076925E-2</v>
      </c>
      <c r="Q3893" t="s">
        <v>8316</v>
      </c>
      <c r="R3893" t="s">
        <v>8317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7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7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7.7958236658932714E-3</v>
      </c>
      <c r="Q3895" t="s">
        <v>8316</v>
      </c>
      <c r="R3895" t="s">
        <v>8317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7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2.1153846153846155E-2</v>
      </c>
      <c r="Q3896" t="s">
        <v>8316</v>
      </c>
      <c r="R3896" t="s">
        <v>8317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0.02</v>
      </c>
      <c r="Q3897" t="s">
        <v>8316</v>
      </c>
      <c r="R3897" t="s">
        <v>8317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7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2.3529411764705882E-2</v>
      </c>
      <c r="Q3898" t="s">
        <v>8316</v>
      </c>
      <c r="R3898" t="s">
        <v>8317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7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2.2727272727272728E-2</v>
      </c>
      <c r="Q3899" t="s">
        <v>8316</v>
      </c>
      <c r="R3899" t="s">
        <v>8317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7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1.9656019656019656E-2</v>
      </c>
      <c r="Q3900" t="s">
        <v>8316</v>
      </c>
      <c r="R3900" t="s">
        <v>8317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7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1.6E-2</v>
      </c>
      <c r="Q3901" t="s">
        <v>8316</v>
      </c>
      <c r="R3901" t="s">
        <v>8317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7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3.7037037037037035E-2</v>
      </c>
      <c r="Q3902" t="s">
        <v>8316</v>
      </c>
      <c r="R3902" t="s">
        <v>8317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7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0.04</v>
      </c>
      <c r="Q3903" t="s">
        <v>8316</v>
      </c>
      <c r="R3903" t="s">
        <v>8317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7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2.1160409556313993E-2</v>
      </c>
      <c r="Q3904" t="s">
        <v>8316</v>
      </c>
      <c r="R3904" t="s">
        <v>8317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7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3">
        <f t="shared" si="242"/>
        <v>42186.01116898148</v>
      </c>
      <c r="T3905" s="13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 s="7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0.66666666666666663</v>
      </c>
      <c r="Q3906" t="s">
        <v>8316</v>
      </c>
      <c r="R3906" t="s">
        <v>8317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IFERROR(L3907/E3907,0)</f>
        <v>4.046242774566474E-2</v>
      </c>
      <c r="Q3907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7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1.5841584158415842E-2</v>
      </c>
      <c r="Q3908" t="s">
        <v>8316</v>
      </c>
      <c r="R3908" t="s">
        <v>8317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7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2.6143790849673203E-2</v>
      </c>
      <c r="Q3909" t="s">
        <v>8316</v>
      </c>
      <c r="R3909" t="s">
        <v>8317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7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6.1538461538461542E-2</v>
      </c>
      <c r="Q3910" t="s">
        <v>8316</v>
      </c>
      <c r="R3910" t="s">
        <v>8317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7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2.9629629629629631E-2</v>
      </c>
      <c r="Q3911" t="s">
        <v>8316</v>
      </c>
      <c r="R3911" t="s">
        <v>8317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7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1.6216216216216217E-2</v>
      </c>
      <c r="Q3912" t="s">
        <v>8316</v>
      </c>
      <c r="R3912" t="s">
        <v>8317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7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1.2028065486134313E-2</v>
      </c>
      <c r="Q3913" t="s">
        <v>8316</v>
      </c>
      <c r="R3913" t="s">
        <v>8317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7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7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7.0000000000000001E-3</v>
      </c>
      <c r="Q3915" t="s">
        <v>8316</v>
      </c>
      <c r="R3915" t="s">
        <v>8317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7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2.9702970297029702E-2</v>
      </c>
      <c r="Q3916" t="s">
        <v>8316</v>
      </c>
      <c r="R3916" t="s">
        <v>8317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0.2</v>
      </c>
      <c r="Q3917" t="s">
        <v>8316</v>
      </c>
      <c r="R3917" t="s">
        <v>8317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7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7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0.1</v>
      </c>
      <c r="Q3919" t="s">
        <v>8316</v>
      </c>
      <c r="R3919" t="s">
        <v>8317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7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2.5000000000000001E-2</v>
      </c>
      <c r="Q3920" t="s">
        <v>8316</v>
      </c>
      <c r="R3920" t="s">
        <v>8317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7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3.3333333333333333E-2</v>
      </c>
      <c r="Q3921" t="s">
        <v>8316</v>
      </c>
      <c r="R3921" t="s">
        <v>8317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7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2.2222222222222223E-2</v>
      </c>
      <c r="Q3922" t="s">
        <v>8316</v>
      </c>
      <c r="R3922" t="s">
        <v>8317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7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7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9.8360655737704916E-2</v>
      </c>
      <c r="Q3924" t="s">
        <v>8316</v>
      </c>
      <c r="R3924" t="s">
        <v>8317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7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1.2283236994219654E-2</v>
      </c>
      <c r="Q3925" t="s">
        <v>8316</v>
      </c>
      <c r="R3925" t="s">
        <v>8317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7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1.7467248908296942E-2</v>
      </c>
      <c r="Q3926" t="s">
        <v>8316</v>
      </c>
      <c r="R3926" t="s">
        <v>8317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0.2</v>
      </c>
      <c r="Q3927" t="s">
        <v>8316</v>
      </c>
      <c r="R3927" t="s">
        <v>8317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7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6.6666666666666666E-2</v>
      </c>
      <c r="Q3928" t="s">
        <v>8316</v>
      </c>
      <c r="R3928" t="s">
        <v>8317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7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0.08</v>
      </c>
      <c r="Q3929" t="s">
        <v>8316</v>
      </c>
      <c r="R3929" t="s">
        <v>8317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7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1.0752688172043012E-2</v>
      </c>
      <c r="Q3930" t="s">
        <v>8316</v>
      </c>
      <c r="R3930" t="s">
        <v>8317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7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3.0905077262693158E-2</v>
      </c>
      <c r="Q3931" t="s">
        <v>8316</v>
      </c>
      <c r="R3931" t="s">
        <v>8317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7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7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7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7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1.0889292196007259E-2</v>
      </c>
      <c r="Q3935" t="s">
        <v>8316</v>
      </c>
      <c r="R3935" t="s">
        <v>8317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7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2.181818181818182E-2</v>
      </c>
      <c r="Q3936" t="s">
        <v>8316</v>
      </c>
      <c r="R3936" t="s">
        <v>8317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1.7490494296577948E-2</v>
      </c>
      <c r="Q3937" t="s">
        <v>8316</v>
      </c>
      <c r="R3937" t="s">
        <v>8317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7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7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4.0241448692152921E-3</v>
      </c>
      <c r="Q3939" t="s">
        <v>8316</v>
      </c>
      <c r="R3939" t="s">
        <v>8317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7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1.2594458438287154E-2</v>
      </c>
      <c r="Q3940" t="s">
        <v>8316</v>
      </c>
      <c r="R3940" t="s">
        <v>8317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7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0.2</v>
      </c>
      <c r="Q3941" t="s">
        <v>8316</v>
      </c>
      <c r="R3941" t="s">
        <v>8317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7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0.18181818181818182</v>
      </c>
      <c r="Q3942" t="s">
        <v>8316</v>
      </c>
      <c r="R3942" t="s">
        <v>8317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7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0.04</v>
      </c>
      <c r="Q3943" t="s">
        <v>8316</v>
      </c>
      <c r="R3943" t="s">
        <v>8317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7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7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7.2951739618406283E-3</v>
      </c>
      <c r="Q3945" t="s">
        <v>8316</v>
      </c>
      <c r="R3945" t="s">
        <v>8317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7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0.2</v>
      </c>
      <c r="Q3947" t="s">
        <v>8316</v>
      </c>
      <c r="R3947" t="s">
        <v>8317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7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2.564102564102564E-2</v>
      </c>
      <c r="Q3948" t="s">
        <v>8316</v>
      </c>
      <c r="R3948" t="s">
        <v>8317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7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1.9801980198019802E-2</v>
      </c>
      <c r="Q3949" t="s">
        <v>8316</v>
      </c>
      <c r="R3949" t="s">
        <v>8317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7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7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2.0291693088142042E-2</v>
      </c>
      <c r="Q3951" t="s">
        <v>8316</v>
      </c>
      <c r="R3951" t="s">
        <v>8317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7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0.04</v>
      </c>
      <c r="Q3952" t="s">
        <v>8316</v>
      </c>
      <c r="R3952" t="s">
        <v>8317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7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7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0.04</v>
      </c>
      <c r="Q3954" t="s">
        <v>8316</v>
      </c>
      <c r="R3954" t="s">
        <v>8317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7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7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1.8823529411764704E-2</v>
      </c>
      <c r="Q3957" t="s">
        <v>8316</v>
      </c>
      <c r="R3957" t="s">
        <v>8317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7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7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0.14285714285714285</v>
      </c>
      <c r="Q3959" t="s">
        <v>8316</v>
      </c>
      <c r="R3959" t="s">
        <v>8317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7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2.4960998439937598E-2</v>
      </c>
      <c r="Q3960" t="s">
        <v>8316</v>
      </c>
      <c r="R3960" t="s">
        <v>8317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7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4.1095890410958902E-2</v>
      </c>
      <c r="Q3961" t="s">
        <v>8316</v>
      </c>
      <c r="R3961" t="s">
        <v>8317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7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8.8888888888888892E-2</v>
      </c>
      <c r="Q3962" t="s">
        <v>8316</v>
      </c>
      <c r="R3962" t="s">
        <v>8317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7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9.5238095238095233E-2</v>
      </c>
      <c r="Q3963" t="s">
        <v>8316</v>
      </c>
      <c r="R3963" t="s">
        <v>8317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7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6.6666666666666666E-2</v>
      </c>
      <c r="Q3964" t="s">
        <v>8316</v>
      </c>
      <c r="R3964" t="s">
        <v>8317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7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7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2.3809523809523808E-2</v>
      </c>
      <c r="Q3966" t="s">
        <v>8316</v>
      </c>
      <c r="R3966" t="s">
        <v>8317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1.4035087719298246E-2</v>
      </c>
      <c r="Q3967" t="s">
        <v>8316</v>
      </c>
      <c r="R3967" t="s">
        <v>8317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7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4.4444444444444446E-2</v>
      </c>
      <c r="Q3968" t="s">
        <v>8316</v>
      </c>
      <c r="R3968" t="s">
        <v>8317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7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2.4390243902439025E-2</v>
      </c>
      <c r="Q3969" t="s">
        <v>8316</v>
      </c>
      <c r="R3969" t="s">
        <v>8317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7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2.0872865275142316E-2</v>
      </c>
      <c r="Q3970" t="s">
        <v>8316</v>
      </c>
      <c r="R3970" t="s">
        <v>8317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7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IFERROR(L3971/E3971,0)</f>
        <v>2.843601895734597E-2</v>
      </c>
      <c r="Q3971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7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0.18181818181818182</v>
      </c>
      <c r="Q3972" t="s">
        <v>8316</v>
      </c>
      <c r="R3972" t="s">
        <v>8317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7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4.4117647058823532E-2</v>
      </c>
      <c r="Q3973" t="s">
        <v>8316</v>
      </c>
      <c r="R3973" t="s">
        <v>8317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7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3.7914691943127965E-2</v>
      </c>
      <c r="Q3974" t="s">
        <v>8316</v>
      </c>
      <c r="R3974" t="s">
        <v>8317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7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9.475032010243278E-3</v>
      </c>
      <c r="Q3975" t="s">
        <v>8316</v>
      </c>
      <c r="R3975" t="s">
        <v>8317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7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3.4375000000000003E-2</v>
      </c>
      <c r="Q3976" t="s">
        <v>8316</v>
      </c>
      <c r="R3976" t="s">
        <v>8317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7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1.6129032258064516E-2</v>
      </c>
      <c r="Q3978" t="s">
        <v>8316</v>
      </c>
      <c r="R3978" t="s">
        <v>8317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7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4.5977011494252873E-3</v>
      </c>
      <c r="Q3979" t="s">
        <v>8316</v>
      </c>
      <c r="R3979" t="s">
        <v>8317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7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3.7383177570093455E-2</v>
      </c>
      <c r="Q3980" t="s">
        <v>8316</v>
      </c>
      <c r="R3980" t="s">
        <v>8317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7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5.4545454545454543E-2</v>
      </c>
      <c r="Q3981" t="s">
        <v>8316</v>
      </c>
      <c r="R3981" t="s">
        <v>8317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7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1.5555555555555555E-2</v>
      </c>
      <c r="Q3982" t="s">
        <v>8316</v>
      </c>
      <c r="R3982" t="s">
        <v>8317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7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5.7142857142857143E-3</v>
      </c>
      <c r="Q3983" t="s">
        <v>8316</v>
      </c>
      <c r="R3983" t="s">
        <v>8317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7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2.9411764705882353E-2</v>
      </c>
      <c r="Q3984" t="s">
        <v>8316</v>
      </c>
      <c r="R3984" t="s">
        <v>8317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7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1.1864843951508899E-2</v>
      </c>
      <c r="Q3985" t="s">
        <v>8316</v>
      </c>
      <c r="R3985" t="s">
        <v>8317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7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0.10526315789473684</v>
      </c>
      <c r="Q3986" t="s">
        <v>8316</v>
      </c>
      <c r="R3986" t="s">
        <v>8317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2.9641185647425898E-2</v>
      </c>
      <c r="Q3987" t="s">
        <v>8316</v>
      </c>
      <c r="R3987" t="s">
        <v>8317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7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2.663934426229508E-2</v>
      </c>
      <c r="Q3988" t="s">
        <v>8316</v>
      </c>
      <c r="R3988" t="s">
        <v>8317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7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8.6092715231788075E-2</v>
      </c>
      <c r="Q3989" t="s">
        <v>8316</v>
      </c>
      <c r="R3989" t="s">
        <v>8317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7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0.125</v>
      </c>
      <c r="Q3990" t="s">
        <v>8316</v>
      </c>
      <c r="R3990" t="s">
        <v>8317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7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7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4.3478260869565216E-2</v>
      </c>
      <c r="Q3992" t="s">
        <v>8316</v>
      </c>
      <c r="R3992" t="s">
        <v>8317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7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0.01</v>
      </c>
      <c r="Q3993" t="s">
        <v>8316</v>
      </c>
      <c r="R3993" t="s">
        <v>8317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7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1.6635859519408502E-2</v>
      </c>
      <c r="Q3994" t="s">
        <v>8316</v>
      </c>
      <c r="R3994" t="s">
        <v>8317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7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0.33333333333333331</v>
      </c>
      <c r="Q3995" t="s">
        <v>8316</v>
      </c>
      <c r="R3995" t="s">
        <v>8317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7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0.2</v>
      </c>
      <c r="Q3996" t="s">
        <v>8316</v>
      </c>
      <c r="R3996" t="s">
        <v>8317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5.7142857142857141E-2</v>
      </c>
      <c r="Q3997" t="s">
        <v>8316</v>
      </c>
      <c r="R3997" t="s">
        <v>8317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7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3.4205231388329982E-2</v>
      </c>
      <c r="Q3998" t="s">
        <v>8316</v>
      </c>
      <c r="R3998" t="s">
        <v>8317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7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7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1.6783216783216783E-2</v>
      </c>
      <c r="Q4000" t="s">
        <v>8316</v>
      </c>
      <c r="R4000" t="s">
        <v>8317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7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1.2110726643598616E-2</v>
      </c>
      <c r="Q4001" t="s">
        <v>8316</v>
      </c>
      <c r="R4001" t="s">
        <v>8317</v>
      </c>
      <c r="S4001" s="13">
        <f t="shared" si="250"/>
        <v>41842.828680555554</v>
      </c>
      <c r="T4001" s="13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 s="7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0.1</v>
      </c>
      <c r="Q4002" t="s">
        <v>8316</v>
      </c>
      <c r="R4002" t="s">
        <v>8317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7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3.0905077262693158E-2</v>
      </c>
      <c r="Q4003" t="s">
        <v>8316</v>
      </c>
      <c r="R4003" t="s">
        <v>8317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7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0.17391304347826086</v>
      </c>
      <c r="Q4004" t="s">
        <v>8316</v>
      </c>
      <c r="R4004" t="s">
        <v>8317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7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9.9502487562189053E-3</v>
      </c>
      <c r="Q4005" t="s">
        <v>8316</v>
      </c>
      <c r="R4005" t="s">
        <v>8317</v>
      </c>
      <c r="S4005" s="13">
        <f t="shared" si="250"/>
        <v>42020.587349537032</v>
      </c>
      <c r="T4005" s="13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 s="7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0.05</v>
      </c>
      <c r="Q4007" t="s">
        <v>8316</v>
      </c>
      <c r="R4007" t="s">
        <v>8317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7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0.5</v>
      </c>
      <c r="Q4008" t="s">
        <v>8316</v>
      </c>
      <c r="R4008" t="s">
        <v>8317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7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0.2</v>
      </c>
      <c r="Q4009" t="s">
        <v>8316</v>
      </c>
      <c r="R4009" t="s">
        <v>8317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7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6.6666666666666666E-2</v>
      </c>
      <c r="Q4010" t="s">
        <v>8316</v>
      </c>
      <c r="R4010" t="s">
        <v>8317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7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0.04</v>
      </c>
      <c r="Q4011" t="s">
        <v>8316</v>
      </c>
      <c r="R4011" t="s">
        <v>8317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7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2.1814006888633754E-2</v>
      </c>
      <c r="Q4012" t="s">
        <v>8316</v>
      </c>
      <c r="R4012" t="s">
        <v>8317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7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0.21052631578947367</v>
      </c>
      <c r="Q4013" t="s">
        <v>8316</v>
      </c>
      <c r="R4013" t="s">
        <v>8317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7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7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7.6923076923076927E-2</v>
      </c>
      <c r="Q4015" t="s">
        <v>8316</v>
      </c>
      <c r="R4015" t="s">
        <v>8317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7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7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0.1</v>
      </c>
      <c r="Q4018" t="s">
        <v>8316</v>
      </c>
      <c r="R4018" t="s">
        <v>8317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7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1.9047619047619049E-2</v>
      </c>
      <c r="Q4019" t="s">
        <v>8316</v>
      </c>
      <c r="R4019" t="s">
        <v>8317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7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3.0769230769230771E-2</v>
      </c>
      <c r="Q4020" t="s">
        <v>8316</v>
      </c>
      <c r="R4020" t="s">
        <v>8317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7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0.13793103448275862</v>
      </c>
      <c r="Q4021" t="s">
        <v>8316</v>
      </c>
      <c r="R4021" t="s">
        <v>8317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7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0.03</v>
      </c>
      <c r="Q4022" t="s">
        <v>8316</v>
      </c>
      <c r="R4022" t="s">
        <v>8317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7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1.6E-2</v>
      </c>
      <c r="Q4023" t="s">
        <v>8316</v>
      </c>
      <c r="R4023" t="s">
        <v>8317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7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1.5733567606421212E-2</v>
      </c>
      <c r="Q4024" t="s">
        <v>8316</v>
      </c>
      <c r="R4024" t="s">
        <v>8317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7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7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0.1</v>
      </c>
      <c r="Q4026" t="s">
        <v>8316</v>
      </c>
      <c r="R4026" t="s">
        <v>8317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1.6E-2</v>
      </c>
      <c r="Q4027" t="s">
        <v>8316</v>
      </c>
      <c r="R4027" t="s">
        <v>8317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7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7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3.255813953488372E-2</v>
      </c>
      <c r="Q4029" t="s">
        <v>8316</v>
      </c>
      <c r="R4029" t="s">
        <v>8317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7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1.9607843137254902E-2</v>
      </c>
      <c r="Q4030" t="s">
        <v>8316</v>
      </c>
      <c r="R4030" t="s">
        <v>8317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7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7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1.4999999999999999E-2</v>
      </c>
      <c r="Q4032" t="s">
        <v>8316</v>
      </c>
      <c r="R4032" t="s">
        <v>8317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7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7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1.6949152542372881E-2</v>
      </c>
      <c r="Q4034" t="s">
        <v>8316</v>
      </c>
      <c r="R4034" t="s">
        <v>8317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7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IFERROR(L4035/E4035,0)</f>
        <v>1.5304486005350058E-2</v>
      </c>
      <c r="Q4035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7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0.01</v>
      </c>
      <c r="Q4036" t="s">
        <v>8316</v>
      </c>
      <c r="R4036" t="s">
        <v>8317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6.7842605156037995E-3</v>
      </c>
      <c r="Q4037" t="s">
        <v>8316</v>
      </c>
      <c r="R4037" t="s">
        <v>8317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7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6.0219624512929506E-3</v>
      </c>
      <c r="Q4038" t="s">
        <v>8316</v>
      </c>
      <c r="R4038" t="s">
        <v>8317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7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2.5000000000000001E-2</v>
      </c>
      <c r="Q4039" t="s">
        <v>8316</v>
      </c>
      <c r="R4039" t="s">
        <v>8317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7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1.3289036544850499E-2</v>
      </c>
      <c r="Q4040" t="s">
        <v>8316</v>
      </c>
      <c r="R4040" t="s">
        <v>8317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7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1.6666666666666666E-2</v>
      </c>
      <c r="Q4041" t="s">
        <v>8316</v>
      </c>
      <c r="R4041" t="s">
        <v>8317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7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8.0000000000000004E-4</v>
      </c>
      <c r="Q4042" t="s">
        <v>8316</v>
      </c>
      <c r="R4042" t="s">
        <v>8317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7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9.5238095238095233E-2</v>
      </c>
      <c r="Q4043" t="s">
        <v>8316</v>
      </c>
      <c r="R4043" t="s">
        <v>8317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7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0.14285714285714285</v>
      </c>
      <c r="Q4044" t="s">
        <v>8316</v>
      </c>
      <c r="R4044" t="s">
        <v>8317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7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7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1.7777777777777778E-2</v>
      </c>
      <c r="Q4046" t="s">
        <v>8316</v>
      </c>
      <c r="R4046" t="s">
        <v>8317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7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2.6086956521739129E-2</v>
      </c>
      <c r="Q4048" t="s">
        <v>8316</v>
      </c>
      <c r="R4048" t="s">
        <v>8317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7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3.6363636363636362E-2</v>
      </c>
      <c r="Q4049" t="s">
        <v>8316</v>
      </c>
      <c r="R4049" t="s">
        <v>8317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7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3.0323225591469511E-2</v>
      </c>
      <c r="Q4050" t="s">
        <v>8316</v>
      </c>
      <c r="R4050" t="s">
        <v>8317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7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6.25E-2</v>
      </c>
      <c r="Q4051" t="s">
        <v>8316</v>
      </c>
      <c r="R4051" t="s">
        <v>8317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7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7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7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1.1545293072824156E-2</v>
      </c>
      <c r="Q4054" t="s">
        <v>8316</v>
      </c>
      <c r="R4054" t="s">
        <v>8317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7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1.8181818181818181E-2</v>
      </c>
      <c r="Q4055" t="s">
        <v>8316</v>
      </c>
      <c r="R4055" t="s">
        <v>8317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7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2.383654937570942E-2</v>
      </c>
      <c r="Q4057" t="s">
        <v>8316</v>
      </c>
      <c r="R4057" t="s">
        <v>8317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7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1.1320754716981131E-2</v>
      </c>
      <c r="Q4058" t="s">
        <v>8316</v>
      </c>
      <c r="R4058" t="s">
        <v>8317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7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7.7419354838709677E-3</v>
      </c>
      <c r="Q4059" t="s">
        <v>8316</v>
      </c>
      <c r="R4059" t="s">
        <v>8317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7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4.2105263157894736E-2</v>
      </c>
      <c r="Q4060" t="s">
        <v>8316</v>
      </c>
      <c r="R4060" t="s">
        <v>8317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7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2.8000000000000001E-2</v>
      </c>
      <c r="Q4061" t="s">
        <v>8316</v>
      </c>
      <c r="R4061" t="s">
        <v>8317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7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1.7543859649122806E-2</v>
      </c>
      <c r="Q4062" t="s">
        <v>8316</v>
      </c>
      <c r="R4062" t="s">
        <v>8317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7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7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6.1224489795918364E-3</v>
      </c>
      <c r="Q4064" t="s">
        <v>8316</v>
      </c>
      <c r="R4064" t="s">
        <v>8317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7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6.6666666666666666E-2</v>
      </c>
      <c r="Q4065" t="s">
        <v>8316</v>
      </c>
      <c r="R4065" t="s">
        <v>8317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7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1.5584415584415584E-2</v>
      </c>
      <c r="Q4066" t="s">
        <v>8316</v>
      </c>
      <c r="R4066" t="s">
        <v>8317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0.14814814814814814</v>
      </c>
      <c r="Q4067" t="s">
        <v>8316</v>
      </c>
      <c r="R4067" t="s">
        <v>8317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7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0.04</v>
      </c>
      <c r="Q4068" t="s">
        <v>8316</v>
      </c>
      <c r="R4068" t="s">
        <v>8317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7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5.5829228243021349E-3</v>
      </c>
      <c r="Q4069" t="s">
        <v>8316</v>
      </c>
      <c r="R4069" t="s">
        <v>8317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2.8612303290414875E-2</v>
      </c>
      <c r="Q4070" t="s">
        <v>8316</v>
      </c>
      <c r="R4070" t="s">
        <v>8317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7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3.0232558139534883E-2</v>
      </c>
      <c r="Q4071" t="s">
        <v>8316</v>
      </c>
      <c r="R4071" t="s">
        <v>8317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7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3.6363636363636362E-2</v>
      </c>
      <c r="Q4072" t="s">
        <v>8316</v>
      </c>
      <c r="R4072" t="s">
        <v>8317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7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7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0.5</v>
      </c>
      <c r="Q4074" t="s">
        <v>8316</v>
      </c>
      <c r="R4074" t="s">
        <v>8317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7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5.4054054054054057E-2</v>
      </c>
      <c r="Q4075" t="s">
        <v>8316</v>
      </c>
      <c r="R4075" t="s">
        <v>8317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7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2.8571428571428571E-2</v>
      </c>
      <c r="Q4076" t="s">
        <v>8316</v>
      </c>
      <c r="R4076" t="s">
        <v>8317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2.2569444444444444E-2</v>
      </c>
      <c r="Q4077" t="s">
        <v>8316</v>
      </c>
      <c r="R4077" t="s">
        <v>8317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7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7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4.4943820224719105E-3</v>
      </c>
      <c r="Q4079" t="s">
        <v>8316</v>
      </c>
      <c r="R4079" t="s">
        <v>8317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7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7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0.2</v>
      </c>
      <c r="Q4081" t="s">
        <v>8316</v>
      </c>
      <c r="R4081" t="s">
        <v>8317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7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7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3.4285714285714287E-2</v>
      </c>
      <c r="Q4083" t="s">
        <v>8316</v>
      </c>
      <c r="R4083" t="s">
        <v>8317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7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0.66666666666666663</v>
      </c>
      <c r="Q4084" t="s">
        <v>8316</v>
      </c>
      <c r="R4084" t="s">
        <v>8317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7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7.9051383399209481E-3</v>
      </c>
      <c r="Q4085" t="s">
        <v>8316</v>
      </c>
      <c r="R4085" t="s">
        <v>8317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7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0.1</v>
      </c>
      <c r="Q4086" t="s">
        <v>8316</v>
      </c>
      <c r="R4086" t="s">
        <v>8317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0.1</v>
      </c>
      <c r="Q4087" t="s">
        <v>8316</v>
      </c>
      <c r="R4087" t="s">
        <v>8317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7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0.10638297872340426</v>
      </c>
      <c r="Q4088" t="s">
        <v>8316</v>
      </c>
      <c r="R4088" t="s">
        <v>8317</v>
      </c>
      <c r="S4088" s="13">
        <f t="shared" si="254"/>
        <v>42304.940960648149</v>
      </c>
      <c r="T4088" s="13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 s="7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7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1.3888888888888888E-2</v>
      </c>
      <c r="Q4090" t="s">
        <v>8316</v>
      </c>
      <c r="R4090" t="s">
        <v>8317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7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3.3333333333333333E-2</v>
      </c>
      <c r="Q4091" t="s">
        <v>8316</v>
      </c>
      <c r="R4091" t="s">
        <v>8317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7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9.375E-2</v>
      </c>
      <c r="Q4092" t="s">
        <v>8316</v>
      </c>
      <c r="R4092" t="s">
        <v>8317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7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3.9215686274509803E-2</v>
      </c>
      <c r="Q4093" t="s">
        <v>8316</v>
      </c>
      <c r="R4093" t="s">
        <v>8317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7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0.05</v>
      </c>
      <c r="Q4094" t="s">
        <v>8316</v>
      </c>
      <c r="R4094" t="s">
        <v>8317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7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6.6666666666666666E-2</v>
      </c>
      <c r="Q4095" t="s">
        <v>8316</v>
      </c>
      <c r="R4095" t="s">
        <v>8317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7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1.0958904109589041E-2</v>
      </c>
      <c r="Q4096" t="s">
        <v>8316</v>
      </c>
      <c r="R4096" t="s">
        <v>8317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1.25E-3</v>
      </c>
      <c r="Q4097" t="s">
        <v>8316</v>
      </c>
      <c r="R4097" t="s">
        <v>8317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7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1.2500000000000001E-2</v>
      </c>
      <c r="Q4098" t="s">
        <v>8316</v>
      </c>
      <c r="R4098" t="s">
        <v>8317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7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IFERROR(L4099/E4099,0)</f>
        <v>0</v>
      </c>
      <c r="Q4099" t="s">
        <v>8316</v>
      </c>
      <c r="R4099" t="s">
        <v>8317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7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7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0.02</v>
      </c>
      <c r="Q4101" t="s">
        <v>8316</v>
      </c>
      <c r="R4101" t="s">
        <v>8317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7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7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7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4.3795620437956206E-2</v>
      </c>
      <c r="Q4104" t="s">
        <v>8316</v>
      </c>
      <c r="R4104" t="s">
        <v>8317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7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0.06</v>
      </c>
      <c r="Q4105" t="s">
        <v>8316</v>
      </c>
      <c r="R4105" t="s">
        <v>8317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7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2.1840873634945399E-2</v>
      </c>
      <c r="Q4106" t="s">
        <v>8316</v>
      </c>
      <c r="R4106" t="s">
        <v>8317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2.6086956521739132E-3</v>
      </c>
      <c r="Q4107" t="s">
        <v>8316</v>
      </c>
      <c r="R4107" t="s">
        <v>8317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7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9.3484419263456086E-3</v>
      </c>
      <c r="Q4108" t="s">
        <v>8316</v>
      </c>
      <c r="R4108" t="s">
        <v>8317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7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9.7560975609756101E-2</v>
      </c>
      <c r="Q4109" t="s">
        <v>8316</v>
      </c>
      <c r="R4109" t="s">
        <v>8317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7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1.6949152542372881E-2</v>
      </c>
      <c r="Q4110" t="s">
        <v>8316</v>
      </c>
      <c r="R4110" t="s">
        <v>8317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7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7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6.9767441860465115E-2</v>
      </c>
      <c r="Q4112" t="s">
        <v>8316</v>
      </c>
      <c r="R4112" t="s">
        <v>8317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7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6.3829787234042548E-2</v>
      </c>
      <c r="Q4113" t="s">
        <v>8316</v>
      </c>
      <c r="R4113" t="s">
        <v>8317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7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7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O1:O1048576">
    <cfRule type="colorScale" priority="1">
      <colorScale>
        <cfvo type="percentile" val="0"/>
        <cfvo type="percentile" val="50"/>
        <cfvo type="percentile" val="100"/>
        <color rgb="FFC00000"/>
        <color rgb="FF00B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331271C1-DFAE-5B44-83DF-A7DEE227EE6B}">
            <xm:f>NOT(ISERROR(SEARCH("currently live",F1)))</xm:f>
            <xm:f>"currently live"</xm:f>
            <x14:dxf>
              <font>
                <b val="0"/>
                <i val="0"/>
                <color theme="1"/>
              </font>
              <fill>
                <patternFill>
                  <fgColor theme="5" tint="0.79995117038483843"/>
                  <bgColor theme="5" tint="0.59996337778862885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6" operator="containsText" id="{592F61C3-3B57-E54A-96E2-D709E054F522}">
            <xm:f>NOT(ISERROR(SEARCH("failed",F1)))</xm:f>
            <xm:f>"failed"</xm:f>
            <x14:dxf>
              <font>
                <b val="0"/>
                <i val="0"/>
                <color theme="1"/>
              </font>
              <fill>
                <patternFill>
                  <fgColor rgb="FFFF0000"/>
                  <bgColor rgb="FFFF000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14:cfRule type="containsText" priority="7" operator="containsText" id="{7770D39E-E189-E74A-B337-430E63493529}">
            <xm:f>NOT(ISERROR(SEARCH("canceled",F1)))</xm:f>
            <xm:f>"canceled"</xm:f>
            <x14:dxf>
              <font>
                <b val="0"/>
                <i val="0"/>
                <color theme="1"/>
              </font>
              <fill>
                <patternFill>
                  <fgColor theme="4" tint="0.39991454817346722"/>
                  <bgColor theme="4" tint="-0.24994659260841701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14:cfRule type="containsText" priority="8" operator="containsText" id="{B29196CE-5506-CC4A-8DAA-2984B5EB34EC}">
            <xm:f>NOT(ISERROR(SEARCH("successful",F1)))</xm:f>
            <xm:f>"successful"</xm:f>
            <x14:dxf>
              <fill>
                <patternFill>
                  <bgColor rgb="FFFFFF0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</border>
            </x14:dxf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030AA-87C9-0D44-98FB-4DA20D4BC530}">
  <sheetPr codeName="Sheet3"/>
  <dimension ref="A1:F22"/>
  <sheetViews>
    <sheetView topLeftCell="G6" zoomScale="120" zoomScaleNormal="120" workbookViewId="0">
      <selection activeCell="A18" sqref="A1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8366</v>
      </c>
      <c r="B1" t="s">
        <v>8362</v>
      </c>
    </row>
    <row r="2" spans="1:6" x14ac:dyDescent="0.2">
      <c r="A2" s="9" t="s">
        <v>8385</v>
      </c>
      <c r="B2" t="s">
        <v>8362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8378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2">
      <c r="A7" s="14" t="s">
        <v>8379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2">
      <c r="A8" s="14" t="s">
        <v>8380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2">
      <c r="A9" s="14" t="s">
        <v>8381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2">
      <c r="A10" s="10" t="s">
        <v>8369</v>
      </c>
      <c r="B10" s="7">
        <v>80</v>
      </c>
      <c r="C10" s="7">
        <v>375</v>
      </c>
      <c r="D10" s="7"/>
      <c r="E10" s="7">
        <v>637</v>
      </c>
      <c r="F10" s="7">
        <v>1092</v>
      </c>
    </row>
    <row r="11" spans="1:6" x14ac:dyDescent="0.2">
      <c r="A11" s="14" t="s">
        <v>8382</v>
      </c>
      <c r="B11" s="7">
        <v>27</v>
      </c>
      <c r="C11" s="7">
        <v>102</v>
      </c>
      <c r="D11" s="7"/>
      <c r="E11" s="7">
        <v>192</v>
      </c>
      <c r="F11" s="7">
        <v>321</v>
      </c>
    </row>
    <row r="12" spans="1:6" x14ac:dyDescent="0.2">
      <c r="A12" s="14" t="s">
        <v>8370</v>
      </c>
      <c r="B12" s="7">
        <v>26</v>
      </c>
      <c r="C12" s="7">
        <v>126</v>
      </c>
      <c r="D12" s="7"/>
      <c r="E12" s="7">
        <v>234</v>
      </c>
      <c r="F12" s="7">
        <v>386</v>
      </c>
    </row>
    <row r="13" spans="1:6" x14ac:dyDescent="0.2">
      <c r="A13" s="14" t="s">
        <v>8383</v>
      </c>
      <c r="B13" s="7">
        <v>27</v>
      </c>
      <c r="C13" s="7">
        <v>147</v>
      </c>
      <c r="D13" s="7"/>
      <c r="E13" s="7">
        <v>211</v>
      </c>
      <c r="F13" s="7">
        <v>385</v>
      </c>
    </row>
    <row r="14" spans="1:6" x14ac:dyDescent="0.2">
      <c r="A14" s="10" t="s">
        <v>8371</v>
      </c>
      <c r="B14" s="7">
        <v>100</v>
      </c>
      <c r="C14" s="7">
        <v>411</v>
      </c>
      <c r="D14" s="7"/>
      <c r="E14" s="7">
        <v>507</v>
      </c>
      <c r="F14" s="7">
        <v>1018</v>
      </c>
    </row>
    <row r="15" spans="1:6" x14ac:dyDescent="0.2">
      <c r="A15" s="14" t="s">
        <v>8372</v>
      </c>
      <c r="B15" s="7">
        <v>43</v>
      </c>
      <c r="C15" s="7">
        <v>150</v>
      </c>
      <c r="D15" s="7"/>
      <c r="E15" s="7">
        <v>194</v>
      </c>
      <c r="F15" s="7">
        <v>387</v>
      </c>
    </row>
    <row r="16" spans="1:6" x14ac:dyDescent="0.2">
      <c r="A16" s="14" t="s">
        <v>8373</v>
      </c>
      <c r="B16" s="7">
        <v>33</v>
      </c>
      <c r="C16" s="7">
        <v>134</v>
      </c>
      <c r="D16" s="7"/>
      <c r="E16" s="7">
        <v>166</v>
      </c>
      <c r="F16" s="7">
        <v>333</v>
      </c>
    </row>
    <row r="17" spans="1:6" x14ac:dyDescent="0.2">
      <c r="A17" s="14" t="s">
        <v>8374</v>
      </c>
      <c r="B17" s="7">
        <v>24</v>
      </c>
      <c r="C17" s="7">
        <v>127</v>
      </c>
      <c r="D17" s="7"/>
      <c r="E17" s="7">
        <v>147</v>
      </c>
      <c r="F17" s="7">
        <v>298</v>
      </c>
    </row>
    <row r="18" spans="1:6" x14ac:dyDescent="0.2">
      <c r="A18" s="10" t="s">
        <v>8375</v>
      </c>
      <c r="B18" s="7">
        <v>80</v>
      </c>
      <c r="C18" s="7">
        <v>381</v>
      </c>
      <c r="D18" s="7"/>
      <c r="E18" s="7">
        <v>477</v>
      </c>
      <c r="F18" s="7">
        <v>938</v>
      </c>
    </row>
    <row r="19" spans="1:6" x14ac:dyDescent="0.2">
      <c r="A19" s="14" t="s">
        <v>8376</v>
      </c>
      <c r="B19" s="7">
        <v>20</v>
      </c>
      <c r="C19" s="7">
        <v>149</v>
      </c>
      <c r="D19" s="7"/>
      <c r="E19" s="7">
        <v>183</v>
      </c>
      <c r="F19" s="7">
        <v>352</v>
      </c>
    </row>
    <row r="20" spans="1:6" x14ac:dyDescent="0.2">
      <c r="A20" s="14" t="s">
        <v>8377</v>
      </c>
      <c r="B20" s="7">
        <v>37</v>
      </c>
      <c r="C20" s="7">
        <v>114</v>
      </c>
      <c r="D20" s="7"/>
      <c r="E20" s="7">
        <v>183</v>
      </c>
      <c r="F20" s="7">
        <v>334</v>
      </c>
    </row>
    <row r="21" spans="1:6" x14ac:dyDescent="0.2">
      <c r="A21" s="14" t="s">
        <v>8384</v>
      </c>
      <c r="B21" s="7">
        <v>23</v>
      </c>
      <c r="C21" s="7">
        <v>118</v>
      </c>
      <c r="D21" s="7"/>
      <c r="E21" s="7">
        <v>111</v>
      </c>
      <c r="F21" s="7">
        <v>252</v>
      </c>
    </row>
    <row r="22" spans="1:6" x14ac:dyDescent="0.2">
      <c r="A22" s="10" t="s">
        <v>8361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18E2B-4D48-9344-B922-8953DD740FB3}">
  <sheetPr codeName="Sheet4"/>
  <dimension ref="A2:F57"/>
  <sheetViews>
    <sheetView topLeftCell="A49" workbookViewId="0">
      <selection activeCell="I18" sqref="I18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14" bestFit="1" customWidth="1"/>
    <col min="8" max="8" width="22.1640625" bestFit="1" customWidth="1"/>
    <col min="9" max="9" width="14" bestFit="1" customWidth="1"/>
    <col min="10" max="10" width="26.33203125" bestFit="1" customWidth="1"/>
    <col min="11" max="11" width="18.33203125" bestFit="1" customWidth="1"/>
    <col min="12" max="13" width="2.5" bestFit="1" customWidth="1"/>
    <col min="14" max="15" width="3.1640625" bestFit="1" customWidth="1"/>
    <col min="16" max="16" width="3.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3" bestFit="1" customWidth="1"/>
    <col min="22" max="22" width="9.83203125" bestFit="1" customWidth="1"/>
    <col min="23" max="24" width="3.33203125" bestFit="1" customWidth="1"/>
    <col min="25" max="25" width="3.1640625" bestFit="1" customWidth="1"/>
    <col min="26" max="26" width="3.33203125" bestFit="1" customWidth="1"/>
    <col min="27" max="27" width="2.83203125" bestFit="1" customWidth="1"/>
    <col min="28" max="28" width="3" bestFit="1" customWidth="1"/>
    <col min="29" max="30" width="3.33203125" bestFit="1" customWidth="1"/>
    <col min="31" max="32" width="2.5" bestFit="1" customWidth="1"/>
    <col min="33" max="33" width="3.83203125" bestFit="1" customWidth="1"/>
    <col min="34" max="35" width="3.1640625" bestFit="1" customWidth="1"/>
    <col min="36" max="36" width="2.83203125" bestFit="1" customWidth="1"/>
    <col min="37" max="37" width="4.1640625" bestFit="1" customWidth="1"/>
    <col min="38" max="38" width="12.33203125" bestFit="1" customWidth="1"/>
    <col min="39" max="39" width="7.1640625" bestFit="1" customWidth="1"/>
    <col min="40" max="40" width="3.5" bestFit="1" customWidth="1"/>
    <col min="41" max="41" width="3" bestFit="1" customWidth="1"/>
    <col min="42" max="43" width="3.33203125" bestFit="1" customWidth="1"/>
    <col min="44" max="44" width="3.1640625" bestFit="1" customWidth="1"/>
    <col min="45" max="45" width="3.33203125" bestFit="1" customWidth="1"/>
    <col min="46" max="46" width="2.83203125" bestFit="1" customWidth="1"/>
    <col min="47" max="47" width="3.1640625" bestFit="1" customWidth="1"/>
    <col min="48" max="48" width="4.1640625" bestFit="1" customWidth="1"/>
    <col min="49" max="49" width="3.33203125" bestFit="1" customWidth="1"/>
    <col min="50" max="50" width="2.5" bestFit="1" customWidth="1"/>
    <col min="51" max="51" width="3.1640625" bestFit="1" customWidth="1"/>
    <col min="52" max="52" width="3.83203125" bestFit="1" customWidth="1"/>
    <col min="53" max="53" width="3.1640625" bestFit="1" customWidth="1"/>
    <col min="54" max="54" width="3.5" bestFit="1" customWidth="1"/>
    <col min="55" max="55" width="3.1640625" bestFit="1" customWidth="1"/>
    <col min="56" max="56" width="2.83203125" bestFit="1" customWidth="1"/>
    <col min="57" max="57" width="5.1640625" bestFit="1" customWidth="1"/>
    <col min="58" max="58" width="9.6640625" bestFit="1" customWidth="1"/>
    <col min="59" max="59" width="5.6640625" bestFit="1" customWidth="1"/>
    <col min="60" max="60" width="3.33203125" bestFit="1" customWidth="1"/>
    <col min="61" max="61" width="3" bestFit="1" customWidth="1"/>
    <col min="62" max="62" width="3.33203125" bestFit="1" customWidth="1"/>
    <col min="63" max="63" width="2.5" bestFit="1" customWidth="1"/>
    <col min="64" max="64" width="3.83203125" bestFit="1" customWidth="1"/>
    <col min="65" max="66" width="3.1640625" bestFit="1" customWidth="1"/>
    <col min="67" max="67" width="8.1640625" bestFit="1" customWidth="1"/>
    <col min="68" max="68" width="10" bestFit="1" customWidth="1"/>
    <col min="69" max="86" width="12.1640625" bestFit="1" customWidth="1"/>
    <col min="87" max="87" width="11.1640625" bestFit="1" customWidth="1"/>
    <col min="88" max="88" width="12.1640625" bestFit="1" customWidth="1"/>
    <col min="89" max="89" width="11.1640625" bestFit="1" customWidth="1"/>
    <col min="90" max="94" width="12.1640625" bestFit="1" customWidth="1"/>
    <col min="95" max="95" width="6.1640625" bestFit="1" customWidth="1"/>
    <col min="96" max="112" width="12.1640625" bestFit="1" customWidth="1"/>
    <col min="113" max="113" width="5.1640625" bestFit="1" customWidth="1"/>
    <col min="114" max="114" width="12.1640625" bestFit="1" customWidth="1"/>
    <col min="115" max="115" width="11.1640625" bestFit="1" customWidth="1"/>
    <col min="116" max="124" width="12.1640625" bestFit="1" customWidth="1"/>
    <col min="125" max="125" width="11.1640625" bestFit="1" customWidth="1"/>
    <col min="126" max="127" width="12.1640625" bestFit="1" customWidth="1"/>
    <col min="128" max="128" width="6.1640625" bestFit="1" customWidth="1"/>
    <col min="129" max="130" width="12.1640625" bestFit="1" customWidth="1"/>
    <col min="131" max="131" width="6.1640625" bestFit="1" customWidth="1"/>
    <col min="132" max="153" width="12.1640625" bestFit="1" customWidth="1"/>
    <col min="154" max="154" width="5.1640625" bestFit="1" customWidth="1"/>
    <col min="155" max="155" width="12.1640625" bestFit="1" customWidth="1"/>
    <col min="156" max="156" width="10.1640625" bestFit="1" customWidth="1"/>
    <col min="157" max="159" width="12.1640625" bestFit="1" customWidth="1"/>
    <col min="160" max="160" width="5.1640625" bestFit="1" customWidth="1"/>
    <col min="161" max="170" width="12.1640625" bestFit="1" customWidth="1"/>
    <col min="171" max="171" width="6.1640625" bestFit="1" customWidth="1"/>
    <col min="172" max="174" width="12.1640625" bestFit="1" customWidth="1"/>
    <col min="175" max="175" width="4.1640625" bestFit="1" customWidth="1"/>
    <col min="176" max="177" width="12.1640625" bestFit="1" customWidth="1"/>
    <col min="178" max="178" width="4.1640625" bestFit="1" customWidth="1"/>
    <col min="179" max="179" width="5.1640625" bestFit="1" customWidth="1"/>
    <col min="180" max="181" width="12.1640625" bestFit="1" customWidth="1"/>
    <col min="182" max="182" width="4.1640625" bestFit="1" customWidth="1"/>
    <col min="183" max="183" width="12.1640625" bestFit="1" customWidth="1"/>
    <col min="184" max="184" width="2.1640625" bestFit="1" customWidth="1"/>
    <col min="185" max="185" width="12.33203125" bestFit="1" customWidth="1"/>
    <col min="186" max="186" width="7.1640625" bestFit="1" customWidth="1"/>
    <col min="187" max="192" width="12.1640625" bestFit="1" customWidth="1"/>
    <col min="193" max="193" width="7.1640625" bestFit="1" customWidth="1"/>
    <col min="194" max="194" width="8.1640625" bestFit="1" customWidth="1"/>
    <col min="195" max="200" width="12.1640625" bestFit="1" customWidth="1"/>
    <col min="201" max="201" width="10.1640625" bestFit="1" customWidth="1"/>
    <col min="202" max="203" width="12.1640625" bestFit="1" customWidth="1"/>
    <col min="204" max="204" width="11.1640625" bestFit="1" customWidth="1"/>
    <col min="205" max="207" width="12.1640625" bestFit="1" customWidth="1"/>
    <col min="208" max="208" width="6.1640625" bestFit="1" customWidth="1"/>
    <col min="209" max="209" width="10.1640625" bestFit="1" customWidth="1"/>
    <col min="210" max="210" width="11.1640625" bestFit="1" customWidth="1"/>
    <col min="211" max="221" width="12.1640625" bestFit="1" customWidth="1"/>
    <col min="222" max="222" width="10.1640625" bestFit="1" customWidth="1"/>
    <col min="223" max="224" width="12.1640625" bestFit="1" customWidth="1"/>
    <col min="225" max="225" width="11.1640625" bestFit="1" customWidth="1"/>
    <col min="226" max="226" width="12.1640625" bestFit="1" customWidth="1"/>
    <col min="227" max="227" width="10.1640625" bestFit="1" customWidth="1"/>
    <col min="228" max="230" width="12.1640625" bestFit="1" customWidth="1"/>
    <col min="231" max="231" width="11.1640625" bestFit="1" customWidth="1"/>
    <col min="232" max="237" width="12.1640625" bestFit="1" customWidth="1"/>
    <col min="238" max="238" width="11.1640625" bestFit="1" customWidth="1"/>
    <col min="239" max="241" width="12.1640625" bestFit="1" customWidth="1"/>
    <col min="242" max="242" width="6.1640625" bestFit="1" customWidth="1"/>
    <col min="243" max="255" width="12.1640625" bestFit="1" customWidth="1"/>
    <col min="256" max="256" width="11.1640625" bestFit="1" customWidth="1"/>
    <col min="257" max="257" width="12.1640625" bestFit="1" customWidth="1"/>
    <col min="258" max="258" width="6.1640625" bestFit="1" customWidth="1"/>
    <col min="259" max="260" width="12.1640625" bestFit="1" customWidth="1"/>
    <col min="261" max="261" width="11.1640625" bestFit="1" customWidth="1"/>
    <col min="262" max="282" width="12.1640625" bestFit="1" customWidth="1"/>
    <col min="283" max="283" width="11.1640625" bestFit="1" customWidth="1"/>
    <col min="284" max="284" width="8.1640625" bestFit="1" customWidth="1"/>
    <col min="285" max="296" width="12.1640625" bestFit="1" customWidth="1"/>
    <col min="297" max="297" width="6.1640625" bestFit="1" customWidth="1"/>
    <col min="298" max="298" width="12.1640625" bestFit="1" customWidth="1"/>
    <col min="299" max="299" width="11.1640625" bestFit="1" customWidth="1"/>
    <col min="300" max="305" width="12.1640625" bestFit="1" customWidth="1"/>
    <col min="306" max="306" width="7.1640625" bestFit="1" customWidth="1"/>
    <col min="307" max="307" width="11.1640625" bestFit="1" customWidth="1"/>
    <col min="308" max="317" width="12.1640625" bestFit="1" customWidth="1"/>
    <col min="318" max="318" width="11.1640625" bestFit="1" customWidth="1"/>
    <col min="319" max="319" width="6.1640625" bestFit="1" customWidth="1"/>
    <col min="320" max="335" width="12.1640625" bestFit="1" customWidth="1"/>
    <col min="336" max="337" width="11.1640625" bestFit="1" customWidth="1"/>
    <col min="338" max="343" width="12.1640625" bestFit="1" customWidth="1"/>
    <col min="344" max="344" width="11.1640625" bestFit="1" customWidth="1"/>
    <col min="345" max="345" width="7.1640625" bestFit="1" customWidth="1"/>
    <col min="346" max="363" width="12.1640625" bestFit="1" customWidth="1"/>
    <col min="364" max="364" width="11.1640625" bestFit="1" customWidth="1"/>
    <col min="365" max="374" width="12.1640625" bestFit="1" customWidth="1"/>
    <col min="375" max="375" width="5.1640625" bestFit="1" customWidth="1"/>
    <col min="376" max="392" width="12.1640625" bestFit="1" customWidth="1"/>
    <col min="393" max="393" width="10.1640625" bestFit="1" customWidth="1"/>
    <col min="394" max="399" width="12.1640625" bestFit="1" customWidth="1"/>
    <col min="400" max="400" width="11.1640625" bestFit="1" customWidth="1"/>
    <col min="401" max="401" width="12.1640625" bestFit="1" customWidth="1"/>
    <col min="402" max="402" width="8.1640625" bestFit="1" customWidth="1"/>
    <col min="403" max="408" width="12.1640625" bestFit="1" customWidth="1"/>
    <col min="409" max="410" width="11.1640625" bestFit="1" customWidth="1"/>
    <col min="411" max="412" width="12.1640625" bestFit="1" customWidth="1"/>
    <col min="413" max="413" width="10.1640625" bestFit="1" customWidth="1"/>
    <col min="414" max="423" width="12.1640625" bestFit="1" customWidth="1"/>
    <col min="424" max="424" width="6.1640625" bestFit="1" customWidth="1"/>
    <col min="425" max="438" width="12.1640625" bestFit="1" customWidth="1"/>
    <col min="439" max="439" width="11.1640625" bestFit="1" customWidth="1"/>
    <col min="440" max="442" width="12.1640625" bestFit="1" customWidth="1"/>
    <col min="443" max="443" width="7.1640625" bestFit="1" customWidth="1"/>
    <col min="444" max="453" width="12.1640625" bestFit="1" customWidth="1"/>
    <col min="454" max="454" width="11.1640625" bestFit="1" customWidth="1"/>
    <col min="455" max="469" width="12.1640625" bestFit="1" customWidth="1"/>
    <col min="470" max="470" width="11.1640625" bestFit="1" customWidth="1"/>
    <col min="471" max="490" width="12.1640625" bestFit="1" customWidth="1"/>
    <col min="491" max="491" width="6.1640625" bestFit="1" customWidth="1"/>
    <col min="492" max="493" width="12.1640625" bestFit="1" customWidth="1"/>
    <col min="494" max="494" width="11.1640625" bestFit="1" customWidth="1"/>
    <col min="495" max="497" width="12.1640625" bestFit="1" customWidth="1"/>
    <col min="498" max="498" width="11.1640625" bestFit="1" customWidth="1"/>
    <col min="499" max="506" width="12.1640625" bestFit="1" customWidth="1"/>
    <col min="507" max="507" width="9.1640625" bestFit="1" customWidth="1"/>
    <col min="508" max="515" width="12.1640625" bestFit="1" customWidth="1"/>
    <col min="516" max="516" width="6.1640625" bestFit="1" customWidth="1"/>
    <col min="517" max="530" width="12.1640625" bestFit="1" customWidth="1"/>
    <col min="531" max="531" width="11.1640625" bestFit="1" customWidth="1"/>
    <col min="532" max="537" width="12.1640625" bestFit="1" customWidth="1"/>
    <col min="538" max="538" width="11.1640625" bestFit="1" customWidth="1"/>
    <col min="539" max="542" width="12.1640625" bestFit="1" customWidth="1"/>
    <col min="543" max="543" width="10.1640625" bestFit="1" customWidth="1"/>
    <col min="544" max="550" width="12.1640625" bestFit="1" customWidth="1"/>
    <col min="551" max="551" width="11.1640625" bestFit="1" customWidth="1"/>
    <col min="552" max="567" width="12.1640625" bestFit="1" customWidth="1"/>
    <col min="568" max="568" width="11.1640625" bestFit="1" customWidth="1"/>
    <col min="569" max="577" width="12.1640625" bestFit="1" customWidth="1"/>
    <col min="578" max="578" width="11.1640625" bestFit="1" customWidth="1"/>
    <col min="579" max="583" width="12.1640625" bestFit="1" customWidth="1"/>
    <col min="584" max="584" width="7.1640625" bestFit="1" customWidth="1"/>
    <col min="585" max="589" width="12.1640625" bestFit="1" customWidth="1"/>
    <col min="590" max="590" width="11.1640625" bestFit="1" customWidth="1"/>
    <col min="591" max="595" width="12.1640625" bestFit="1" customWidth="1"/>
    <col min="596" max="596" width="11.1640625" bestFit="1" customWidth="1"/>
    <col min="597" max="598" width="12.1640625" bestFit="1" customWidth="1"/>
    <col min="599" max="602" width="11.1640625" bestFit="1" customWidth="1"/>
    <col min="603" max="606" width="12.1640625" bestFit="1" customWidth="1"/>
    <col min="607" max="607" width="5.1640625" bestFit="1" customWidth="1"/>
    <col min="608" max="616" width="12.1640625" bestFit="1" customWidth="1"/>
    <col min="617" max="617" width="11.1640625" bestFit="1" customWidth="1"/>
    <col min="618" max="618" width="12.1640625" bestFit="1" customWidth="1"/>
    <col min="619" max="619" width="11.1640625" bestFit="1" customWidth="1"/>
    <col min="620" max="629" width="12.1640625" bestFit="1" customWidth="1"/>
    <col min="630" max="632" width="11.1640625" bestFit="1" customWidth="1"/>
    <col min="633" max="649" width="12.1640625" bestFit="1" customWidth="1"/>
    <col min="650" max="650" width="11.1640625" bestFit="1" customWidth="1"/>
    <col min="651" max="651" width="12.1640625" bestFit="1" customWidth="1"/>
    <col min="652" max="652" width="7.1640625" bestFit="1" customWidth="1"/>
    <col min="653" max="663" width="12.1640625" bestFit="1" customWidth="1"/>
    <col min="664" max="664" width="11.1640625" bestFit="1" customWidth="1"/>
    <col min="665" max="670" width="12.1640625" bestFit="1" customWidth="1"/>
    <col min="671" max="671" width="6.1640625" bestFit="1" customWidth="1"/>
    <col min="672" max="673" width="12.1640625" bestFit="1" customWidth="1"/>
    <col min="674" max="674" width="11.1640625" bestFit="1" customWidth="1"/>
    <col min="675" max="682" width="12.1640625" bestFit="1" customWidth="1"/>
    <col min="683" max="683" width="6.1640625" bestFit="1" customWidth="1"/>
    <col min="684" max="690" width="12.1640625" bestFit="1" customWidth="1"/>
    <col min="691" max="691" width="11.1640625" bestFit="1" customWidth="1"/>
    <col min="692" max="700" width="12.1640625" bestFit="1" customWidth="1"/>
    <col min="701" max="701" width="11.1640625" bestFit="1" customWidth="1"/>
    <col min="702" max="704" width="12.1640625" bestFit="1" customWidth="1"/>
    <col min="705" max="705" width="11.1640625" bestFit="1" customWidth="1"/>
    <col min="706" max="710" width="12.1640625" bestFit="1" customWidth="1"/>
    <col min="711" max="711" width="6.1640625" bestFit="1" customWidth="1"/>
    <col min="712" max="713" width="12.1640625" bestFit="1" customWidth="1"/>
    <col min="714" max="714" width="11.1640625" bestFit="1" customWidth="1"/>
    <col min="715" max="730" width="12.1640625" bestFit="1" customWidth="1"/>
    <col min="731" max="731" width="11.1640625" bestFit="1" customWidth="1"/>
    <col min="732" max="733" width="12.1640625" bestFit="1" customWidth="1"/>
    <col min="734" max="734" width="11.1640625" bestFit="1" customWidth="1"/>
    <col min="735" max="735" width="5.1640625" bestFit="1" customWidth="1"/>
    <col min="736" max="743" width="12.1640625" bestFit="1" customWidth="1"/>
    <col min="744" max="744" width="8.1640625" bestFit="1" customWidth="1"/>
    <col min="745" max="745" width="12.1640625" bestFit="1" customWidth="1"/>
    <col min="746" max="746" width="11.1640625" bestFit="1" customWidth="1"/>
    <col min="747" max="748" width="12.1640625" bestFit="1" customWidth="1"/>
    <col min="749" max="749" width="6.1640625" bestFit="1" customWidth="1"/>
    <col min="750" max="753" width="12.1640625" bestFit="1" customWidth="1"/>
    <col min="754" max="754" width="11.1640625" bestFit="1" customWidth="1"/>
    <col min="755" max="763" width="12.1640625" bestFit="1" customWidth="1"/>
    <col min="764" max="764" width="6.1640625" bestFit="1" customWidth="1"/>
    <col min="765" max="768" width="12.1640625" bestFit="1" customWidth="1"/>
    <col min="769" max="769" width="9.1640625" bestFit="1" customWidth="1"/>
    <col min="770" max="784" width="12.1640625" bestFit="1" customWidth="1"/>
    <col min="785" max="785" width="7.1640625" bestFit="1" customWidth="1"/>
    <col min="786" max="799" width="12.1640625" bestFit="1" customWidth="1"/>
    <col min="800" max="800" width="11.1640625" bestFit="1" customWidth="1"/>
    <col min="801" max="801" width="5.1640625" bestFit="1" customWidth="1"/>
    <col min="802" max="803" width="12.1640625" bestFit="1" customWidth="1"/>
    <col min="804" max="804" width="9.1640625" bestFit="1" customWidth="1"/>
    <col min="805" max="806" width="12.1640625" bestFit="1" customWidth="1"/>
    <col min="807" max="808" width="11.1640625" bestFit="1" customWidth="1"/>
    <col min="809" max="822" width="12.1640625" bestFit="1" customWidth="1"/>
    <col min="823" max="823" width="11.1640625" bestFit="1" customWidth="1"/>
    <col min="824" max="828" width="12.1640625" bestFit="1" customWidth="1"/>
    <col min="829" max="829" width="11.1640625" bestFit="1" customWidth="1"/>
    <col min="830" max="836" width="12.1640625" bestFit="1" customWidth="1"/>
    <col min="837" max="837" width="11.1640625" bestFit="1" customWidth="1"/>
    <col min="838" max="838" width="12.1640625" bestFit="1" customWidth="1"/>
    <col min="839" max="839" width="11.1640625" bestFit="1" customWidth="1"/>
    <col min="840" max="840" width="12.1640625" bestFit="1" customWidth="1"/>
    <col min="841" max="841" width="11.1640625" bestFit="1" customWidth="1"/>
    <col min="842" max="842" width="5.1640625" bestFit="1" customWidth="1"/>
    <col min="843" max="864" width="12.1640625" bestFit="1" customWidth="1"/>
    <col min="865" max="865" width="5.1640625" bestFit="1" customWidth="1"/>
    <col min="866" max="867" width="12.1640625" bestFit="1" customWidth="1"/>
    <col min="868" max="868" width="11.1640625" bestFit="1" customWidth="1"/>
    <col min="869" max="871" width="12.1640625" bestFit="1" customWidth="1"/>
    <col min="872" max="872" width="7.1640625" bestFit="1" customWidth="1"/>
    <col min="873" max="882" width="12.1640625" bestFit="1" customWidth="1"/>
    <col min="883" max="883" width="11.1640625" bestFit="1" customWidth="1"/>
    <col min="884" max="885" width="12.1640625" bestFit="1" customWidth="1"/>
    <col min="886" max="886" width="6.1640625" bestFit="1" customWidth="1"/>
    <col min="887" max="890" width="12.1640625" bestFit="1" customWidth="1"/>
    <col min="891" max="891" width="9.1640625" bestFit="1" customWidth="1"/>
    <col min="892" max="893" width="12.1640625" bestFit="1" customWidth="1"/>
    <col min="894" max="894" width="5.1640625" bestFit="1" customWidth="1"/>
    <col min="895" max="899" width="12.1640625" bestFit="1" customWidth="1"/>
    <col min="900" max="900" width="11.1640625" bestFit="1" customWidth="1"/>
    <col min="901" max="905" width="12.1640625" bestFit="1" customWidth="1"/>
    <col min="906" max="906" width="8.1640625" bestFit="1" customWidth="1"/>
    <col min="907" max="913" width="12.1640625" bestFit="1" customWidth="1"/>
    <col min="914" max="914" width="4.1640625" bestFit="1" customWidth="1"/>
    <col min="915" max="920" width="12.1640625" bestFit="1" customWidth="1"/>
    <col min="921" max="921" width="5.1640625" bestFit="1" customWidth="1"/>
    <col min="922" max="922" width="12.1640625" bestFit="1" customWidth="1"/>
    <col min="923" max="923" width="6.1640625" bestFit="1" customWidth="1"/>
    <col min="924" max="929" width="12.1640625" bestFit="1" customWidth="1"/>
    <col min="930" max="930" width="11.1640625" bestFit="1" customWidth="1"/>
    <col min="931" max="931" width="12.1640625" bestFit="1" customWidth="1"/>
    <col min="932" max="932" width="5.1640625" bestFit="1" customWidth="1"/>
    <col min="933" max="938" width="12.1640625" bestFit="1" customWidth="1"/>
    <col min="939" max="939" width="7.1640625" bestFit="1" customWidth="1"/>
    <col min="940" max="941" width="12.1640625" bestFit="1" customWidth="1"/>
    <col min="942" max="942" width="4.1640625" bestFit="1" customWidth="1"/>
    <col min="943" max="945" width="12.1640625" bestFit="1" customWidth="1"/>
    <col min="946" max="946" width="5.1640625" bestFit="1" customWidth="1"/>
    <col min="947" max="948" width="12.1640625" bestFit="1" customWidth="1"/>
    <col min="949" max="949" width="4.1640625" bestFit="1" customWidth="1"/>
    <col min="950" max="951" width="12.1640625" bestFit="1" customWidth="1"/>
    <col min="952" max="952" width="6.1640625" bestFit="1" customWidth="1"/>
    <col min="953" max="953" width="12.1640625" bestFit="1" customWidth="1"/>
    <col min="954" max="954" width="4.1640625" bestFit="1" customWidth="1"/>
    <col min="955" max="955" width="5.1640625" bestFit="1" customWidth="1"/>
    <col min="956" max="956" width="12.1640625" bestFit="1" customWidth="1"/>
    <col min="957" max="957" width="5.1640625" bestFit="1" customWidth="1"/>
    <col min="958" max="958" width="2.1640625" bestFit="1" customWidth="1"/>
    <col min="959" max="959" width="9.6640625" bestFit="1" customWidth="1"/>
    <col min="960" max="960" width="5.6640625" bestFit="1" customWidth="1"/>
    <col min="961" max="965" width="12.1640625" bestFit="1" customWidth="1"/>
    <col min="966" max="966" width="11.1640625" bestFit="1" customWidth="1"/>
    <col min="967" max="970" width="12.1640625" bestFit="1" customWidth="1"/>
    <col min="971" max="971" width="11.1640625" bestFit="1" customWidth="1"/>
    <col min="972" max="976" width="12.1640625" bestFit="1" customWidth="1"/>
    <col min="977" max="977" width="8.1640625" bestFit="1" customWidth="1"/>
    <col min="978" max="985" width="12.1640625" bestFit="1" customWidth="1"/>
    <col min="986" max="986" width="5.1640625" bestFit="1" customWidth="1"/>
    <col min="987" max="988" width="12.1640625" bestFit="1" customWidth="1"/>
    <col min="989" max="989" width="11.1640625" bestFit="1" customWidth="1"/>
    <col min="990" max="999" width="12.1640625" bestFit="1" customWidth="1"/>
    <col min="1000" max="1000" width="7.1640625" bestFit="1" customWidth="1"/>
    <col min="1001" max="1002" width="4.1640625" bestFit="1" customWidth="1"/>
    <col min="1003" max="1003" width="8.1640625" bestFit="1" customWidth="1"/>
    <col min="1004" max="1007" width="12.1640625" bestFit="1" customWidth="1"/>
    <col min="1008" max="1008" width="6.1640625" bestFit="1" customWidth="1"/>
    <col min="1009" max="1012" width="12.1640625" bestFit="1" customWidth="1"/>
    <col min="1013" max="1013" width="11.1640625" bestFit="1" customWidth="1"/>
    <col min="1014" max="1029" width="12.1640625" bestFit="1" customWidth="1"/>
    <col min="1030" max="1030" width="11.1640625" bestFit="1" customWidth="1"/>
    <col min="1031" max="1046" width="12.1640625" bestFit="1" customWidth="1"/>
    <col min="1047" max="1048" width="11.1640625" bestFit="1" customWidth="1"/>
    <col min="1049" max="1049" width="7.1640625" bestFit="1" customWidth="1"/>
    <col min="1050" max="1050" width="11.1640625" bestFit="1" customWidth="1"/>
    <col min="1051" max="1063" width="12.1640625" bestFit="1" customWidth="1"/>
    <col min="1064" max="1064" width="8.1640625" bestFit="1" customWidth="1"/>
    <col min="1065" max="1069" width="12.1640625" bestFit="1" customWidth="1"/>
    <col min="1070" max="1070" width="11.1640625" bestFit="1" customWidth="1"/>
    <col min="1071" max="1072" width="12.1640625" bestFit="1" customWidth="1"/>
    <col min="1073" max="1073" width="7.1640625" bestFit="1" customWidth="1"/>
    <col min="1074" max="1076" width="12.1640625" bestFit="1" customWidth="1"/>
    <col min="1077" max="1077" width="11.1640625" bestFit="1" customWidth="1"/>
    <col min="1078" max="1096" width="12.1640625" bestFit="1" customWidth="1"/>
    <col min="1097" max="1097" width="6.1640625" bestFit="1" customWidth="1"/>
    <col min="1098" max="1098" width="12.1640625" bestFit="1" customWidth="1"/>
    <col min="1099" max="1099" width="11.1640625" bestFit="1" customWidth="1"/>
    <col min="1100" max="1104" width="12.1640625" bestFit="1" customWidth="1"/>
    <col min="1105" max="1105" width="11.1640625" bestFit="1" customWidth="1"/>
    <col min="1106" max="1109" width="12.1640625" bestFit="1" customWidth="1"/>
    <col min="1110" max="1110" width="11.1640625" bestFit="1" customWidth="1"/>
    <col min="1111" max="1115" width="12.1640625" bestFit="1" customWidth="1"/>
    <col min="1116" max="1116" width="7.1640625" bestFit="1" customWidth="1"/>
    <col min="1117" max="1123" width="12.1640625" bestFit="1" customWidth="1"/>
    <col min="1124" max="1124" width="11.1640625" bestFit="1" customWidth="1"/>
    <col min="1125" max="1126" width="12.1640625" bestFit="1" customWidth="1"/>
    <col min="1127" max="1127" width="11.1640625" bestFit="1" customWidth="1"/>
    <col min="1128" max="1139" width="12.1640625" bestFit="1" customWidth="1"/>
    <col min="1140" max="1140" width="11.1640625" bestFit="1" customWidth="1"/>
    <col min="1141" max="1142" width="12.1640625" bestFit="1" customWidth="1"/>
    <col min="1143" max="1143" width="11.1640625" bestFit="1" customWidth="1"/>
    <col min="1144" max="1150" width="12.1640625" bestFit="1" customWidth="1"/>
    <col min="1151" max="1151" width="11.1640625" bestFit="1" customWidth="1"/>
    <col min="1152" max="1159" width="12.1640625" bestFit="1" customWidth="1"/>
    <col min="1160" max="1160" width="11.1640625" bestFit="1" customWidth="1"/>
    <col min="1161" max="1161" width="12.1640625" bestFit="1" customWidth="1"/>
    <col min="1162" max="1162" width="11.1640625" bestFit="1" customWidth="1"/>
    <col min="1163" max="1163" width="12.1640625" bestFit="1" customWidth="1"/>
    <col min="1164" max="1164" width="7.1640625" bestFit="1" customWidth="1"/>
    <col min="1165" max="1175" width="12.1640625" bestFit="1" customWidth="1"/>
    <col min="1176" max="1176" width="11.1640625" bestFit="1" customWidth="1"/>
    <col min="1177" max="1178" width="12.1640625" bestFit="1" customWidth="1"/>
    <col min="1179" max="1179" width="11.1640625" bestFit="1" customWidth="1"/>
    <col min="1180" max="1180" width="12.1640625" bestFit="1" customWidth="1"/>
    <col min="1181" max="1181" width="7.1640625" bestFit="1" customWidth="1"/>
    <col min="1182" max="1192" width="12.1640625" bestFit="1" customWidth="1"/>
    <col min="1193" max="1193" width="11.1640625" bestFit="1" customWidth="1"/>
    <col min="1194" max="1194" width="7.1640625" bestFit="1" customWidth="1"/>
    <col min="1195" max="1210" width="12.1640625" bestFit="1" customWidth="1"/>
    <col min="1211" max="1211" width="7.1640625" bestFit="1" customWidth="1"/>
    <col min="1212" max="1212" width="12.1640625" bestFit="1" customWidth="1"/>
    <col min="1213" max="1213" width="11.1640625" bestFit="1" customWidth="1"/>
    <col min="1214" max="1229" width="12.1640625" bestFit="1" customWidth="1"/>
    <col min="1230" max="1230" width="6.1640625" bestFit="1" customWidth="1"/>
    <col min="1231" max="1239" width="12.1640625" bestFit="1" customWidth="1"/>
    <col min="1240" max="1240" width="11.1640625" bestFit="1" customWidth="1"/>
    <col min="1241" max="1262" width="12.1640625" bestFit="1" customWidth="1"/>
    <col min="1263" max="1263" width="11.1640625" bestFit="1" customWidth="1"/>
    <col min="1264" max="1286" width="12.1640625" bestFit="1" customWidth="1"/>
    <col min="1287" max="1287" width="11.1640625" bestFit="1" customWidth="1"/>
    <col min="1288" max="1288" width="12.1640625" bestFit="1" customWidth="1"/>
    <col min="1289" max="1290" width="11.1640625" bestFit="1" customWidth="1"/>
    <col min="1291" max="1294" width="12.1640625" bestFit="1" customWidth="1"/>
    <col min="1295" max="1295" width="11.1640625" bestFit="1" customWidth="1"/>
    <col min="1296" max="1296" width="12.1640625" bestFit="1" customWidth="1"/>
    <col min="1297" max="1297" width="11.1640625" bestFit="1" customWidth="1"/>
    <col min="1298" max="1303" width="12.1640625" bestFit="1" customWidth="1"/>
    <col min="1304" max="1305" width="11.1640625" bestFit="1" customWidth="1"/>
    <col min="1306" max="1312" width="12.1640625" bestFit="1" customWidth="1"/>
    <col min="1313" max="1313" width="11.1640625" bestFit="1" customWidth="1"/>
    <col min="1314" max="1330" width="12.1640625" bestFit="1" customWidth="1"/>
    <col min="1331" max="1331" width="8.1640625" bestFit="1" customWidth="1"/>
    <col min="1332" max="1350" width="12.1640625" bestFit="1" customWidth="1"/>
    <col min="1351" max="1351" width="11.1640625" bestFit="1" customWidth="1"/>
    <col min="1352" max="1355" width="12.1640625" bestFit="1" customWidth="1"/>
    <col min="1356" max="1356" width="7.1640625" bestFit="1" customWidth="1"/>
    <col min="1357" max="1357" width="11.1640625" bestFit="1" customWidth="1"/>
    <col min="1358" max="1373" width="12.1640625" bestFit="1" customWidth="1"/>
    <col min="1374" max="1374" width="8.1640625" bestFit="1" customWidth="1"/>
    <col min="1375" max="1394" width="12.1640625" bestFit="1" customWidth="1"/>
    <col min="1395" max="1395" width="11.1640625" bestFit="1" customWidth="1"/>
    <col min="1396" max="1400" width="12.1640625" bestFit="1" customWidth="1"/>
    <col min="1401" max="1401" width="6.1640625" bestFit="1" customWidth="1"/>
    <col min="1402" max="1404" width="12.1640625" bestFit="1" customWidth="1"/>
    <col min="1405" max="1405" width="11.1640625" bestFit="1" customWidth="1"/>
    <col min="1406" max="1409" width="12.1640625" bestFit="1" customWidth="1"/>
    <col min="1410" max="1410" width="10.1640625" bestFit="1" customWidth="1"/>
    <col min="1411" max="1421" width="12.1640625" bestFit="1" customWidth="1"/>
    <col min="1422" max="1422" width="11.1640625" bestFit="1" customWidth="1"/>
    <col min="1423" max="1423" width="12.1640625" bestFit="1" customWidth="1"/>
    <col min="1424" max="1424" width="10.1640625" bestFit="1" customWidth="1"/>
    <col min="1425" max="1426" width="12.1640625" bestFit="1" customWidth="1"/>
    <col min="1427" max="1427" width="11.1640625" bestFit="1" customWidth="1"/>
    <col min="1428" max="1436" width="12.1640625" bestFit="1" customWidth="1"/>
    <col min="1437" max="1437" width="7.1640625" bestFit="1" customWidth="1"/>
    <col min="1438" max="1441" width="12.1640625" bestFit="1" customWidth="1"/>
    <col min="1442" max="1442" width="11.1640625" bestFit="1" customWidth="1"/>
    <col min="1443" max="1448" width="12.1640625" bestFit="1" customWidth="1"/>
    <col min="1449" max="1450" width="11.1640625" bestFit="1" customWidth="1"/>
    <col min="1451" max="1468" width="12.1640625" bestFit="1" customWidth="1"/>
    <col min="1469" max="1469" width="7.1640625" bestFit="1" customWidth="1"/>
    <col min="1470" max="1478" width="12.1640625" bestFit="1" customWidth="1"/>
    <col min="1479" max="1479" width="11.1640625" bestFit="1" customWidth="1"/>
    <col min="1480" max="1480" width="12.1640625" bestFit="1" customWidth="1"/>
    <col min="1481" max="1481" width="6.1640625" bestFit="1" customWidth="1"/>
    <col min="1482" max="1518" width="12.1640625" bestFit="1" customWidth="1"/>
    <col min="1519" max="1519" width="11.1640625" bestFit="1" customWidth="1"/>
    <col min="1520" max="1524" width="12.1640625" bestFit="1" customWidth="1"/>
    <col min="1525" max="1525" width="11.1640625" bestFit="1" customWidth="1"/>
    <col min="1526" max="1539" width="12.1640625" bestFit="1" customWidth="1"/>
    <col min="1540" max="1540" width="7.1640625" bestFit="1" customWidth="1"/>
    <col min="1541" max="1541" width="11.1640625" bestFit="1" customWidth="1"/>
    <col min="1542" max="1544" width="12.1640625" bestFit="1" customWidth="1"/>
    <col min="1545" max="1546" width="11.1640625" bestFit="1" customWidth="1"/>
    <col min="1547" max="1551" width="12.1640625" bestFit="1" customWidth="1"/>
    <col min="1552" max="1552" width="11.1640625" bestFit="1" customWidth="1"/>
    <col min="1553" max="1555" width="12.1640625" bestFit="1" customWidth="1"/>
    <col min="1556" max="1556" width="7.1640625" bestFit="1" customWidth="1"/>
    <col min="1557" max="1557" width="11.1640625" bestFit="1" customWidth="1"/>
    <col min="1558" max="1560" width="12.1640625" bestFit="1" customWidth="1"/>
    <col min="1561" max="1561" width="10.1640625" bestFit="1" customWidth="1"/>
    <col min="1562" max="1574" width="12.1640625" bestFit="1" customWidth="1"/>
    <col min="1575" max="1575" width="11.1640625" bestFit="1" customWidth="1"/>
    <col min="1576" max="1584" width="12.1640625" bestFit="1" customWidth="1"/>
    <col min="1585" max="1585" width="5.1640625" bestFit="1" customWidth="1"/>
    <col min="1586" max="1592" width="12.1640625" bestFit="1" customWidth="1"/>
    <col min="1593" max="1593" width="11.1640625" bestFit="1" customWidth="1"/>
    <col min="1594" max="1595" width="12.1640625" bestFit="1" customWidth="1"/>
    <col min="1596" max="1596" width="11.1640625" bestFit="1" customWidth="1"/>
    <col min="1597" max="1602" width="12.1640625" bestFit="1" customWidth="1"/>
    <col min="1603" max="1603" width="11.1640625" bestFit="1" customWidth="1"/>
    <col min="1604" max="1607" width="12.1640625" bestFit="1" customWidth="1"/>
    <col min="1608" max="1608" width="9.1640625" bestFit="1" customWidth="1"/>
    <col min="1609" max="1610" width="12.1640625" bestFit="1" customWidth="1"/>
    <col min="1611" max="1611" width="11.1640625" bestFit="1" customWidth="1"/>
    <col min="1612" max="1612" width="12.1640625" bestFit="1" customWidth="1"/>
    <col min="1613" max="1614" width="11.1640625" bestFit="1" customWidth="1"/>
    <col min="1615" max="1618" width="12.1640625" bestFit="1" customWidth="1"/>
    <col min="1619" max="1619" width="11.1640625" bestFit="1" customWidth="1"/>
    <col min="1620" max="1625" width="12.1640625" bestFit="1" customWidth="1"/>
    <col min="1626" max="1627" width="11.1640625" bestFit="1" customWidth="1"/>
    <col min="1628" max="1631" width="12.1640625" bestFit="1" customWidth="1"/>
    <col min="1632" max="1632" width="11.1640625" bestFit="1" customWidth="1"/>
    <col min="1633" max="1637" width="12.1640625" bestFit="1" customWidth="1"/>
    <col min="1638" max="1638" width="11.1640625" bestFit="1" customWidth="1"/>
    <col min="1639" max="1639" width="12.1640625" bestFit="1" customWidth="1"/>
    <col min="1640" max="1640" width="11.1640625" bestFit="1" customWidth="1"/>
    <col min="1641" max="1641" width="12.1640625" bestFit="1" customWidth="1"/>
    <col min="1642" max="1642" width="7.1640625" bestFit="1" customWidth="1"/>
    <col min="1643" max="1661" width="12.1640625" bestFit="1" customWidth="1"/>
    <col min="1662" max="1662" width="11.1640625" bestFit="1" customWidth="1"/>
    <col min="1663" max="1667" width="12.1640625" bestFit="1" customWidth="1"/>
    <col min="1668" max="1668" width="11.1640625" bestFit="1" customWidth="1"/>
    <col min="1669" max="1677" width="12.1640625" bestFit="1" customWidth="1"/>
    <col min="1678" max="1678" width="11.1640625" bestFit="1" customWidth="1"/>
    <col min="1679" max="1679" width="12.1640625" bestFit="1" customWidth="1"/>
    <col min="1680" max="1680" width="10.1640625" bestFit="1" customWidth="1"/>
    <col min="1681" max="1691" width="12.1640625" bestFit="1" customWidth="1"/>
    <col min="1692" max="1692" width="11.1640625" bestFit="1" customWidth="1"/>
    <col min="1693" max="1696" width="12.1640625" bestFit="1" customWidth="1"/>
    <col min="1697" max="1697" width="11.1640625" bestFit="1" customWidth="1"/>
    <col min="1698" max="1698" width="12.1640625" bestFit="1" customWidth="1"/>
    <col min="1699" max="1700" width="11.1640625" bestFit="1" customWidth="1"/>
    <col min="1701" max="1708" width="12.1640625" bestFit="1" customWidth="1"/>
    <col min="1709" max="1709" width="9.1640625" bestFit="1" customWidth="1"/>
    <col min="1710" max="1713" width="12.1640625" bestFit="1" customWidth="1"/>
    <col min="1714" max="1715" width="11.1640625" bestFit="1" customWidth="1"/>
    <col min="1716" max="1717" width="12.1640625" bestFit="1" customWidth="1"/>
    <col min="1718" max="1718" width="11.1640625" bestFit="1" customWidth="1"/>
    <col min="1719" max="1720" width="12.1640625" bestFit="1" customWidth="1"/>
    <col min="1721" max="1721" width="10.1640625" bestFit="1" customWidth="1"/>
    <col min="1722" max="1728" width="12.1640625" bestFit="1" customWidth="1"/>
    <col min="1729" max="1729" width="11.1640625" bestFit="1" customWidth="1"/>
    <col min="1730" max="1731" width="12.1640625" bestFit="1" customWidth="1"/>
    <col min="1732" max="1732" width="11.1640625" bestFit="1" customWidth="1"/>
    <col min="1733" max="1745" width="12.1640625" bestFit="1" customWidth="1"/>
    <col min="1746" max="1746" width="11.1640625" bestFit="1" customWidth="1"/>
    <col min="1747" max="1749" width="12.1640625" bestFit="1" customWidth="1"/>
    <col min="1750" max="1750" width="7.1640625" bestFit="1" customWidth="1"/>
    <col min="1751" max="1764" width="12.1640625" bestFit="1" customWidth="1"/>
    <col min="1765" max="1765" width="11.1640625" bestFit="1" customWidth="1"/>
    <col min="1766" max="1780" width="12.1640625" bestFit="1" customWidth="1"/>
    <col min="1781" max="1781" width="11.1640625" bestFit="1" customWidth="1"/>
    <col min="1782" max="1794" width="12.1640625" bestFit="1" customWidth="1"/>
    <col min="1795" max="1795" width="6.1640625" bestFit="1" customWidth="1"/>
    <col min="1796" max="1810" width="12.1640625" bestFit="1" customWidth="1"/>
    <col min="1811" max="1811" width="10.1640625" bestFit="1" customWidth="1"/>
    <col min="1812" max="1818" width="12.1640625" bestFit="1" customWidth="1"/>
    <col min="1819" max="1819" width="8.1640625" bestFit="1" customWidth="1"/>
    <col min="1820" max="1826" width="12.1640625" bestFit="1" customWidth="1"/>
    <col min="1827" max="1827" width="11.1640625" bestFit="1" customWidth="1"/>
    <col min="1828" max="1848" width="12.1640625" bestFit="1" customWidth="1"/>
    <col min="1849" max="1849" width="11.1640625" bestFit="1" customWidth="1"/>
    <col min="1850" max="1868" width="12.1640625" bestFit="1" customWidth="1"/>
    <col min="1869" max="1869" width="11.1640625" bestFit="1" customWidth="1"/>
    <col min="1870" max="1871" width="12.1640625" bestFit="1" customWidth="1"/>
    <col min="1872" max="1872" width="11.1640625" bestFit="1" customWidth="1"/>
    <col min="1873" max="1889" width="12.1640625" bestFit="1" customWidth="1"/>
    <col min="1890" max="1890" width="11.1640625" bestFit="1" customWidth="1"/>
    <col min="1891" max="1891" width="12.1640625" bestFit="1" customWidth="1"/>
    <col min="1892" max="1892" width="6.1640625" bestFit="1" customWidth="1"/>
    <col min="1893" max="1900" width="12.1640625" bestFit="1" customWidth="1"/>
    <col min="1901" max="1902" width="11.1640625" bestFit="1" customWidth="1"/>
    <col min="1903" max="1906" width="12.1640625" bestFit="1" customWidth="1"/>
    <col min="1907" max="1908" width="11.1640625" bestFit="1" customWidth="1"/>
    <col min="1909" max="1910" width="12.1640625" bestFit="1" customWidth="1"/>
    <col min="1911" max="1911" width="11.1640625" bestFit="1" customWidth="1"/>
    <col min="1912" max="1924" width="12.1640625" bestFit="1" customWidth="1"/>
    <col min="1925" max="1925" width="11.1640625" bestFit="1" customWidth="1"/>
    <col min="1926" max="1930" width="12.1640625" bestFit="1" customWidth="1"/>
    <col min="1931" max="1931" width="11.1640625" bestFit="1" customWidth="1"/>
    <col min="1932" max="1942" width="12.1640625" bestFit="1" customWidth="1"/>
    <col min="1943" max="1943" width="7.1640625" bestFit="1" customWidth="1"/>
    <col min="1944" max="1949" width="12.1640625" bestFit="1" customWidth="1"/>
    <col min="1950" max="1950" width="7.1640625" bestFit="1" customWidth="1"/>
    <col min="1951" max="1954" width="12.1640625" bestFit="1" customWidth="1"/>
    <col min="1955" max="1955" width="11.1640625" bestFit="1" customWidth="1"/>
    <col min="1956" max="1973" width="12.1640625" bestFit="1" customWidth="1"/>
    <col min="1974" max="1974" width="11.1640625" bestFit="1" customWidth="1"/>
    <col min="1975" max="1975" width="12.1640625" bestFit="1" customWidth="1"/>
    <col min="1976" max="1976" width="11.1640625" bestFit="1" customWidth="1"/>
    <col min="1977" max="1985" width="12.1640625" bestFit="1" customWidth="1"/>
    <col min="1986" max="1986" width="11.1640625" bestFit="1" customWidth="1"/>
    <col min="1987" max="1987" width="12.1640625" bestFit="1" customWidth="1"/>
    <col min="1988" max="1988" width="11.1640625" bestFit="1" customWidth="1"/>
    <col min="1989" max="1989" width="6.1640625" bestFit="1" customWidth="1"/>
    <col min="1990" max="1997" width="12.1640625" bestFit="1" customWidth="1"/>
    <col min="1998" max="1998" width="11.1640625" bestFit="1" customWidth="1"/>
    <col min="1999" max="2007" width="12.1640625" bestFit="1" customWidth="1"/>
    <col min="2008" max="2008" width="11.1640625" bestFit="1" customWidth="1"/>
    <col min="2009" max="2014" width="12.1640625" bestFit="1" customWidth="1"/>
    <col min="2015" max="2015" width="11.1640625" bestFit="1" customWidth="1"/>
    <col min="2016" max="2025" width="12.1640625" bestFit="1" customWidth="1"/>
    <col min="2026" max="2026" width="11.1640625" bestFit="1" customWidth="1"/>
    <col min="2027" max="2031" width="12.1640625" bestFit="1" customWidth="1"/>
    <col min="2032" max="2032" width="7.1640625" bestFit="1" customWidth="1"/>
    <col min="2033" max="2042" width="12.1640625" bestFit="1" customWidth="1"/>
    <col min="2043" max="2043" width="11.1640625" bestFit="1" customWidth="1"/>
    <col min="2044" max="2050" width="12.1640625" bestFit="1" customWidth="1"/>
    <col min="2051" max="2051" width="11.1640625" bestFit="1" customWidth="1"/>
    <col min="2052" max="2059" width="12.1640625" bestFit="1" customWidth="1"/>
    <col min="2060" max="2060" width="11.1640625" bestFit="1" customWidth="1"/>
    <col min="2061" max="2070" width="12.1640625" bestFit="1" customWidth="1"/>
    <col min="2071" max="2071" width="11.1640625" bestFit="1" customWidth="1"/>
    <col min="2072" max="2085" width="12.1640625" bestFit="1" customWidth="1"/>
    <col min="2086" max="2086" width="6.1640625" bestFit="1" customWidth="1"/>
    <col min="2087" max="2095" width="12.1640625" bestFit="1" customWidth="1"/>
    <col min="2096" max="2096" width="11.1640625" bestFit="1" customWidth="1"/>
    <col min="2097" max="2097" width="12.1640625" bestFit="1" customWidth="1"/>
    <col min="2098" max="2099" width="11.1640625" bestFit="1" customWidth="1"/>
    <col min="2100" max="2103" width="12.1640625" bestFit="1" customWidth="1"/>
    <col min="2104" max="2104" width="11.1640625" bestFit="1" customWidth="1"/>
    <col min="2105" max="2110" width="12.1640625" bestFit="1" customWidth="1"/>
    <col min="2111" max="2112" width="11.1640625" bestFit="1" customWidth="1"/>
    <col min="2113" max="2119" width="12.1640625" bestFit="1" customWidth="1"/>
    <col min="2120" max="2120" width="7.1640625" bestFit="1" customWidth="1"/>
    <col min="2121" max="2129" width="12.1640625" bestFit="1" customWidth="1"/>
    <col min="2130" max="2130" width="11.1640625" bestFit="1" customWidth="1"/>
    <col min="2131" max="2131" width="12.1640625" bestFit="1" customWidth="1"/>
    <col min="2132" max="2132" width="7.1640625" bestFit="1" customWidth="1"/>
    <col min="2133" max="2179" width="12.1640625" bestFit="1" customWidth="1"/>
    <col min="2180" max="2180" width="11.1640625" bestFit="1" customWidth="1"/>
    <col min="2181" max="2182" width="12.1640625" bestFit="1" customWidth="1"/>
    <col min="2183" max="2183" width="11.1640625" bestFit="1" customWidth="1"/>
    <col min="2184" max="2184" width="12.1640625" bestFit="1" customWidth="1"/>
    <col min="2185" max="2185" width="6.1640625" bestFit="1" customWidth="1"/>
    <col min="2186" max="2195" width="12.1640625" bestFit="1" customWidth="1"/>
    <col min="2196" max="2196" width="11.1640625" bestFit="1" customWidth="1"/>
    <col min="2197" max="2217" width="12.1640625" bestFit="1" customWidth="1"/>
    <col min="2218" max="2219" width="11.1640625" bestFit="1" customWidth="1"/>
    <col min="2220" max="2229" width="12.1640625" bestFit="1" customWidth="1"/>
    <col min="2230" max="2230" width="11.1640625" bestFit="1" customWidth="1"/>
    <col min="2231" max="2244" width="12.1640625" bestFit="1" customWidth="1"/>
    <col min="2245" max="2245" width="7.1640625" bestFit="1" customWidth="1"/>
    <col min="2246" max="2250" width="12.1640625" bestFit="1" customWidth="1"/>
    <col min="2251" max="2251" width="11.1640625" bestFit="1" customWidth="1"/>
    <col min="2252" max="2261" width="12.1640625" bestFit="1" customWidth="1"/>
    <col min="2262" max="2262" width="6.1640625" bestFit="1" customWidth="1"/>
    <col min="2263" max="2263" width="12.1640625" bestFit="1" customWidth="1"/>
    <col min="2264" max="2264" width="11.1640625" bestFit="1" customWidth="1"/>
    <col min="2265" max="2271" width="12.1640625" bestFit="1" customWidth="1"/>
    <col min="2272" max="2272" width="10.1640625" bestFit="1" customWidth="1"/>
    <col min="2273" max="2277" width="12.1640625" bestFit="1" customWidth="1"/>
    <col min="2278" max="2278" width="11.1640625" bestFit="1" customWidth="1"/>
    <col min="2279" max="2304" width="12.1640625" bestFit="1" customWidth="1"/>
    <col min="2305" max="2305" width="7.1640625" bestFit="1" customWidth="1"/>
    <col min="2306" max="2306" width="12.1640625" bestFit="1" customWidth="1"/>
    <col min="2307" max="2307" width="11.1640625" bestFit="1" customWidth="1"/>
    <col min="2308" max="2308" width="12.1640625" bestFit="1" customWidth="1"/>
    <col min="2309" max="2309" width="11.1640625" bestFit="1" customWidth="1"/>
    <col min="2310" max="2337" width="12.1640625" bestFit="1" customWidth="1"/>
    <col min="2338" max="2338" width="6.1640625" bestFit="1" customWidth="1"/>
    <col min="2339" max="2342" width="12.1640625" bestFit="1" customWidth="1"/>
    <col min="2343" max="2343" width="11.1640625" bestFit="1" customWidth="1"/>
    <col min="2344" max="2375" width="12.1640625" bestFit="1" customWidth="1"/>
    <col min="2376" max="2376" width="11.1640625" bestFit="1" customWidth="1"/>
    <col min="2377" max="2399" width="12.1640625" bestFit="1" customWidth="1"/>
    <col min="2400" max="2400" width="11.1640625" bestFit="1" customWidth="1"/>
    <col min="2401" max="2406" width="12.1640625" bestFit="1" customWidth="1"/>
    <col min="2407" max="2407" width="6.1640625" bestFit="1" customWidth="1"/>
    <col min="2408" max="2436" width="12.1640625" bestFit="1" customWidth="1"/>
    <col min="2437" max="2437" width="11.1640625" bestFit="1" customWidth="1"/>
    <col min="2438" max="2439" width="12.1640625" bestFit="1" customWidth="1"/>
    <col min="2440" max="2440" width="11.1640625" bestFit="1" customWidth="1"/>
    <col min="2441" max="2441" width="12.1640625" bestFit="1" customWidth="1"/>
    <col min="2442" max="2443" width="11.1640625" bestFit="1" customWidth="1"/>
    <col min="2444" max="2450" width="12.1640625" bestFit="1" customWidth="1"/>
    <col min="2451" max="2451" width="11.1640625" bestFit="1" customWidth="1"/>
    <col min="2452" max="2463" width="12.1640625" bestFit="1" customWidth="1"/>
    <col min="2464" max="2464" width="11.1640625" bestFit="1" customWidth="1"/>
    <col min="2465" max="2465" width="12.1640625" bestFit="1" customWidth="1"/>
    <col min="2466" max="2467" width="11.1640625" bestFit="1" customWidth="1"/>
    <col min="2468" max="2472" width="12.1640625" bestFit="1" customWidth="1"/>
    <col min="2473" max="2473" width="11.1640625" bestFit="1" customWidth="1"/>
    <col min="2474" max="2478" width="12.1640625" bestFit="1" customWidth="1"/>
    <col min="2479" max="2479" width="11.1640625" bestFit="1" customWidth="1"/>
    <col min="2480" max="2480" width="10.1640625" bestFit="1" customWidth="1"/>
    <col min="2481" max="2481" width="5.1640625" bestFit="1" customWidth="1"/>
    <col min="2482" max="2482" width="12.1640625" bestFit="1" customWidth="1"/>
    <col min="2483" max="2483" width="11.1640625" bestFit="1" customWidth="1"/>
    <col min="2484" max="2491" width="12.1640625" bestFit="1" customWidth="1"/>
    <col min="2492" max="2492" width="10.1640625" bestFit="1" customWidth="1"/>
    <col min="2493" max="2493" width="11.1640625" bestFit="1" customWidth="1"/>
    <col min="2494" max="2515" width="12.1640625" bestFit="1" customWidth="1"/>
    <col min="2516" max="2516" width="7.1640625" bestFit="1" customWidth="1"/>
    <col min="2517" max="2533" width="12.1640625" bestFit="1" customWidth="1"/>
    <col min="2534" max="2534" width="11.1640625" bestFit="1" customWidth="1"/>
    <col min="2535" max="2543" width="12.1640625" bestFit="1" customWidth="1"/>
    <col min="2544" max="2544" width="11.1640625" bestFit="1" customWidth="1"/>
    <col min="2545" max="2556" width="12.1640625" bestFit="1" customWidth="1"/>
    <col min="2557" max="2557" width="11.1640625" bestFit="1" customWidth="1"/>
    <col min="2558" max="2567" width="12.1640625" bestFit="1" customWidth="1"/>
    <col min="2568" max="2568" width="9.1640625" bestFit="1" customWidth="1"/>
    <col min="2569" max="2570" width="12.1640625" bestFit="1" customWidth="1"/>
    <col min="2571" max="2571" width="11.1640625" bestFit="1" customWidth="1"/>
    <col min="2572" max="2572" width="12.1640625" bestFit="1" customWidth="1"/>
    <col min="2573" max="2573" width="11.1640625" bestFit="1" customWidth="1"/>
    <col min="2574" max="2608" width="12.1640625" bestFit="1" customWidth="1"/>
    <col min="2609" max="2609" width="11.1640625" bestFit="1" customWidth="1"/>
    <col min="2610" max="2612" width="12.1640625" bestFit="1" customWidth="1"/>
    <col min="2613" max="2613" width="11.1640625" bestFit="1" customWidth="1"/>
    <col min="2614" max="2619" width="12.1640625" bestFit="1" customWidth="1"/>
    <col min="2620" max="2620" width="11.1640625" bestFit="1" customWidth="1"/>
    <col min="2621" max="2625" width="12.1640625" bestFit="1" customWidth="1"/>
    <col min="2626" max="2626" width="11.1640625" bestFit="1" customWidth="1"/>
    <col min="2627" max="2633" width="12.1640625" bestFit="1" customWidth="1"/>
    <col min="2634" max="2634" width="11.1640625" bestFit="1" customWidth="1"/>
    <col min="2635" max="2649" width="12.1640625" bestFit="1" customWidth="1"/>
    <col min="2650" max="2650" width="11.1640625" bestFit="1" customWidth="1"/>
    <col min="2651" max="2652" width="12.1640625" bestFit="1" customWidth="1"/>
    <col min="2653" max="2653" width="11.1640625" bestFit="1" customWidth="1"/>
    <col min="2654" max="2654" width="7.1640625" bestFit="1" customWidth="1"/>
    <col min="2655" max="2662" width="12.1640625" bestFit="1" customWidth="1"/>
    <col min="2663" max="2663" width="11.1640625" bestFit="1" customWidth="1"/>
    <col min="2664" max="2667" width="12.1640625" bestFit="1" customWidth="1"/>
    <col min="2668" max="2668" width="11.1640625" bestFit="1" customWidth="1"/>
    <col min="2669" max="2671" width="12.1640625" bestFit="1" customWidth="1"/>
    <col min="2672" max="2672" width="11.1640625" bestFit="1" customWidth="1"/>
    <col min="2673" max="2678" width="12.1640625" bestFit="1" customWidth="1"/>
    <col min="2679" max="2679" width="6.1640625" bestFit="1" customWidth="1"/>
    <col min="2680" max="2684" width="12.1640625" bestFit="1" customWidth="1"/>
    <col min="2685" max="2686" width="11.1640625" bestFit="1" customWidth="1"/>
    <col min="2687" max="2688" width="12.1640625" bestFit="1" customWidth="1"/>
    <col min="2689" max="2689" width="11.1640625" bestFit="1" customWidth="1"/>
    <col min="2690" max="2691" width="12.1640625" bestFit="1" customWidth="1"/>
    <col min="2692" max="2692" width="11.1640625" bestFit="1" customWidth="1"/>
    <col min="2693" max="2701" width="12.1640625" bestFit="1" customWidth="1"/>
    <col min="2702" max="2702" width="11.1640625" bestFit="1" customWidth="1"/>
    <col min="2703" max="2714" width="12.1640625" bestFit="1" customWidth="1"/>
    <col min="2715" max="2715" width="11.1640625" bestFit="1" customWidth="1"/>
    <col min="2716" max="2720" width="12.1640625" bestFit="1" customWidth="1"/>
    <col min="2721" max="2721" width="6.1640625" bestFit="1" customWidth="1"/>
    <col min="2722" max="2728" width="12.1640625" bestFit="1" customWidth="1"/>
    <col min="2729" max="2729" width="11.1640625" bestFit="1" customWidth="1"/>
    <col min="2730" max="2735" width="12.1640625" bestFit="1" customWidth="1"/>
    <col min="2736" max="2736" width="11.1640625" bestFit="1" customWidth="1"/>
    <col min="2737" max="2739" width="12.1640625" bestFit="1" customWidth="1"/>
    <col min="2740" max="2740" width="11.1640625" bestFit="1" customWidth="1"/>
    <col min="2741" max="2749" width="12.1640625" bestFit="1" customWidth="1"/>
    <col min="2750" max="2750" width="11.1640625" bestFit="1" customWidth="1"/>
    <col min="2751" max="2775" width="12.1640625" bestFit="1" customWidth="1"/>
    <col min="2776" max="2776" width="11.1640625" bestFit="1" customWidth="1"/>
    <col min="2777" max="2777" width="12.1640625" bestFit="1" customWidth="1"/>
    <col min="2778" max="2778" width="10.1640625" bestFit="1" customWidth="1"/>
    <col min="2779" max="2784" width="12.1640625" bestFit="1" customWidth="1"/>
    <col min="2785" max="2785" width="11.1640625" bestFit="1" customWidth="1"/>
    <col min="2786" max="2790" width="12.1640625" bestFit="1" customWidth="1"/>
    <col min="2791" max="2791" width="10.1640625" bestFit="1" customWidth="1"/>
    <col min="2792" max="2798" width="12.1640625" bestFit="1" customWidth="1"/>
    <col min="2799" max="2799" width="11.1640625" bestFit="1" customWidth="1"/>
    <col min="2800" max="2806" width="12.1640625" bestFit="1" customWidth="1"/>
    <col min="2807" max="2808" width="11.1640625" bestFit="1" customWidth="1"/>
    <col min="2809" max="2809" width="12.1640625" bestFit="1" customWidth="1"/>
    <col min="2810" max="2810" width="7.1640625" bestFit="1" customWidth="1"/>
    <col min="2811" max="2811" width="12.1640625" bestFit="1" customWidth="1"/>
    <col min="2812" max="2814" width="11.1640625" bestFit="1" customWidth="1"/>
    <col min="2815" max="2815" width="12.1640625" bestFit="1" customWidth="1"/>
    <col min="2816" max="2816" width="11.1640625" bestFit="1" customWidth="1"/>
    <col min="2817" max="2820" width="12.1640625" bestFit="1" customWidth="1"/>
    <col min="2821" max="2821" width="11.1640625" bestFit="1" customWidth="1"/>
    <col min="2822" max="2822" width="12.1640625" bestFit="1" customWidth="1"/>
    <col min="2823" max="2823" width="11.1640625" bestFit="1" customWidth="1"/>
    <col min="2824" max="2829" width="12.1640625" bestFit="1" customWidth="1"/>
    <col min="2830" max="2830" width="6.1640625" bestFit="1" customWidth="1"/>
    <col min="2831" max="2855" width="12.1640625" bestFit="1" customWidth="1"/>
    <col min="2856" max="2856" width="11.1640625" bestFit="1" customWidth="1"/>
    <col min="2857" max="2864" width="12.1640625" bestFit="1" customWidth="1"/>
    <col min="2865" max="2866" width="11.1640625" bestFit="1" customWidth="1"/>
    <col min="2867" max="2868" width="12.1640625" bestFit="1" customWidth="1"/>
    <col min="2869" max="2869" width="5.1640625" bestFit="1" customWidth="1"/>
    <col min="2870" max="2889" width="12.1640625" bestFit="1" customWidth="1"/>
    <col min="2890" max="2890" width="11.1640625" bestFit="1" customWidth="1"/>
    <col min="2891" max="2891" width="12.1640625" bestFit="1" customWidth="1"/>
    <col min="2892" max="2893" width="11.1640625" bestFit="1" customWidth="1"/>
    <col min="2894" max="2905" width="12.1640625" bestFit="1" customWidth="1"/>
    <col min="2906" max="2906" width="11.1640625" bestFit="1" customWidth="1"/>
    <col min="2907" max="2907" width="12.1640625" bestFit="1" customWidth="1"/>
    <col min="2908" max="2908" width="6.1640625" bestFit="1" customWidth="1"/>
    <col min="2909" max="2918" width="12.1640625" bestFit="1" customWidth="1"/>
    <col min="2919" max="2919" width="7.1640625" bestFit="1" customWidth="1"/>
    <col min="2920" max="2920" width="11.1640625" bestFit="1" customWidth="1"/>
    <col min="2921" max="2931" width="12.1640625" bestFit="1" customWidth="1"/>
    <col min="2932" max="2932" width="8.1640625" bestFit="1" customWidth="1"/>
    <col min="2933" max="2936" width="12.1640625" bestFit="1" customWidth="1"/>
    <col min="2937" max="2937" width="6.1640625" bestFit="1" customWidth="1"/>
    <col min="2938" max="2953" width="12.1640625" bestFit="1" customWidth="1"/>
    <col min="2954" max="2954" width="6.1640625" bestFit="1" customWidth="1"/>
    <col min="2955" max="2963" width="12.1640625" bestFit="1" customWidth="1"/>
    <col min="2964" max="2964" width="11.1640625" bestFit="1" customWidth="1"/>
    <col min="2965" max="2966" width="12.1640625" bestFit="1" customWidth="1"/>
    <col min="2967" max="2967" width="6.1640625" bestFit="1" customWidth="1"/>
    <col min="2968" max="2968" width="12.1640625" bestFit="1" customWidth="1"/>
    <col min="2969" max="2969" width="11.1640625" bestFit="1" customWidth="1"/>
    <col min="2970" max="2971" width="12.1640625" bestFit="1" customWidth="1"/>
    <col min="2972" max="2972" width="11.1640625" bestFit="1" customWidth="1"/>
    <col min="2973" max="2990" width="12.1640625" bestFit="1" customWidth="1"/>
    <col min="2991" max="2991" width="11.1640625" bestFit="1" customWidth="1"/>
    <col min="2992" max="3003" width="12.1640625" bestFit="1" customWidth="1"/>
    <col min="3004" max="3004" width="11.1640625" bestFit="1" customWidth="1"/>
    <col min="3005" max="3007" width="12.1640625" bestFit="1" customWidth="1"/>
    <col min="3008" max="3008" width="11.1640625" bestFit="1" customWidth="1"/>
    <col min="3009" max="3009" width="12.1640625" bestFit="1" customWidth="1"/>
    <col min="3010" max="3010" width="5.1640625" bestFit="1" customWidth="1"/>
    <col min="3011" max="3011" width="9.1640625" bestFit="1" customWidth="1"/>
    <col min="3012" max="3036" width="12.1640625" bestFit="1" customWidth="1"/>
    <col min="3037" max="3037" width="10.1640625" bestFit="1" customWidth="1"/>
    <col min="3038" max="3040" width="12.1640625" bestFit="1" customWidth="1"/>
    <col min="3041" max="3041" width="6.1640625" bestFit="1" customWidth="1"/>
    <col min="3042" max="3045" width="12.1640625" bestFit="1" customWidth="1"/>
    <col min="3046" max="3046" width="11.1640625" bestFit="1" customWidth="1"/>
    <col min="3047" max="3063" width="12.1640625" bestFit="1" customWidth="1"/>
    <col min="3064" max="3064" width="5.1640625" bestFit="1" customWidth="1"/>
    <col min="3065" max="3066" width="12.1640625" bestFit="1" customWidth="1"/>
    <col min="3067" max="3067" width="11.1640625" bestFit="1" customWidth="1"/>
    <col min="3068" max="3074" width="12.1640625" bestFit="1" customWidth="1"/>
    <col min="3075" max="3075" width="11.1640625" bestFit="1" customWidth="1"/>
    <col min="3076" max="3091" width="12.1640625" bestFit="1" customWidth="1"/>
    <col min="3092" max="3092" width="11.1640625" bestFit="1" customWidth="1"/>
    <col min="3093" max="3096" width="12.1640625" bestFit="1" customWidth="1"/>
    <col min="3097" max="3097" width="11.1640625" bestFit="1" customWidth="1"/>
    <col min="3098" max="3098" width="12.1640625" bestFit="1" customWidth="1"/>
    <col min="3099" max="3099" width="6.1640625" bestFit="1" customWidth="1"/>
    <col min="3100" max="3101" width="12.1640625" bestFit="1" customWidth="1"/>
    <col min="3102" max="3102" width="4.1640625" bestFit="1" customWidth="1"/>
    <col min="3103" max="3107" width="12.1640625" bestFit="1" customWidth="1"/>
    <col min="3108" max="3108" width="9.1640625" bestFit="1" customWidth="1"/>
    <col min="3109" max="3110" width="12.1640625" bestFit="1" customWidth="1"/>
    <col min="3111" max="3111" width="13" bestFit="1" customWidth="1"/>
    <col min="3112" max="3112" width="10" bestFit="1" customWidth="1"/>
    <col min="3113" max="4107" width="75" bestFit="1" customWidth="1"/>
    <col min="4108" max="4108" width="10" bestFit="1" customWidth="1"/>
  </cols>
  <sheetData>
    <row r="2" spans="1:6" x14ac:dyDescent="0.2">
      <c r="A2" s="9" t="s">
        <v>1</v>
      </c>
      <c r="B2" t="s">
        <v>8362</v>
      </c>
    </row>
    <row r="3" spans="1:6" x14ac:dyDescent="0.2">
      <c r="A3" s="9" t="s">
        <v>8223</v>
      </c>
      <c r="B3" t="s">
        <v>8362</v>
      </c>
    </row>
    <row r="5" spans="1:6" x14ac:dyDescent="0.2">
      <c r="A5" s="9" t="s">
        <v>8365</v>
      </c>
      <c r="B5" s="9" t="s">
        <v>8363</v>
      </c>
    </row>
    <row r="6" spans="1:6" x14ac:dyDescent="0.2">
      <c r="A6" s="9" t="s">
        <v>8360</v>
      </c>
      <c r="B6" t="s">
        <v>8219</v>
      </c>
      <c r="C6" t="s">
        <v>8220</v>
      </c>
      <c r="D6" t="s">
        <v>8221</v>
      </c>
      <c r="E6" t="s">
        <v>8222</v>
      </c>
      <c r="F6" t="s">
        <v>8361</v>
      </c>
    </row>
    <row r="7" spans="1:6" x14ac:dyDescent="0.2">
      <c r="A7" s="10" t="s">
        <v>8309</v>
      </c>
      <c r="B7" s="7">
        <v>300</v>
      </c>
      <c r="C7" s="7">
        <v>40</v>
      </c>
      <c r="D7" s="7">
        <v>180</v>
      </c>
      <c r="E7" s="7"/>
      <c r="F7" s="7">
        <v>520</v>
      </c>
    </row>
    <row r="8" spans="1:6" x14ac:dyDescent="0.2">
      <c r="A8" s="11" t="s">
        <v>8315</v>
      </c>
      <c r="B8" s="7"/>
      <c r="C8" s="7"/>
      <c r="D8" s="7">
        <v>100</v>
      </c>
      <c r="E8" s="7"/>
      <c r="F8" s="7">
        <v>100</v>
      </c>
    </row>
    <row r="9" spans="1:6" x14ac:dyDescent="0.2">
      <c r="A9" s="11" t="s">
        <v>8314</v>
      </c>
      <c r="B9" s="7">
        <v>180</v>
      </c>
      <c r="C9" s="7"/>
      <c r="D9" s="7"/>
      <c r="E9" s="7"/>
      <c r="F9" s="7">
        <v>180</v>
      </c>
    </row>
    <row r="10" spans="1:6" x14ac:dyDescent="0.2">
      <c r="A10" s="11" t="s">
        <v>8313</v>
      </c>
      <c r="B10" s="7"/>
      <c r="C10" s="7"/>
      <c r="D10" s="7">
        <v>80</v>
      </c>
      <c r="E10" s="7"/>
      <c r="F10" s="7">
        <v>80</v>
      </c>
    </row>
    <row r="11" spans="1:6" x14ac:dyDescent="0.2">
      <c r="A11" s="11" t="s">
        <v>8312</v>
      </c>
      <c r="B11" s="7"/>
      <c r="C11" s="7">
        <v>40</v>
      </c>
      <c r="D11" s="7"/>
      <c r="E11" s="7"/>
      <c r="F11" s="7">
        <v>40</v>
      </c>
    </row>
    <row r="12" spans="1:6" x14ac:dyDescent="0.2">
      <c r="A12" s="11" t="s">
        <v>8311</v>
      </c>
      <c r="B12" s="7">
        <v>60</v>
      </c>
      <c r="C12" s="7"/>
      <c r="D12" s="7"/>
      <c r="E12" s="7"/>
      <c r="F12" s="7">
        <v>60</v>
      </c>
    </row>
    <row r="13" spans="1:6" x14ac:dyDescent="0.2">
      <c r="A13" s="11" t="s">
        <v>8310</v>
      </c>
      <c r="B13" s="7">
        <v>60</v>
      </c>
      <c r="C13" s="7"/>
      <c r="D13" s="7"/>
      <c r="E13" s="7"/>
      <c r="F13" s="7">
        <v>60</v>
      </c>
    </row>
    <row r="14" spans="1:6" x14ac:dyDescent="0.2">
      <c r="A14" s="10" t="s">
        <v>8335</v>
      </c>
      <c r="B14" s="7">
        <v>34</v>
      </c>
      <c r="C14" s="7">
        <v>20</v>
      </c>
      <c r="D14" s="7">
        <v>140</v>
      </c>
      <c r="E14" s="7">
        <v>6</v>
      </c>
      <c r="F14" s="7">
        <v>200</v>
      </c>
    </row>
    <row r="15" spans="1:6" x14ac:dyDescent="0.2">
      <c r="A15" s="11" t="s">
        <v>8336</v>
      </c>
      <c r="B15" s="7"/>
      <c r="C15" s="7">
        <v>20</v>
      </c>
      <c r="D15" s="7">
        <v>120</v>
      </c>
      <c r="E15" s="7"/>
      <c r="F15" s="7">
        <v>140</v>
      </c>
    </row>
    <row r="16" spans="1:6" x14ac:dyDescent="0.2">
      <c r="A16" s="11" t="s">
        <v>8352</v>
      </c>
      <c r="B16" s="7"/>
      <c r="C16" s="7"/>
      <c r="D16" s="7">
        <v>20</v>
      </c>
      <c r="E16" s="7"/>
      <c r="F16" s="7">
        <v>20</v>
      </c>
    </row>
    <row r="17" spans="1:6" x14ac:dyDescent="0.2">
      <c r="A17" s="11" t="s">
        <v>8351</v>
      </c>
      <c r="B17" s="7">
        <v>34</v>
      </c>
      <c r="C17" s="7"/>
      <c r="D17" s="7"/>
      <c r="E17" s="7">
        <v>6</v>
      </c>
      <c r="F17" s="7">
        <v>40</v>
      </c>
    </row>
    <row r="18" spans="1:6" x14ac:dyDescent="0.2">
      <c r="A18" s="10" t="s">
        <v>8332</v>
      </c>
      <c r="B18" s="7">
        <v>80</v>
      </c>
      <c r="C18" s="7"/>
      <c r="D18" s="7">
        <v>140</v>
      </c>
      <c r="E18" s="7"/>
      <c r="F18" s="7">
        <v>220</v>
      </c>
    </row>
    <row r="19" spans="1:6" x14ac:dyDescent="0.2">
      <c r="A19" s="11" t="s">
        <v>8334</v>
      </c>
      <c r="B19" s="7"/>
      <c r="C19" s="7"/>
      <c r="D19" s="7">
        <v>40</v>
      </c>
      <c r="E19" s="7"/>
      <c r="F19" s="7">
        <v>40</v>
      </c>
    </row>
    <row r="20" spans="1:6" x14ac:dyDescent="0.2">
      <c r="A20" s="11" t="s">
        <v>8350</v>
      </c>
      <c r="B20" s="7">
        <v>80</v>
      </c>
      <c r="C20" s="7"/>
      <c r="D20" s="7"/>
      <c r="E20" s="7"/>
      <c r="F20" s="7">
        <v>80</v>
      </c>
    </row>
    <row r="21" spans="1:6" x14ac:dyDescent="0.2">
      <c r="A21" s="11" t="s">
        <v>8333</v>
      </c>
      <c r="B21" s="7"/>
      <c r="C21" s="7"/>
      <c r="D21" s="7">
        <v>100</v>
      </c>
      <c r="E21" s="7"/>
      <c r="F21" s="7">
        <v>100</v>
      </c>
    </row>
    <row r="22" spans="1:6" x14ac:dyDescent="0.2">
      <c r="A22" s="10" t="s">
        <v>8330</v>
      </c>
      <c r="B22" s="7"/>
      <c r="C22" s="7">
        <v>24</v>
      </c>
      <c r="D22" s="7"/>
      <c r="E22" s="7"/>
      <c r="F22" s="7">
        <v>24</v>
      </c>
    </row>
    <row r="23" spans="1:6" x14ac:dyDescent="0.2">
      <c r="A23" s="11" t="s">
        <v>8331</v>
      </c>
      <c r="B23" s="7"/>
      <c r="C23" s="7">
        <v>24</v>
      </c>
      <c r="D23" s="7"/>
      <c r="E23" s="7"/>
      <c r="F23" s="7">
        <v>24</v>
      </c>
    </row>
    <row r="24" spans="1:6" x14ac:dyDescent="0.2">
      <c r="A24" s="10" t="s">
        <v>8324</v>
      </c>
      <c r="B24" s="7">
        <v>540</v>
      </c>
      <c r="C24" s="7">
        <v>20</v>
      </c>
      <c r="D24" s="7">
        <v>120</v>
      </c>
      <c r="E24" s="7">
        <v>20</v>
      </c>
      <c r="F24" s="7">
        <v>700</v>
      </c>
    </row>
    <row r="25" spans="1:6" x14ac:dyDescent="0.2">
      <c r="A25" s="11" t="s">
        <v>8353</v>
      </c>
      <c r="B25" s="7">
        <v>40</v>
      </c>
      <c r="C25" s="7"/>
      <c r="D25" s="7"/>
      <c r="E25" s="7"/>
      <c r="F25" s="7">
        <v>40</v>
      </c>
    </row>
    <row r="26" spans="1:6" x14ac:dyDescent="0.2">
      <c r="A26" s="11" t="s">
        <v>8329</v>
      </c>
      <c r="B26" s="7">
        <v>40</v>
      </c>
      <c r="C26" s="7"/>
      <c r="D26" s="7"/>
      <c r="E26" s="7"/>
      <c r="F26" s="7">
        <v>40</v>
      </c>
    </row>
    <row r="27" spans="1:6" x14ac:dyDescent="0.2">
      <c r="A27" s="11" t="s">
        <v>8346</v>
      </c>
      <c r="B27" s="7"/>
      <c r="C27" s="7"/>
      <c r="D27" s="7">
        <v>40</v>
      </c>
      <c r="E27" s="7">
        <v>20</v>
      </c>
      <c r="F27" s="7">
        <v>60</v>
      </c>
    </row>
    <row r="28" spans="1:6" x14ac:dyDescent="0.2">
      <c r="A28" s="11" t="s">
        <v>8328</v>
      </c>
      <c r="B28" s="7">
        <v>140</v>
      </c>
      <c r="C28" s="7"/>
      <c r="D28" s="7">
        <v>20</v>
      </c>
      <c r="E28" s="7"/>
      <c r="F28" s="7">
        <v>160</v>
      </c>
    </row>
    <row r="29" spans="1:6" x14ac:dyDescent="0.2">
      <c r="A29" s="11" t="s">
        <v>8327</v>
      </c>
      <c r="B29" s="7"/>
      <c r="C29" s="7"/>
      <c r="D29" s="7">
        <v>60</v>
      </c>
      <c r="E29" s="7"/>
      <c r="F29" s="7">
        <v>60</v>
      </c>
    </row>
    <row r="30" spans="1:6" x14ac:dyDescent="0.2">
      <c r="A30" s="11" t="s">
        <v>8326</v>
      </c>
      <c r="B30" s="7">
        <v>20</v>
      </c>
      <c r="C30" s="7"/>
      <c r="D30" s="7"/>
      <c r="E30" s="7"/>
      <c r="F30" s="7">
        <v>20</v>
      </c>
    </row>
    <row r="31" spans="1:6" x14ac:dyDescent="0.2">
      <c r="A31" s="11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">
      <c r="A32" s="11" t="s">
        <v>8325</v>
      </c>
      <c r="B32" s="7">
        <v>260</v>
      </c>
      <c r="C32" s="7"/>
      <c r="D32" s="7"/>
      <c r="E32" s="7"/>
      <c r="F32" s="7">
        <v>260</v>
      </c>
    </row>
    <row r="33" spans="1:6" x14ac:dyDescent="0.2">
      <c r="A33" s="11" t="s">
        <v>8339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0" t="s">
        <v>8337</v>
      </c>
      <c r="B34" s="7">
        <v>103</v>
      </c>
      <c r="C34" s="7"/>
      <c r="D34" s="7">
        <v>117</v>
      </c>
      <c r="E34" s="7"/>
      <c r="F34" s="7">
        <v>220</v>
      </c>
    </row>
    <row r="35" spans="1:6" x14ac:dyDescent="0.2">
      <c r="A35" s="11" t="s">
        <v>8342</v>
      </c>
      <c r="B35" s="7"/>
      <c r="C35" s="7"/>
      <c r="D35" s="7">
        <v>20</v>
      </c>
      <c r="E35" s="7"/>
      <c r="F35" s="7">
        <v>20</v>
      </c>
    </row>
    <row r="36" spans="1:6" x14ac:dyDescent="0.2">
      <c r="A36" s="11" t="s">
        <v>8349</v>
      </c>
      <c r="B36" s="7"/>
      <c r="C36" s="7"/>
      <c r="D36" s="7">
        <v>20</v>
      </c>
      <c r="E36" s="7"/>
      <c r="F36" s="7">
        <v>20</v>
      </c>
    </row>
    <row r="37" spans="1:6" x14ac:dyDescent="0.2">
      <c r="A37" s="11" t="s">
        <v>8338</v>
      </c>
      <c r="B37" s="7">
        <v>103</v>
      </c>
      <c r="C37" s="7"/>
      <c r="D37" s="7">
        <v>57</v>
      </c>
      <c r="E37" s="7"/>
      <c r="F37" s="7">
        <v>160</v>
      </c>
    </row>
    <row r="38" spans="1:6" x14ac:dyDescent="0.2">
      <c r="A38" s="11" t="s">
        <v>8344</v>
      </c>
      <c r="B38" s="7"/>
      <c r="C38" s="7"/>
      <c r="D38" s="7">
        <v>20</v>
      </c>
      <c r="E38" s="7"/>
      <c r="F38" s="7">
        <v>20</v>
      </c>
    </row>
    <row r="39" spans="1:6" x14ac:dyDescent="0.2">
      <c r="A39" s="10" t="s">
        <v>8321</v>
      </c>
      <c r="B39" s="7">
        <v>80</v>
      </c>
      <c r="C39" s="7">
        <v>30</v>
      </c>
      <c r="D39" s="7">
        <v>127</v>
      </c>
      <c r="E39" s="7"/>
      <c r="F39" s="7">
        <v>237</v>
      </c>
    </row>
    <row r="40" spans="1:6" x14ac:dyDescent="0.2">
      <c r="A40" s="11" t="s">
        <v>8343</v>
      </c>
      <c r="B40" s="7"/>
      <c r="C40" s="7">
        <v>20</v>
      </c>
      <c r="D40" s="7"/>
      <c r="E40" s="7"/>
      <c r="F40" s="7">
        <v>20</v>
      </c>
    </row>
    <row r="41" spans="1:6" x14ac:dyDescent="0.2">
      <c r="A41" s="11" t="s">
        <v>8357</v>
      </c>
      <c r="B41" s="7"/>
      <c r="C41" s="7"/>
      <c r="D41" s="7">
        <v>40</v>
      </c>
      <c r="E41" s="7"/>
      <c r="F41" s="7">
        <v>40</v>
      </c>
    </row>
    <row r="42" spans="1:6" x14ac:dyDescent="0.2">
      <c r="A42" s="11" t="s">
        <v>8323</v>
      </c>
      <c r="B42" s="7"/>
      <c r="C42" s="7"/>
      <c r="D42" s="7">
        <v>40</v>
      </c>
      <c r="E42" s="7"/>
      <c r="F42" s="7">
        <v>40</v>
      </c>
    </row>
    <row r="43" spans="1:6" x14ac:dyDescent="0.2">
      <c r="A43" s="11" t="s">
        <v>8322</v>
      </c>
      <c r="B43" s="7">
        <v>60</v>
      </c>
      <c r="C43" s="7"/>
      <c r="D43" s="7"/>
      <c r="E43" s="7"/>
      <c r="F43" s="7">
        <v>60</v>
      </c>
    </row>
    <row r="44" spans="1:6" x14ac:dyDescent="0.2">
      <c r="A44" s="11" t="s">
        <v>8341</v>
      </c>
      <c r="B44" s="7">
        <v>20</v>
      </c>
      <c r="C44" s="7"/>
      <c r="D44" s="7"/>
      <c r="E44" s="7"/>
      <c r="F44" s="7">
        <v>20</v>
      </c>
    </row>
    <row r="45" spans="1:6" x14ac:dyDescent="0.2">
      <c r="A45" s="11" t="s">
        <v>8340</v>
      </c>
      <c r="B45" s="7"/>
      <c r="C45" s="7">
        <v>10</v>
      </c>
      <c r="D45" s="7">
        <v>47</v>
      </c>
      <c r="E45" s="7"/>
      <c r="F45" s="7">
        <v>57</v>
      </c>
    </row>
    <row r="46" spans="1:6" x14ac:dyDescent="0.2">
      <c r="A46" s="10" t="s">
        <v>8318</v>
      </c>
      <c r="B46" s="7">
        <v>209</v>
      </c>
      <c r="C46" s="7">
        <v>178</v>
      </c>
      <c r="D46" s="7">
        <v>213</v>
      </c>
      <c r="E46" s="7"/>
      <c r="F46" s="7">
        <v>600</v>
      </c>
    </row>
    <row r="47" spans="1:6" x14ac:dyDescent="0.2">
      <c r="A47" s="11" t="s">
        <v>8347</v>
      </c>
      <c r="B47" s="7"/>
      <c r="C47" s="7"/>
      <c r="D47" s="7">
        <v>20</v>
      </c>
      <c r="E47" s="7"/>
      <c r="F47" s="7">
        <v>20</v>
      </c>
    </row>
    <row r="48" spans="1:6" x14ac:dyDescent="0.2">
      <c r="A48" s="11" t="s">
        <v>8348</v>
      </c>
      <c r="B48" s="7">
        <v>140</v>
      </c>
      <c r="C48" s="7"/>
      <c r="D48" s="7"/>
      <c r="E48" s="7"/>
      <c r="F48" s="7">
        <v>140</v>
      </c>
    </row>
    <row r="49" spans="1:6" x14ac:dyDescent="0.2">
      <c r="A49" s="11" t="s">
        <v>8355</v>
      </c>
      <c r="B49" s="7">
        <v>9</v>
      </c>
      <c r="C49" s="7"/>
      <c r="D49" s="7">
        <v>11</v>
      </c>
      <c r="E49" s="7"/>
      <c r="F49" s="7">
        <v>20</v>
      </c>
    </row>
    <row r="50" spans="1:6" x14ac:dyDescent="0.2">
      <c r="A50" s="11" t="s">
        <v>8354</v>
      </c>
      <c r="B50" s="7">
        <v>40</v>
      </c>
      <c r="C50" s="7">
        <v>18</v>
      </c>
      <c r="D50" s="7">
        <v>2</v>
      </c>
      <c r="E50" s="7"/>
      <c r="F50" s="7">
        <v>60</v>
      </c>
    </row>
    <row r="51" spans="1:6" x14ac:dyDescent="0.2">
      <c r="A51" s="11" t="s">
        <v>8320</v>
      </c>
      <c r="B51" s="7">
        <v>20</v>
      </c>
      <c r="C51" s="7">
        <v>60</v>
      </c>
      <c r="D51" s="7">
        <v>120</v>
      </c>
      <c r="E51" s="7"/>
      <c r="F51" s="7">
        <v>200</v>
      </c>
    </row>
    <row r="52" spans="1:6" x14ac:dyDescent="0.2">
      <c r="A52" s="11" t="s">
        <v>8319</v>
      </c>
      <c r="B52" s="7"/>
      <c r="C52" s="7">
        <v>100</v>
      </c>
      <c r="D52" s="7">
        <v>60</v>
      </c>
      <c r="E52" s="7"/>
      <c r="F52" s="7">
        <v>160</v>
      </c>
    </row>
    <row r="53" spans="1:6" x14ac:dyDescent="0.2">
      <c r="A53" s="10" t="s">
        <v>8316</v>
      </c>
      <c r="B53" s="7">
        <v>839</v>
      </c>
      <c r="C53" s="7">
        <v>37</v>
      </c>
      <c r="D53" s="7">
        <v>493</v>
      </c>
      <c r="E53" s="7">
        <v>24</v>
      </c>
      <c r="F53" s="7">
        <v>1393</v>
      </c>
    </row>
    <row r="54" spans="1:6" x14ac:dyDescent="0.2">
      <c r="A54" s="11" t="s">
        <v>8358</v>
      </c>
      <c r="B54" s="7">
        <v>60</v>
      </c>
      <c r="C54" s="7">
        <v>20</v>
      </c>
      <c r="D54" s="7">
        <v>60</v>
      </c>
      <c r="E54" s="7"/>
      <c r="F54" s="7">
        <v>140</v>
      </c>
    </row>
    <row r="55" spans="1:6" x14ac:dyDescent="0.2">
      <c r="A55" s="11" t="s">
        <v>8317</v>
      </c>
      <c r="B55" s="7">
        <v>694</v>
      </c>
      <c r="C55" s="7"/>
      <c r="D55" s="7">
        <v>353</v>
      </c>
      <c r="E55" s="7">
        <v>19</v>
      </c>
      <c r="F55" s="7">
        <v>1066</v>
      </c>
    </row>
    <row r="56" spans="1:6" x14ac:dyDescent="0.2">
      <c r="A56" s="11" t="s">
        <v>8356</v>
      </c>
      <c r="B56" s="7">
        <v>85</v>
      </c>
      <c r="C56" s="7">
        <v>17</v>
      </c>
      <c r="D56" s="7">
        <v>80</v>
      </c>
      <c r="E56" s="7">
        <v>5</v>
      </c>
      <c r="F56" s="7">
        <v>187</v>
      </c>
    </row>
    <row r="57" spans="1:6" x14ac:dyDescent="0.2">
      <c r="A57" s="10" t="s">
        <v>8361</v>
      </c>
      <c r="B57" s="7">
        <v>2185</v>
      </c>
      <c r="C57" s="7">
        <v>349</v>
      </c>
      <c r="D57" s="7">
        <v>1530</v>
      </c>
      <c r="E57" s="7">
        <v>50</v>
      </c>
      <c r="F5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686B8-F79D-3C40-8E45-4E3006BF6A33}">
  <sheetPr codeName="Sheet5"/>
  <dimension ref="A1:F14"/>
  <sheetViews>
    <sheetView workbookViewId="0">
      <selection activeCell="F25" sqref="F25"/>
    </sheetView>
  </sheetViews>
  <sheetFormatPr baseColWidth="10" defaultColWidth="9.1640625" defaultRowHeight="15" x14ac:dyDescent="0.2"/>
  <cols>
    <col min="1" max="1" width="17" style="17" bestFit="1" customWidth="1"/>
    <col min="2" max="2" width="16.33203125" style="17" bestFit="1" customWidth="1"/>
    <col min="3" max="3" width="6.1640625" style="17" bestFit="1" customWidth="1"/>
    <col min="4" max="4" width="8.83203125" style="17" bestFit="1" customWidth="1"/>
    <col min="5" max="5" width="4.33203125" style="17" bestFit="1" customWidth="1"/>
    <col min="6" max="6" width="11.33203125" style="17" bestFit="1" customWidth="1"/>
    <col min="7" max="16384" width="9.1640625" style="17"/>
  </cols>
  <sheetData>
    <row r="1" spans="1:6" x14ac:dyDescent="0.2">
      <c r="A1" s="9" t="s">
        <v>8223</v>
      </c>
      <c r="B1" t="s">
        <v>8362</v>
      </c>
    </row>
    <row r="3" spans="1:6" x14ac:dyDescent="0.2">
      <c r="A3" s="9" t="s">
        <v>8408</v>
      </c>
      <c r="B3" s="9" t="s">
        <v>8363</v>
      </c>
      <c r="C3"/>
      <c r="D3"/>
      <c r="E3"/>
      <c r="F3"/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8309</v>
      </c>
      <c r="B5">
        <v>300</v>
      </c>
      <c r="C5">
        <v>180</v>
      </c>
      <c r="D5">
        <v>40</v>
      </c>
      <c r="E5"/>
      <c r="F5">
        <v>520</v>
      </c>
    </row>
    <row r="6" spans="1:6" x14ac:dyDescent="0.2">
      <c r="A6" s="10" t="s">
        <v>8335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2">
      <c r="A7" s="10" t="s">
        <v>8332</v>
      </c>
      <c r="B7">
        <v>80</v>
      </c>
      <c r="C7">
        <v>140</v>
      </c>
      <c r="D7"/>
      <c r="E7"/>
      <c r="F7">
        <v>220</v>
      </c>
    </row>
    <row r="8" spans="1:6" x14ac:dyDescent="0.2">
      <c r="A8" s="10" t="s">
        <v>8330</v>
      </c>
      <c r="B8"/>
      <c r="C8"/>
      <c r="D8">
        <v>24</v>
      </c>
      <c r="E8"/>
      <c r="F8">
        <v>24</v>
      </c>
    </row>
    <row r="9" spans="1:6" x14ac:dyDescent="0.2">
      <c r="A9" s="10" t="s">
        <v>8324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2">
      <c r="A10" s="10" t="s">
        <v>8337</v>
      </c>
      <c r="B10">
        <v>103</v>
      </c>
      <c r="C10">
        <v>117</v>
      </c>
      <c r="D10"/>
      <c r="E10"/>
      <c r="F10">
        <v>220</v>
      </c>
    </row>
    <row r="11" spans="1:6" x14ac:dyDescent="0.2">
      <c r="A11" s="10" t="s">
        <v>8321</v>
      </c>
      <c r="B11">
        <v>80</v>
      </c>
      <c r="C11">
        <v>127</v>
      </c>
      <c r="D11">
        <v>30</v>
      </c>
      <c r="E11"/>
      <c r="F11">
        <v>237</v>
      </c>
    </row>
    <row r="12" spans="1:6" x14ac:dyDescent="0.2">
      <c r="A12" s="10" t="s">
        <v>8318</v>
      </c>
      <c r="B12">
        <v>209</v>
      </c>
      <c r="C12">
        <v>213</v>
      </c>
      <c r="D12">
        <v>178</v>
      </c>
      <c r="E12"/>
      <c r="F12">
        <v>600</v>
      </c>
    </row>
    <row r="13" spans="1:6" x14ac:dyDescent="0.2">
      <c r="A13" s="10" t="s">
        <v>8316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2">
      <c r="A14" s="10" t="s">
        <v>8361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26A4-2312-FC4B-9366-2B0A1E846371}">
  <sheetPr codeName="Sheet6"/>
  <dimension ref="A1:E18"/>
  <sheetViews>
    <sheetView workbookViewId="0">
      <selection activeCell="K34" sqref="K34"/>
    </sheetView>
  </sheetViews>
  <sheetFormatPr baseColWidth="10" defaultColWidth="9.1640625" defaultRowHeight="15" x14ac:dyDescent="0.2"/>
  <cols>
    <col min="1" max="1" width="17" style="17" bestFit="1" customWidth="1"/>
    <col min="2" max="2" width="16.33203125" style="17" bestFit="1" customWidth="1"/>
    <col min="3" max="3" width="6.1640625" style="17" bestFit="1" customWidth="1"/>
    <col min="4" max="4" width="8.83203125" style="17" bestFit="1" customWidth="1"/>
    <col min="5" max="6" width="11.33203125" style="17" bestFit="1" customWidth="1"/>
    <col min="7" max="16384" width="9.1640625" style="17"/>
  </cols>
  <sheetData>
    <row r="1" spans="1:5" x14ac:dyDescent="0.2">
      <c r="A1" s="9" t="s">
        <v>8409</v>
      </c>
      <c r="B1" t="s">
        <v>8362</v>
      </c>
    </row>
    <row r="2" spans="1:5" x14ac:dyDescent="0.2">
      <c r="A2" s="9" t="s">
        <v>8385</v>
      </c>
      <c r="B2" t="s">
        <v>8362</v>
      </c>
    </row>
    <row r="4" spans="1:5" x14ac:dyDescent="0.2">
      <c r="A4" s="9" t="s">
        <v>8408</v>
      </c>
      <c r="B4" s="9" t="s">
        <v>8363</v>
      </c>
      <c r="C4"/>
      <c r="D4"/>
      <c r="E4"/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9" t="s">
        <v>8379</v>
      </c>
      <c r="B6">
        <v>182</v>
      </c>
      <c r="C6">
        <v>149</v>
      </c>
      <c r="D6">
        <v>34</v>
      </c>
      <c r="E6">
        <v>365</v>
      </c>
    </row>
    <row r="7" spans="1:5" x14ac:dyDescent="0.2">
      <c r="A7" s="19" t="s">
        <v>8380</v>
      </c>
      <c r="B7">
        <v>202</v>
      </c>
      <c r="C7">
        <v>106</v>
      </c>
      <c r="D7">
        <v>27</v>
      </c>
      <c r="E7">
        <v>335</v>
      </c>
    </row>
    <row r="8" spans="1:5" x14ac:dyDescent="0.2">
      <c r="A8" s="19" t="s">
        <v>8381</v>
      </c>
      <c r="B8">
        <v>180</v>
      </c>
      <c r="C8">
        <v>108</v>
      </c>
      <c r="D8">
        <v>28</v>
      </c>
      <c r="E8">
        <v>316</v>
      </c>
    </row>
    <row r="9" spans="1:5" x14ac:dyDescent="0.2">
      <c r="A9" s="19" t="s">
        <v>8382</v>
      </c>
      <c r="B9">
        <v>192</v>
      </c>
      <c r="C9">
        <v>102</v>
      </c>
      <c r="D9">
        <v>27</v>
      </c>
      <c r="E9">
        <v>321</v>
      </c>
    </row>
    <row r="10" spans="1:5" x14ac:dyDescent="0.2">
      <c r="A10" s="19" t="s">
        <v>8370</v>
      </c>
      <c r="B10">
        <v>234</v>
      </c>
      <c r="C10">
        <v>126</v>
      </c>
      <c r="D10">
        <v>26</v>
      </c>
      <c r="E10">
        <v>386</v>
      </c>
    </row>
    <row r="11" spans="1:5" x14ac:dyDescent="0.2">
      <c r="A11" s="19" t="s">
        <v>8383</v>
      </c>
      <c r="B11">
        <v>211</v>
      </c>
      <c r="C11">
        <v>147</v>
      </c>
      <c r="D11">
        <v>27</v>
      </c>
      <c r="E11">
        <v>385</v>
      </c>
    </row>
    <row r="12" spans="1:5" x14ac:dyDescent="0.2">
      <c r="A12" s="19" t="s">
        <v>8372</v>
      </c>
      <c r="B12">
        <v>194</v>
      </c>
      <c r="C12">
        <v>150</v>
      </c>
      <c r="D12">
        <v>43</v>
      </c>
      <c r="E12">
        <v>387</v>
      </c>
    </row>
    <row r="13" spans="1:5" x14ac:dyDescent="0.2">
      <c r="A13" s="19" t="s">
        <v>8373</v>
      </c>
      <c r="B13">
        <v>166</v>
      </c>
      <c r="C13">
        <v>134</v>
      </c>
      <c r="D13">
        <v>33</v>
      </c>
      <c r="E13">
        <v>333</v>
      </c>
    </row>
    <row r="14" spans="1:5" x14ac:dyDescent="0.2">
      <c r="A14" s="19" t="s">
        <v>8374</v>
      </c>
      <c r="B14">
        <v>147</v>
      </c>
      <c r="C14">
        <v>127</v>
      </c>
      <c r="D14">
        <v>24</v>
      </c>
      <c r="E14">
        <v>298</v>
      </c>
    </row>
    <row r="15" spans="1:5" x14ac:dyDescent="0.2">
      <c r="A15" s="19" t="s">
        <v>8376</v>
      </c>
      <c r="B15">
        <v>183</v>
      </c>
      <c r="C15">
        <v>149</v>
      </c>
      <c r="D15">
        <v>20</v>
      </c>
      <c r="E15">
        <v>352</v>
      </c>
    </row>
    <row r="16" spans="1:5" x14ac:dyDescent="0.2">
      <c r="A16" s="19" t="s">
        <v>8377</v>
      </c>
      <c r="B16">
        <v>183</v>
      </c>
      <c r="C16">
        <v>114</v>
      </c>
      <c r="D16">
        <v>37</v>
      </c>
      <c r="E16">
        <v>334</v>
      </c>
    </row>
    <row r="17" spans="1:5" x14ac:dyDescent="0.2">
      <c r="A17" s="19" t="s">
        <v>8384</v>
      </c>
      <c r="B17">
        <v>111</v>
      </c>
      <c r="C17">
        <v>118</v>
      </c>
      <c r="D17">
        <v>23</v>
      </c>
      <c r="E17">
        <v>252</v>
      </c>
    </row>
    <row r="18" spans="1:5" x14ac:dyDescent="0.2">
      <c r="A18" s="18" t="s">
        <v>8361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687DE-5DA6-654C-8B2F-A57AF168F888}">
  <sheetPr codeName="Sheet7"/>
  <dimension ref="A2:K7"/>
  <sheetViews>
    <sheetView workbookViewId="0">
      <selection activeCell="L21" sqref="L21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8" width="29" bestFit="1" customWidth="1"/>
    <col min="19" max="19" width="18.33203125" bestFit="1" customWidth="1"/>
    <col min="20" max="20" width="33.33203125" bestFit="1" customWidth="1"/>
    <col min="21" max="21" width="3.1640625" bestFit="1" customWidth="1"/>
    <col min="22" max="22" width="5.1640625" bestFit="1" customWidth="1"/>
    <col min="23" max="23" width="10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11" x14ac:dyDescent="0.2">
      <c r="A2" s="9" t="s">
        <v>8223</v>
      </c>
      <c r="B2" t="s">
        <v>8224</v>
      </c>
    </row>
    <row r="3" spans="1:11" x14ac:dyDescent="0.2">
      <c r="A3" s="9" t="s">
        <v>8264</v>
      </c>
      <c r="B3" t="s">
        <v>8362</v>
      </c>
    </row>
    <row r="5" spans="1:11" x14ac:dyDescent="0.2">
      <c r="B5" s="9" t="s">
        <v>8363</v>
      </c>
    </row>
    <row r="6" spans="1:11" x14ac:dyDescent="0.2">
      <c r="B6" t="s">
        <v>8309</v>
      </c>
      <c r="C6" t="s">
        <v>8335</v>
      </c>
      <c r="D6" t="s">
        <v>8332</v>
      </c>
      <c r="E6" t="s">
        <v>8330</v>
      </c>
      <c r="F6" t="s">
        <v>8324</v>
      </c>
      <c r="G6" t="s">
        <v>8337</v>
      </c>
      <c r="H6" t="s">
        <v>8321</v>
      </c>
      <c r="I6" t="s">
        <v>8318</v>
      </c>
      <c r="J6" t="s">
        <v>8316</v>
      </c>
      <c r="K6" t="s">
        <v>8361</v>
      </c>
    </row>
    <row r="7" spans="1:11" x14ac:dyDescent="0.2">
      <c r="A7" t="s">
        <v>8364</v>
      </c>
      <c r="B7" s="7">
        <v>422</v>
      </c>
      <c r="C7" s="7">
        <v>168</v>
      </c>
      <c r="D7" s="7">
        <v>148</v>
      </c>
      <c r="E7" s="7">
        <v>23</v>
      </c>
      <c r="F7" s="7">
        <v>636</v>
      </c>
      <c r="G7" s="7">
        <v>134</v>
      </c>
      <c r="H7" s="7">
        <v>178</v>
      </c>
      <c r="I7" s="7">
        <v>417</v>
      </c>
      <c r="J7" s="7">
        <v>912</v>
      </c>
      <c r="K7" s="7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A564-5E1B-EC4F-A4F7-B1D5CDC1D0D3}">
  <sheetPr codeName="Sheet8"/>
  <dimension ref="A3:F57"/>
  <sheetViews>
    <sheetView workbookViewId="0">
      <selection activeCell="S34" sqref="S34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14" bestFit="1" customWidth="1"/>
    <col min="8" max="8" width="22.1640625" bestFit="1" customWidth="1"/>
    <col min="9" max="9" width="14" bestFit="1" customWidth="1"/>
    <col min="10" max="10" width="26.33203125" bestFit="1" customWidth="1"/>
    <col min="11" max="11" width="18.33203125" bestFit="1" customWidth="1"/>
    <col min="12" max="13" width="2.5" bestFit="1" customWidth="1"/>
    <col min="14" max="15" width="3.1640625" bestFit="1" customWidth="1"/>
    <col min="16" max="16" width="3.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3" bestFit="1" customWidth="1"/>
    <col min="22" max="22" width="9.83203125" bestFit="1" customWidth="1"/>
    <col min="23" max="24" width="3.33203125" bestFit="1" customWidth="1"/>
    <col min="25" max="25" width="3.1640625" bestFit="1" customWidth="1"/>
    <col min="26" max="26" width="3.33203125" bestFit="1" customWidth="1"/>
    <col min="27" max="27" width="2.83203125" bestFit="1" customWidth="1"/>
    <col min="28" max="28" width="3" bestFit="1" customWidth="1"/>
    <col min="29" max="30" width="3.33203125" bestFit="1" customWidth="1"/>
    <col min="31" max="32" width="2.5" bestFit="1" customWidth="1"/>
    <col min="33" max="33" width="3.83203125" bestFit="1" customWidth="1"/>
    <col min="34" max="35" width="3.1640625" bestFit="1" customWidth="1"/>
    <col min="36" max="36" width="2.83203125" bestFit="1" customWidth="1"/>
    <col min="37" max="37" width="4.1640625" bestFit="1" customWidth="1"/>
    <col min="38" max="38" width="12.33203125" bestFit="1" customWidth="1"/>
    <col min="39" max="39" width="7.1640625" bestFit="1" customWidth="1"/>
    <col min="40" max="40" width="3.5" bestFit="1" customWidth="1"/>
    <col min="41" max="41" width="3" bestFit="1" customWidth="1"/>
    <col min="42" max="43" width="3.33203125" bestFit="1" customWidth="1"/>
    <col min="44" max="44" width="3.1640625" bestFit="1" customWidth="1"/>
    <col min="45" max="45" width="3.33203125" bestFit="1" customWidth="1"/>
    <col min="46" max="46" width="2.83203125" bestFit="1" customWidth="1"/>
    <col min="47" max="47" width="3.1640625" bestFit="1" customWidth="1"/>
    <col min="48" max="48" width="4.1640625" bestFit="1" customWidth="1"/>
    <col min="49" max="49" width="3.33203125" bestFit="1" customWidth="1"/>
    <col min="50" max="50" width="2.5" bestFit="1" customWidth="1"/>
    <col min="51" max="51" width="3.1640625" bestFit="1" customWidth="1"/>
    <col min="52" max="52" width="3.83203125" bestFit="1" customWidth="1"/>
    <col min="53" max="53" width="3.1640625" bestFit="1" customWidth="1"/>
    <col min="54" max="54" width="3.5" bestFit="1" customWidth="1"/>
    <col min="55" max="55" width="3.1640625" bestFit="1" customWidth="1"/>
    <col min="56" max="56" width="2.83203125" bestFit="1" customWidth="1"/>
    <col min="57" max="57" width="5.1640625" bestFit="1" customWidth="1"/>
    <col min="58" max="58" width="9.6640625" bestFit="1" customWidth="1"/>
    <col min="59" max="59" width="5.6640625" bestFit="1" customWidth="1"/>
    <col min="60" max="60" width="3.33203125" bestFit="1" customWidth="1"/>
    <col min="61" max="61" width="3" bestFit="1" customWidth="1"/>
    <col min="62" max="62" width="3.33203125" bestFit="1" customWidth="1"/>
    <col min="63" max="63" width="2.5" bestFit="1" customWidth="1"/>
    <col min="64" max="64" width="3.83203125" bestFit="1" customWidth="1"/>
    <col min="65" max="66" width="3.1640625" bestFit="1" customWidth="1"/>
    <col min="67" max="67" width="8.1640625" bestFit="1" customWidth="1"/>
    <col min="68" max="68" width="10" bestFit="1" customWidth="1"/>
    <col min="69" max="86" width="12.1640625" bestFit="1" customWidth="1"/>
    <col min="87" max="87" width="11.1640625" bestFit="1" customWidth="1"/>
    <col min="88" max="88" width="12.1640625" bestFit="1" customWidth="1"/>
    <col min="89" max="89" width="11.1640625" bestFit="1" customWidth="1"/>
    <col min="90" max="94" width="12.1640625" bestFit="1" customWidth="1"/>
    <col min="95" max="95" width="6.1640625" bestFit="1" customWidth="1"/>
    <col min="96" max="112" width="12.1640625" bestFit="1" customWidth="1"/>
    <col min="113" max="113" width="5.1640625" bestFit="1" customWidth="1"/>
    <col min="114" max="114" width="12.1640625" bestFit="1" customWidth="1"/>
    <col min="115" max="115" width="11.1640625" bestFit="1" customWidth="1"/>
    <col min="116" max="124" width="12.1640625" bestFit="1" customWidth="1"/>
    <col min="125" max="125" width="11.1640625" bestFit="1" customWidth="1"/>
    <col min="126" max="127" width="12.1640625" bestFit="1" customWidth="1"/>
    <col min="128" max="128" width="6.1640625" bestFit="1" customWidth="1"/>
    <col min="129" max="130" width="12.1640625" bestFit="1" customWidth="1"/>
    <col min="131" max="131" width="6.1640625" bestFit="1" customWidth="1"/>
    <col min="132" max="153" width="12.1640625" bestFit="1" customWidth="1"/>
    <col min="154" max="154" width="5.1640625" bestFit="1" customWidth="1"/>
    <col min="155" max="155" width="12.1640625" bestFit="1" customWidth="1"/>
    <col min="156" max="156" width="10.1640625" bestFit="1" customWidth="1"/>
    <col min="157" max="159" width="12.1640625" bestFit="1" customWidth="1"/>
    <col min="160" max="160" width="5.1640625" bestFit="1" customWidth="1"/>
    <col min="161" max="170" width="12.1640625" bestFit="1" customWidth="1"/>
    <col min="171" max="171" width="6.1640625" bestFit="1" customWidth="1"/>
    <col min="172" max="174" width="12.1640625" bestFit="1" customWidth="1"/>
    <col min="175" max="175" width="4.1640625" bestFit="1" customWidth="1"/>
    <col min="176" max="177" width="12.1640625" bestFit="1" customWidth="1"/>
    <col min="178" max="178" width="4.1640625" bestFit="1" customWidth="1"/>
    <col min="179" max="179" width="5.1640625" bestFit="1" customWidth="1"/>
    <col min="180" max="181" width="12.1640625" bestFit="1" customWidth="1"/>
    <col min="182" max="182" width="4.1640625" bestFit="1" customWidth="1"/>
    <col min="183" max="183" width="12.1640625" bestFit="1" customWidth="1"/>
    <col min="184" max="184" width="2.1640625" bestFit="1" customWidth="1"/>
    <col min="185" max="185" width="12.33203125" bestFit="1" customWidth="1"/>
    <col min="186" max="186" width="7.1640625" bestFit="1" customWidth="1"/>
    <col min="187" max="192" width="12.1640625" bestFit="1" customWidth="1"/>
    <col min="193" max="193" width="7.1640625" bestFit="1" customWidth="1"/>
    <col min="194" max="194" width="8.1640625" bestFit="1" customWidth="1"/>
    <col min="195" max="200" width="12.1640625" bestFit="1" customWidth="1"/>
    <col min="201" max="201" width="10.1640625" bestFit="1" customWidth="1"/>
    <col min="202" max="203" width="12.1640625" bestFit="1" customWidth="1"/>
    <col min="204" max="204" width="11.1640625" bestFit="1" customWidth="1"/>
    <col min="205" max="207" width="12.1640625" bestFit="1" customWidth="1"/>
    <col min="208" max="208" width="6.1640625" bestFit="1" customWidth="1"/>
    <col min="209" max="209" width="10.1640625" bestFit="1" customWidth="1"/>
    <col min="210" max="210" width="11.1640625" bestFit="1" customWidth="1"/>
    <col min="211" max="221" width="12.1640625" bestFit="1" customWidth="1"/>
    <col min="222" max="222" width="10.1640625" bestFit="1" customWidth="1"/>
    <col min="223" max="224" width="12.1640625" bestFit="1" customWidth="1"/>
    <col min="225" max="225" width="11.1640625" bestFit="1" customWidth="1"/>
    <col min="226" max="226" width="12.1640625" bestFit="1" customWidth="1"/>
    <col min="227" max="227" width="10.1640625" bestFit="1" customWidth="1"/>
    <col min="228" max="230" width="12.1640625" bestFit="1" customWidth="1"/>
    <col min="231" max="231" width="11.1640625" bestFit="1" customWidth="1"/>
    <col min="232" max="237" width="12.1640625" bestFit="1" customWidth="1"/>
    <col min="238" max="238" width="11.1640625" bestFit="1" customWidth="1"/>
    <col min="239" max="241" width="12.1640625" bestFit="1" customWidth="1"/>
    <col min="242" max="242" width="6.1640625" bestFit="1" customWidth="1"/>
    <col min="243" max="255" width="12.1640625" bestFit="1" customWidth="1"/>
    <col min="256" max="256" width="11.1640625" bestFit="1" customWidth="1"/>
    <col min="257" max="257" width="12.1640625" bestFit="1" customWidth="1"/>
    <col min="258" max="258" width="6.1640625" bestFit="1" customWidth="1"/>
    <col min="259" max="260" width="12.1640625" bestFit="1" customWidth="1"/>
    <col min="261" max="261" width="11.1640625" bestFit="1" customWidth="1"/>
    <col min="262" max="282" width="12.1640625" bestFit="1" customWidth="1"/>
    <col min="283" max="283" width="11.1640625" bestFit="1" customWidth="1"/>
    <col min="284" max="284" width="8.1640625" bestFit="1" customWidth="1"/>
    <col min="285" max="296" width="12.1640625" bestFit="1" customWidth="1"/>
    <col min="297" max="297" width="6.1640625" bestFit="1" customWidth="1"/>
    <col min="298" max="298" width="12.1640625" bestFit="1" customWidth="1"/>
    <col min="299" max="299" width="11.1640625" bestFit="1" customWidth="1"/>
    <col min="300" max="305" width="12.1640625" bestFit="1" customWidth="1"/>
    <col min="306" max="306" width="7.1640625" bestFit="1" customWidth="1"/>
    <col min="307" max="307" width="11.1640625" bestFit="1" customWidth="1"/>
    <col min="308" max="317" width="12.1640625" bestFit="1" customWidth="1"/>
    <col min="318" max="318" width="11.1640625" bestFit="1" customWidth="1"/>
    <col min="319" max="319" width="6.1640625" bestFit="1" customWidth="1"/>
    <col min="320" max="335" width="12.1640625" bestFit="1" customWidth="1"/>
    <col min="336" max="337" width="11.1640625" bestFit="1" customWidth="1"/>
    <col min="338" max="343" width="12.1640625" bestFit="1" customWidth="1"/>
    <col min="344" max="344" width="11.1640625" bestFit="1" customWidth="1"/>
    <col min="345" max="345" width="7.1640625" bestFit="1" customWidth="1"/>
    <col min="346" max="363" width="12.1640625" bestFit="1" customWidth="1"/>
    <col min="364" max="364" width="11.1640625" bestFit="1" customWidth="1"/>
    <col min="365" max="374" width="12.1640625" bestFit="1" customWidth="1"/>
    <col min="375" max="375" width="5.1640625" bestFit="1" customWidth="1"/>
    <col min="376" max="392" width="12.1640625" bestFit="1" customWidth="1"/>
    <col min="393" max="393" width="10.1640625" bestFit="1" customWidth="1"/>
    <col min="394" max="399" width="12.1640625" bestFit="1" customWidth="1"/>
    <col min="400" max="400" width="11.1640625" bestFit="1" customWidth="1"/>
    <col min="401" max="401" width="12.1640625" bestFit="1" customWidth="1"/>
    <col min="402" max="402" width="8.1640625" bestFit="1" customWidth="1"/>
    <col min="403" max="408" width="12.1640625" bestFit="1" customWidth="1"/>
    <col min="409" max="410" width="11.1640625" bestFit="1" customWidth="1"/>
    <col min="411" max="412" width="12.1640625" bestFit="1" customWidth="1"/>
    <col min="413" max="413" width="10.1640625" bestFit="1" customWidth="1"/>
    <col min="414" max="423" width="12.1640625" bestFit="1" customWidth="1"/>
    <col min="424" max="424" width="6.1640625" bestFit="1" customWidth="1"/>
    <col min="425" max="438" width="12.1640625" bestFit="1" customWidth="1"/>
    <col min="439" max="439" width="11.1640625" bestFit="1" customWidth="1"/>
    <col min="440" max="442" width="12.1640625" bestFit="1" customWidth="1"/>
    <col min="443" max="443" width="7.1640625" bestFit="1" customWidth="1"/>
    <col min="444" max="453" width="12.1640625" bestFit="1" customWidth="1"/>
    <col min="454" max="454" width="11.1640625" bestFit="1" customWidth="1"/>
    <col min="455" max="469" width="12.1640625" bestFit="1" customWidth="1"/>
    <col min="470" max="470" width="11.1640625" bestFit="1" customWidth="1"/>
    <col min="471" max="490" width="12.1640625" bestFit="1" customWidth="1"/>
    <col min="491" max="491" width="6.1640625" bestFit="1" customWidth="1"/>
    <col min="492" max="493" width="12.1640625" bestFit="1" customWidth="1"/>
    <col min="494" max="494" width="11.1640625" bestFit="1" customWidth="1"/>
    <col min="495" max="497" width="12.1640625" bestFit="1" customWidth="1"/>
    <col min="498" max="498" width="11.1640625" bestFit="1" customWidth="1"/>
    <col min="499" max="506" width="12.1640625" bestFit="1" customWidth="1"/>
    <col min="507" max="507" width="9.1640625" bestFit="1" customWidth="1"/>
    <col min="508" max="515" width="12.1640625" bestFit="1" customWidth="1"/>
    <col min="516" max="516" width="6.1640625" bestFit="1" customWidth="1"/>
    <col min="517" max="530" width="12.1640625" bestFit="1" customWidth="1"/>
    <col min="531" max="531" width="11.1640625" bestFit="1" customWidth="1"/>
    <col min="532" max="537" width="12.1640625" bestFit="1" customWidth="1"/>
    <col min="538" max="538" width="11.1640625" bestFit="1" customWidth="1"/>
    <col min="539" max="542" width="12.1640625" bestFit="1" customWidth="1"/>
    <col min="543" max="543" width="10.1640625" bestFit="1" customWidth="1"/>
    <col min="544" max="550" width="12.1640625" bestFit="1" customWidth="1"/>
    <col min="551" max="551" width="11.1640625" bestFit="1" customWidth="1"/>
    <col min="552" max="567" width="12.1640625" bestFit="1" customWidth="1"/>
    <col min="568" max="568" width="11.1640625" bestFit="1" customWidth="1"/>
    <col min="569" max="577" width="12.1640625" bestFit="1" customWidth="1"/>
    <col min="578" max="578" width="11.1640625" bestFit="1" customWidth="1"/>
    <col min="579" max="583" width="12.1640625" bestFit="1" customWidth="1"/>
    <col min="584" max="584" width="7.1640625" bestFit="1" customWidth="1"/>
    <col min="585" max="589" width="12.1640625" bestFit="1" customWidth="1"/>
    <col min="590" max="590" width="11.1640625" bestFit="1" customWidth="1"/>
    <col min="591" max="595" width="12.1640625" bestFit="1" customWidth="1"/>
    <col min="596" max="596" width="11.1640625" bestFit="1" customWidth="1"/>
    <col min="597" max="598" width="12.1640625" bestFit="1" customWidth="1"/>
    <col min="599" max="602" width="11.1640625" bestFit="1" customWidth="1"/>
    <col min="603" max="606" width="12.1640625" bestFit="1" customWidth="1"/>
    <col min="607" max="607" width="5.1640625" bestFit="1" customWidth="1"/>
    <col min="608" max="616" width="12.1640625" bestFit="1" customWidth="1"/>
    <col min="617" max="617" width="11.1640625" bestFit="1" customWidth="1"/>
    <col min="618" max="618" width="12.1640625" bestFit="1" customWidth="1"/>
    <col min="619" max="619" width="11.1640625" bestFit="1" customWidth="1"/>
    <col min="620" max="629" width="12.1640625" bestFit="1" customWidth="1"/>
    <col min="630" max="632" width="11.1640625" bestFit="1" customWidth="1"/>
    <col min="633" max="649" width="12.1640625" bestFit="1" customWidth="1"/>
    <col min="650" max="650" width="11.1640625" bestFit="1" customWidth="1"/>
    <col min="651" max="651" width="12.1640625" bestFit="1" customWidth="1"/>
    <col min="652" max="652" width="7.1640625" bestFit="1" customWidth="1"/>
    <col min="653" max="663" width="12.1640625" bestFit="1" customWidth="1"/>
    <col min="664" max="664" width="11.1640625" bestFit="1" customWidth="1"/>
    <col min="665" max="670" width="12.1640625" bestFit="1" customWidth="1"/>
    <col min="671" max="671" width="6.1640625" bestFit="1" customWidth="1"/>
    <col min="672" max="673" width="12.1640625" bestFit="1" customWidth="1"/>
    <col min="674" max="674" width="11.1640625" bestFit="1" customWidth="1"/>
    <col min="675" max="682" width="12.1640625" bestFit="1" customWidth="1"/>
    <col min="683" max="683" width="6.1640625" bestFit="1" customWidth="1"/>
    <col min="684" max="690" width="12.1640625" bestFit="1" customWidth="1"/>
    <col min="691" max="691" width="11.1640625" bestFit="1" customWidth="1"/>
    <col min="692" max="700" width="12.1640625" bestFit="1" customWidth="1"/>
    <col min="701" max="701" width="11.1640625" bestFit="1" customWidth="1"/>
    <col min="702" max="704" width="12.1640625" bestFit="1" customWidth="1"/>
    <col min="705" max="705" width="11.1640625" bestFit="1" customWidth="1"/>
    <col min="706" max="710" width="12.1640625" bestFit="1" customWidth="1"/>
    <col min="711" max="711" width="6.1640625" bestFit="1" customWidth="1"/>
    <col min="712" max="713" width="12.1640625" bestFit="1" customWidth="1"/>
    <col min="714" max="714" width="11.1640625" bestFit="1" customWidth="1"/>
    <col min="715" max="730" width="12.1640625" bestFit="1" customWidth="1"/>
    <col min="731" max="731" width="11.1640625" bestFit="1" customWidth="1"/>
    <col min="732" max="733" width="12.1640625" bestFit="1" customWidth="1"/>
    <col min="734" max="734" width="11.1640625" bestFit="1" customWidth="1"/>
    <col min="735" max="735" width="5.1640625" bestFit="1" customWidth="1"/>
    <col min="736" max="743" width="12.1640625" bestFit="1" customWidth="1"/>
    <col min="744" max="744" width="8.1640625" bestFit="1" customWidth="1"/>
    <col min="745" max="745" width="12.1640625" bestFit="1" customWidth="1"/>
    <col min="746" max="746" width="11.1640625" bestFit="1" customWidth="1"/>
    <col min="747" max="748" width="12.1640625" bestFit="1" customWidth="1"/>
    <col min="749" max="749" width="6.1640625" bestFit="1" customWidth="1"/>
    <col min="750" max="753" width="12.1640625" bestFit="1" customWidth="1"/>
    <col min="754" max="754" width="11.1640625" bestFit="1" customWidth="1"/>
    <col min="755" max="763" width="12.1640625" bestFit="1" customWidth="1"/>
    <col min="764" max="764" width="6.1640625" bestFit="1" customWidth="1"/>
    <col min="765" max="768" width="12.1640625" bestFit="1" customWidth="1"/>
    <col min="769" max="769" width="9.1640625" bestFit="1" customWidth="1"/>
    <col min="770" max="784" width="12.1640625" bestFit="1" customWidth="1"/>
    <col min="785" max="785" width="7.1640625" bestFit="1" customWidth="1"/>
    <col min="786" max="799" width="12.1640625" bestFit="1" customWidth="1"/>
    <col min="800" max="800" width="11.1640625" bestFit="1" customWidth="1"/>
    <col min="801" max="801" width="5.1640625" bestFit="1" customWidth="1"/>
    <col min="802" max="803" width="12.1640625" bestFit="1" customWidth="1"/>
    <col min="804" max="804" width="9.1640625" bestFit="1" customWidth="1"/>
    <col min="805" max="806" width="12.1640625" bestFit="1" customWidth="1"/>
    <col min="807" max="808" width="11.1640625" bestFit="1" customWidth="1"/>
    <col min="809" max="822" width="12.1640625" bestFit="1" customWidth="1"/>
    <col min="823" max="823" width="11.1640625" bestFit="1" customWidth="1"/>
    <col min="824" max="828" width="12.1640625" bestFit="1" customWidth="1"/>
    <col min="829" max="829" width="11.1640625" bestFit="1" customWidth="1"/>
    <col min="830" max="836" width="12.1640625" bestFit="1" customWidth="1"/>
    <col min="837" max="837" width="11.1640625" bestFit="1" customWidth="1"/>
    <col min="838" max="838" width="12.1640625" bestFit="1" customWidth="1"/>
    <col min="839" max="839" width="11.1640625" bestFit="1" customWidth="1"/>
    <col min="840" max="840" width="12.1640625" bestFit="1" customWidth="1"/>
    <col min="841" max="841" width="11.1640625" bestFit="1" customWidth="1"/>
    <col min="842" max="842" width="5.1640625" bestFit="1" customWidth="1"/>
    <col min="843" max="864" width="12.1640625" bestFit="1" customWidth="1"/>
    <col min="865" max="865" width="5.1640625" bestFit="1" customWidth="1"/>
    <col min="866" max="867" width="12.1640625" bestFit="1" customWidth="1"/>
    <col min="868" max="868" width="11.1640625" bestFit="1" customWidth="1"/>
    <col min="869" max="871" width="12.1640625" bestFit="1" customWidth="1"/>
    <col min="872" max="872" width="7.1640625" bestFit="1" customWidth="1"/>
    <col min="873" max="882" width="12.1640625" bestFit="1" customWidth="1"/>
    <col min="883" max="883" width="11.1640625" bestFit="1" customWidth="1"/>
    <col min="884" max="885" width="12.1640625" bestFit="1" customWidth="1"/>
    <col min="886" max="886" width="6.1640625" bestFit="1" customWidth="1"/>
    <col min="887" max="890" width="12.1640625" bestFit="1" customWidth="1"/>
    <col min="891" max="891" width="9.1640625" bestFit="1" customWidth="1"/>
    <col min="892" max="893" width="12.1640625" bestFit="1" customWidth="1"/>
    <col min="894" max="894" width="5.1640625" bestFit="1" customWidth="1"/>
    <col min="895" max="899" width="12.1640625" bestFit="1" customWidth="1"/>
    <col min="900" max="900" width="11.1640625" bestFit="1" customWidth="1"/>
    <col min="901" max="905" width="12.1640625" bestFit="1" customWidth="1"/>
    <col min="906" max="906" width="8.1640625" bestFit="1" customWidth="1"/>
    <col min="907" max="913" width="12.1640625" bestFit="1" customWidth="1"/>
    <col min="914" max="914" width="4.1640625" bestFit="1" customWidth="1"/>
    <col min="915" max="920" width="12.1640625" bestFit="1" customWidth="1"/>
    <col min="921" max="921" width="5.1640625" bestFit="1" customWidth="1"/>
    <col min="922" max="922" width="12.1640625" bestFit="1" customWidth="1"/>
    <col min="923" max="923" width="6.1640625" bestFit="1" customWidth="1"/>
    <col min="924" max="929" width="12.1640625" bestFit="1" customWidth="1"/>
    <col min="930" max="930" width="11.1640625" bestFit="1" customWidth="1"/>
    <col min="931" max="931" width="12.1640625" bestFit="1" customWidth="1"/>
    <col min="932" max="932" width="5.1640625" bestFit="1" customWidth="1"/>
    <col min="933" max="938" width="12.1640625" bestFit="1" customWidth="1"/>
    <col min="939" max="939" width="7.1640625" bestFit="1" customWidth="1"/>
    <col min="940" max="941" width="12.1640625" bestFit="1" customWidth="1"/>
    <col min="942" max="942" width="4.1640625" bestFit="1" customWidth="1"/>
    <col min="943" max="945" width="12.1640625" bestFit="1" customWidth="1"/>
    <col min="946" max="946" width="5.1640625" bestFit="1" customWidth="1"/>
    <col min="947" max="948" width="12.1640625" bestFit="1" customWidth="1"/>
    <col min="949" max="949" width="4.1640625" bestFit="1" customWidth="1"/>
    <col min="950" max="951" width="12.1640625" bestFit="1" customWidth="1"/>
    <col min="952" max="952" width="6.1640625" bestFit="1" customWidth="1"/>
    <col min="953" max="953" width="12.1640625" bestFit="1" customWidth="1"/>
    <col min="954" max="954" width="4.1640625" bestFit="1" customWidth="1"/>
    <col min="955" max="955" width="5.1640625" bestFit="1" customWidth="1"/>
    <col min="956" max="956" width="12.1640625" bestFit="1" customWidth="1"/>
    <col min="957" max="957" width="5.1640625" bestFit="1" customWidth="1"/>
    <col min="958" max="958" width="2.1640625" bestFit="1" customWidth="1"/>
    <col min="959" max="959" width="9.6640625" bestFit="1" customWidth="1"/>
    <col min="960" max="960" width="5.6640625" bestFit="1" customWidth="1"/>
    <col min="961" max="965" width="12.1640625" bestFit="1" customWidth="1"/>
    <col min="966" max="966" width="11.1640625" bestFit="1" customWidth="1"/>
    <col min="967" max="970" width="12.1640625" bestFit="1" customWidth="1"/>
    <col min="971" max="971" width="11.1640625" bestFit="1" customWidth="1"/>
    <col min="972" max="976" width="12.1640625" bestFit="1" customWidth="1"/>
    <col min="977" max="977" width="8.1640625" bestFit="1" customWidth="1"/>
    <col min="978" max="985" width="12.1640625" bestFit="1" customWidth="1"/>
    <col min="986" max="986" width="5.1640625" bestFit="1" customWidth="1"/>
    <col min="987" max="988" width="12.1640625" bestFit="1" customWidth="1"/>
    <col min="989" max="989" width="11.1640625" bestFit="1" customWidth="1"/>
    <col min="990" max="999" width="12.1640625" bestFit="1" customWidth="1"/>
    <col min="1000" max="1000" width="7.1640625" bestFit="1" customWidth="1"/>
    <col min="1001" max="1002" width="4.1640625" bestFit="1" customWidth="1"/>
    <col min="1003" max="1003" width="8.1640625" bestFit="1" customWidth="1"/>
    <col min="1004" max="1007" width="12.1640625" bestFit="1" customWidth="1"/>
    <col min="1008" max="1008" width="6.1640625" bestFit="1" customWidth="1"/>
    <col min="1009" max="1012" width="12.1640625" bestFit="1" customWidth="1"/>
    <col min="1013" max="1013" width="11.1640625" bestFit="1" customWidth="1"/>
    <col min="1014" max="1029" width="12.1640625" bestFit="1" customWidth="1"/>
    <col min="1030" max="1030" width="11.1640625" bestFit="1" customWidth="1"/>
    <col min="1031" max="1046" width="12.1640625" bestFit="1" customWidth="1"/>
    <col min="1047" max="1048" width="11.1640625" bestFit="1" customWidth="1"/>
    <col min="1049" max="1049" width="7.1640625" bestFit="1" customWidth="1"/>
    <col min="1050" max="1050" width="11.1640625" bestFit="1" customWidth="1"/>
    <col min="1051" max="1063" width="12.1640625" bestFit="1" customWidth="1"/>
    <col min="1064" max="1064" width="8.1640625" bestFit="1" customWidth="1"/>
    <col min="1065" max="1069" width="12.1640625" bestFit="1" customWidth="1"/>
    <col min="1070" max="1070" width="11.1640625" bestFit="1" customWidth="1"/>
    <col min="1071" max="1072" width="12.1640625" bestFit="1" customWidth="1"/>
    <col min="1073" max="1073" width="7.1640625" bestFit="1" customWidth="1"/>
    <col min="1074" max="1076" width="12.1640625" bestFit="1" customWidth="1"/>
    <col min="1077" max="1077" width="11.1640625" bestFit="1" customWidth="1"/>
    <col min="1078" max="1096" width="12.1640625" bestFit="1" customWidth="1"/>
    <col min="1097" max="1097" width="6.1640625" bestFit="1" customWidth="1"/>
    <col min="1098" max="1098" width="12.1640625" bestFit="1" customWidth="1"/>
    <col min="1099" max="1099" width="11.1640625" bestFit="1" customWidth="1"/>
    <col min="1100" max="1104" width="12.1640625" bestFit="1" customWidth="1"/>
    <col min="1105" max="1105" width="11.1640625" bestFit="1" customWidth="1"/>
    <col min="1106" max="1109" width="12.1640625" bestFit="1" customWidth="1"/>
    <col min="1110" max="1110" width="11.1640625" bestFit="1" customWidth="1"/>
    <col min="1111" max="1115" width="12.1640625" bestFit="1" customWidth="1"/>
    <col min="1116" max="1116" width="7.1640625" bestFit="1" customWidth="1"/>
    <col min="1117" max="1123" width="12.1640625" bestFit="1" customWidth="1"/>
    <col min="1124" max="1124" width="11.1640625" bestFit="1" customWidth="1"/>
    <col min="1125" max="1126" width="12.1640625" bestFit="1" customWidth="1"/>
    <col min="1127" max="1127" width="11.1640625" bestFit="1" customWidth="1"/>
    <col min="1128" max="1139" width="12.1640625" bestFit="1" customWidth="1"/>
    <col min="1140" max="1140" width="11.1640625" bestFit="1" customWidth="1"/>
    <col min="1141" max="1142" width="12.1640625" bestFit="1" customWidth="1"/>
    <col min="1143" max="1143" width="11.1640625" bestFit="1" customWidth="1"/>
    <col min="1144" max="1150" width="12.1640625" bestFit="1" customWidth="1"/>
    <col min="1151" max="1151" width="11.1640625" bestFit="1" customWidth="1"/>
    <col min="1152" max="1159" width="12.1640625" bestFit="1" customWidth="1"/>
    <col min="1160" max="1160" width="11.1640625" bestFit="1" customWidth="1"/>
    <col min="1161" max="1161" width="12.1640625" bestFit="1" customWidth="1"/>
    <col min="1162" max="1162" width="11.1640625" bestFit="1" customWidth="1"/>
    <col min="1163" max="1163" width="12.1640625" bestFit="1" customWidth="1"/>
    <col min="1164" max="1164" width="7.1640625" bestFit="1" customWidth="1"/>
    <col min="1165" max="1175" width="12.1640625" bestFit="1" customWidth="1"/>
    <col min="1176" max="1176" width="11.1640625" bestFit="1" customWidth="1"/>
    <col min="1177" max="1178" width="12.1640625" bestFit="1" customWidth="1"/>
    <col min="1179" max="1179" width="11.1640625" bestFit="1" customWidth="1"/>
    <col min="1180" max="1180" width="12.1640625" bestFit="1" customWidth="1"/>
    <col min="1181" max="1181" width="7.1640625" bestFit="1" customWidth="1"/>
    <col min="1182" max="1192" width="12.1640625" bestFit="1" customWidth="1"/>
    <col min="1193" max="1193" width="11.1640625" bestFit="1" customWidth="1"/>
    <col min="1194" max="1194" width="7.1640625" bestFit="1" customWidth="1"/>
    <col min="1195" max="1210" width="12.1640625" bestFit="1" customWidth="1"/>
    <col min="1211" max="1211" width="7.1640625" bestFit="1" customWidth="1"/>
    <col min="1212" max="1212" width="12.1640625" bestFit="1" customWidth="1"/>
    <col min="1213" max="1213" width="11.1640625" bestFit="1" customWidth="1"/>
    <col min="1214" max="1229" width="12.1640625" bestFit="1" customWidth="1"/>
    <col min="1230" max="1230" width="6.1640625" bestFit="1" customWidth="1"/>
    <col min="1231" max="1239" width="12.1640625" bestFit="1" customWidth="1"/>
    <col min="1240" max="1240" width="11.1640625" bestFit="1" customWidth="1"/>
    <col min="1241" max="1262" width="12.1640625" bestFit="1" customWidth="1"/>
    <col min="1263" max="1263" width="11.1640625" bestFit="1" customWidth="1"/>
    <col min="1264" max="1286" width="12.1640625" bestFit="1" customWidth="1"/>
    <col min="1287" max="1287" width="11.1640625" bestFit="1" customWidth="1"/>
    <col min="1288" max="1288" width="12.1640625" bestFit="1" customWidth="1"/>
    <col min="1289" max="1290" width="11.1640625" bestFit="1" customWidth="1"/>
    <col min="1291" max="1294" width="12.1640625" bestFit="1" customWidth="1"/>
    <col min="1295" max="1295" width="11.1640625" bestFit="1" customWidth="1"/>
    <col min="1296" max="1296" width="12.1640625" bestFit="1" customWidth="1"/>
    <col min="1297" max="1297" width="11.1640625" bestFit="1" customWidth="1"/>
    <col min="1298" max="1303" width="12.1640625" bestFit="1" customWidth="1"/>
    <col min="1304" max="1305" width="11.1640625" bestFit="1" customWidth="1"/>
    <col min="1306" max="1312" width="12.1640625" bestFit="1" customWidth="1"/>
    <col min="1313" max="1313" width="11.1640625" bestFit="1" customWidth="1"/>
    <col min="1314" max="1330" width="12.1640625" bestFit="1" customWidth="1"/>
    <col min="1331" max="1331" width="8.1640625" bestFit="1" customWidth="1"/>
    <col min="1332" max="1350" width="12.1640625" bestFit="1" customWidth="1"/>
    <col min="1351" max="1351" width="11.1640625" bestFit="1" customWidth="1"/>
    <col min="1352" max="1355" width="12.1640625" bestFit="1" customWidth="1"/>
    <col min="1356" max="1356" width="7.1640625" bestFit="1" customWidth="1"/>
    <col min="1357" max="1357" width="11.1640625" bestFit="1" customWidth="1"/>
    <col min="1358" max="1373" width="12.1640625" bestFit="1" customWidth="1"/>
    <col min="1374" max="1374" width="8.1640625" bestFit="1" customWidth="1"/>
    <col min="1375" max="1394" width="12.1640625" bestFit="1" customWidth="1"/>
    <col min="1395" max="1395" width="11.1640625" bestFit="1" customWidth="1"/>
    <col min="1396" max="1400" width="12.1640625" bestFit="1" customWidth="1"/>
    <col min="1401" max="1401" width="6.1640625" bestFit="1" customWidth="1"/>
    <col min="1402" max="1404" width="12.1640625" bestFit="1" customWidth="1"/>
    <col min="1405" max="1405" width="11.1640625" bestFit="1" customWidth="1"/>
    <col min="1406" max="1409" width="12.1640625" bestFit="1" customWidth="1"/>
    <col min="1410" max="1410" width="10.1640625" bestFit="1" customWidth="1"/>
    <col min="1411" max="1421" width="12.1640625" bestFit="1" customWidth="1"/>
    <col min="1422" max="1422" width="11.1640625" bestFit="1" customWidth="1"/>
    <col min="1423" max="1423" width="12.1640625" bestFit="1" customWidth="1"/>
    <col min="1424" max="1424" width="10.1640625" bestFit="1" customWidth="1"/>
    <col min="1425" max="1426" width="12.1640625" bestFit="1" customWidth="1"/>
    <col min="1427" max="1427" width="11.1640625" bestFit="1" customWidth="1"/>
    <col min="1428" max="1436" width="12.1640625" bestFit="1" customWidth="1"/>
    <col min="1437" max="1437" width="7.1640625" bestFit="1" customWidth="1"/>
    <col min="1438" max="1441" width="12.1640625" bestFit="1" customWidth="1"/>
    <col min="1442" max="1442" width="11.1640625" bestFit="1" customWidth="1"/>
    <col min="1443" max="1448" width="12.1640625" bestFit="1" customWidth="1"/>
    <col min="1449" max="1450" width="11.1640625" bestFit="1" customWidth="1"/>
    <col min="1451" max="1468" width="12.1640625" bestFit="1" customWidth="1"/>
    <col min="1469" max="1469" width="7.1640625" bestFit="1" customWidth="1"/>
    <col min="1470" max="1478" width="12.1640625" bestFit="1" customWidth="1"/>
    <col min="1479" max="1479" width="11.1640625" bestFit="1" customWidth="1"/>
    <col min="1480" max="1480" width="12.1640625" bestFit="1" customWidth="1"/>
    <col min="1481" max="1481" width="6.1640625" bestFit="1" customWidth="1"/>
    <col min="1482" max="1518" width="12.1640625" bestFit="1" customWidth="1"/>
    <col min="1519" max="1519" width="11.1640625" bestFit="1" customWidth="1"/>
    <col min="1520" max="1524" width="12.1640625" bestFit="1" customWidth="1"/>
    <col min="1525" max="1525" width="11.1640625" bestFit="1" customWidth="1"/>
    <col min="1526" max="1539" width="12.1640625" bestFit="1" customWidth="1"/>
    <col min="1540" max="1540" width="7.1640625" bestFit="1" customWidth="1"/>
    <col min="1541" max="1541" width="11.1640625" bestFit="1" customWidth="1"/>
    <col min="1542" max="1544" width="12.1640625" bestFit="1" customWidth="1"/>
    <col min="1545" max="1546" width="11.1640625" bestFit="1" customWidth="1"/>
    <col min="1547" max="1551" width="12.1640625" bestFit="1" customWidth="1"/>
    <col min="1552" max="1552" width="11.1640625" bestFit="1" customWidth="1"/>
    <col min="1553" max="1555" width="12.1640625" bestFit="1" customWidth="1"/>
    <col min="1556" max="1556" width="7.1640625" bestFit="1" customWidth="1"/>
    <col min="1557" max="1557" width="11.1640625" bestFit="1" customWidth="1"/>
    <col min="1558" max="1560" width="12.1640625" bestFit="1" customWidth="1"/>
    <col min="1561" max="1561" width="10.1640625" bestFit="1" customWidth="1"/>
    <col min="1562" max="1574" width="12.1640625" bestFit="1" customWidth="1"/>
    <col min="1575" max="1575" width="11.1640625" bestFit="1" customWidth="1"/>
    <col min="1576" max="1584" width="12.1640625" bestFit="1" customWidth="1"/>
    <col min="1585" max="1585" width="5.1640625" bestFit="1" customWidth="1"/>
    <col min="1586" max="1592" width="12.1640625" bestFit="1" customWidth="1"/>
    <col min="1593" max="1593" width="11.1640625" bestFit="1" customWidth="1"/>
    <col min="1594" max="1595" width="12.1640625" bestFit="1" customWidth="1"/>
    <col min="1596" max="1596" width="11.1640625" bestFit="1" customWidth="1"/>
    <col min="1597" max="1602" width="12.1640625" bestFit="1" customWidth="1"/>
    <col min="1603" max="1603" width="11.1640625" bestFit="1" customWidth="1"/>
    <col min="1604" max="1607" width="12.1640625" bestFit="1" customWidth="1"/>
    <col min="1608" max="1608" width="9.1640625" bestFit="1" customWidth="1"/>
    <col min="1609" max="1610" width="12.1640625" bestFit="1" customWidth="1"/>
    <col min="1611" max="1611" width="11.1640625" bestFit="1" customWidth="1"/>
    <col min="1612" max="1612" width="12.1640625" bestFit="1" customWidth="1"/>
    <col min="1613" max="1614" width="11.1640625" bestFit="1" customWidth="1"/>
    <col min="1615" max="1618" width="12.1640625" bestFit="1" customWidth="1"/>
    <col min="1619" max="1619" width="11.1640625" bestFit="1" customWidth="1"/>
    <col min="1620" max="1625" width="12.1640625" bestFit="1" customWidth="1"/>
    <col min="1626" max="1627" width="11.1640625" bestFit="1" customWidth="1"/>
    <col min="1628" max="1631" width="12.1640625" bestFit="1" customWidth="1"/>
    <col min="1632" max="1632" width="11.1640625" bestFit="1" customWidth="1"/>
    <col min="1633" max="1637" width="12.1640625" bestFit="1" customWidth="1"/>
    <col min="1638" max="1638" width="11.1640625" bestFit="1" customWidth="1"/>
    <col min="1639" max="1639" width="12.1640625" bestFit="1" customWidth="1"/>
    <col min="1640" max="1640" width="11.1640625" bestFit="1" customWidth="1"/>
    <col min="1641" max="1641" width="12.1640625" bestFit="1" customWidth="1"/>
    <col min="1642" max="1642" width="7.1640625" bestFit="1" customWidth="1"/>
    <col min="1643" max="1661" width="12.1640625" bestFit="1" customWidth="1"/>
    <col min="1662" max="1662" width="11.1640625" bestFit="1" customWidth="1"/>
    <col min="1663" max="1667" width="12.1640625" bestFit="1" customWidth="1"/>
    <col min="1668" max="1668" width="11.1640625" bestFit="1" customWidth="1"/>
    <col min="1669" max="1677" width="12.1640625" bestFit="1" customWidth="1"/>
    <col min="1678" max="1678" width="11.1640625" bestFit="1" customWidth="1"/>
    <col min="1679" max="1679" width="12.1640625" bestFit="1" customWidth="1"/>
    <col min="1680" max="1680" width="10.1640625" bestFit="1" customWidth="1"/>
    <col min="1681" max="1691" width="12.1640625" bestFit="1" customWidth="1"/>
    <col min="1692" max="1692" width="11.1640625" bestFit="1" customWidth="1"/>
    <col min="1693" max="1696" width="12.1640625" bestFit="1" customWidth="1"/>
    <col min="1697" max="1697" width="11.1640625" bestFit="1" customWidth="1"/>
    <col min="1698" max="1698" width="12.1640625" bestFit="1" customWidth="1"/>
    <col min="1699" max="1700" width="11.1640625" bestFit="1" customWidth="1"/>
    <col min="1701" max="1708" width="12.1640625" bestFit="1" customWidth="1"/>
    <col min="1709" max="1709" width="9.1640625" bestFit="1" customWidth="1"/>
    <col min="1710" max="1713" width="12.1640625" bestFit="1" customWidth="1"/>
    <col min="1714" max="1715" width="11.1640625" bestFit="1" customWidth="1"/>
    <col min="1716" max="1717" width="12.1640625" bestFit="1" customWidth="1"/>
    <col min="1718" max="1718" width="11.1640625" bestFit="1" customWidth="1"/>
    <col min="1719" max="1720" width="12.1640625" bestFit="1" customWidth="1"/>
    <col min="1721" max="1721" width="10.1640625" bestFit="1" customWidth="1"/>
    <col min="1722" max="1728" width="12.1640625" bestFit="1" customWidth="1"/>
    <col min="1729" max="1729" width="11.1640625" bestFit="1" customWidth="1"/>
    <col min="1730" max="1731" width="12.1640625" bestFit="1" customWidth="1"/>
    <col min="1732" max="1732" width="11.1640625" bestFit="1" customWidth="1"/>
    <col min="1733" max="1745" width="12.1640625" bestFit="1" customWidth="1"/>
    <col min="1746" max="1746" width="11.1640625" bestFit="1" customWidth="1"/>
    <col min="1747" max="1749" width="12.1640625" bestFit="1" customWidth="1"/>
    <col min="1750" max="1750" width="7.1640625" bestFit="1" customWidth="1"/>
    <col min="1751" max="1764" width="12.1640625" bestFit="1" customWidth="1"/>
    <col min="1765" max="1765" width="11.1640625" bestFit="1" customWidth="1"/>
    <col min="1766" max="1780" width="12.1640625" bestFit="1" customWidth="1"/>
    <col min="1781" max="1781" width="11.1640625" bestFit="1" customWidth="1"/>
    <col min="1782" max="1794" width="12.1640625" bestFit="1" customWidth="1"/>
    <col min="1795" max="1795" width="6.1640625" bestFit="1" customWidth="1"/>
    <col min="1796" max="1810" width="12.1640625" bestFit="1" customWidth="1"/>
    <col min="1811" max="1811" width="10.1640625" bestFit="1" customWidth="1"/>
    <col min="1812" max="1818" width="12.1640625" bestFit="1" customWidth="1"/>
    <col min="1819" max="1819" width="8.1640625" bestFit="1" customWidth="1"/>
    <col min="1820" max="1826" width="12.1640625" bestFit="1" customWidth="1"/>
    <col min="1827" max="1827" width="11.1640625" bestFit="1" customWidth="1"/>
    <col min="1828" max="1848" width="12.1640625" bestFit="1" customWidth="1"/>
    <col min="1849" max="1849" width="11.1640625" bestFit="1" customWidth="1"/>
    <col min="1850" max="1868" width="12.1640625" bestFit="1" customWidth="1"/>
    <col min="1869" max="1869" width="11.1640625" bestFit="1" customWidth="1"/>
    <col min="1870" max="1871" width="12.1640625" bestFit="1" customWidth="1"/>
    <col min="1872" max="1872" width="11.1640625" bestFit="1" customWidth="1"/>
    <col min="1873" max="1889" width="12.1640625" bestFit="1" customWidth="1"/>
    <col min="1890" max="1890" width="11.1640625" bestFit="1" customWidth="1"/>
    <col min="1891" max="1891" width="12.1640625" bestFit="1" customWidth="1"/>
    <col min="1892" max="1892" width="6.1640625" bestFit="1" customWidth="1"/>
    <col min="1893" max="1900" width="12.1640625" bestFit="1" customWidth="1"/>
    <col min="1901" max="1902" width="11.1640625" bestFit="1" customWidth="1"/>
    <col min="1903" max="1906" width="12.1640625" bestFit="1" customWidth="1"/>
    <col min="1907" max="1908" width="11.1640625" bestFit="1" customWidth="1"/>
    <col min="1909" max="1910" width="12.1640625" bestFit="1" customWidth="1"/>
    <col min="1911" max="1911" width="11.1640625" bestFit="1" customWidth="1"/>
    <col min="1912" max="1924" width="12.1640625" bestFit="1" customWidth="1"/>
    <col min="1925" max="1925" width="11.1640625" bestFit="1" customWidth="1"/>
    <col min="1926" max="1930" width="12.1640625" bestFit="1" customWidth="1"/>
    <col min="1931" max="1931" width="11.1640625" bestFit="1" customWidth="1"/>
    <col min="1932" max="1942" width="12.1640625" bestFit="1" customWidth="1"/>
    <col min="1943" max="1943" width="7.1640625" bestFit="1" customWidth="1"/>
    <col min="1944" max="1949" width="12.1640625" bestFit="1" customWidth="1"/>
    <col min="1950" max="1950" width="7.1640625" bestFit="1" customWidth="1"/>
    <col min="1951" max="1954" width="12.1640625" bestFit="1" customWidth="1"/>
    <col min="1955" max="1955" width="11.1640625" bestFit="1" customWidth="1"/>
    <col min="1956" max="1973" width="12.1640625" bestFit="1" customWidth="1"/>
    <col min="1974" max="1974" width="11.1640625" bestFit="1" customWidth="1"/>
    <col min="1975" max="1975" width="12.1640625" bestFit="1" customWidth="1"/>
    <col min="1976" max="1976" width="11.1640625" bestFit="1" customWidth="1"/>
    <col min="1977" max="1985" width="12.1640625" bestFit="1" customWidth="1"/>
    <col min="1986" max="1986" width="11.1640625" bestFit="1" customWidth="1"/>
    <col min="1987" max="1987" width="12.1640625" bestFit="1" customWidth="1"/>
    <col min="1988" max="1988" width="11.1640625" bestFit="1" customWidth="1"/>
    <col min="1989" max="1989" width="6.1640625" bestFit="1" customWidth="1"/>
    <col min="1990" max="1997" width="12.1640625" bestFit="1" customWidth="1"/>
    <col min="1998" max="1998" width="11.1640625" bestFit="1" customWidth="1"/>
    <col min="1999" max="2007" width="12.1640625" bestFit="1" customWidth="1"/>
    <col min="2008" max="2008" width="11.1640625" bestFit="1" customWidth="1"/>
    <col min="2009" max="2014" width="12.1640625" bestFit="1" customWidth="1"/>
    <col min="2015" max="2015" width="11.1640625" bestFit="1" customWidth="1"/>
    <col min="2016" max="2025" width="12.1640625" bestFit="1" customWidth="1"/>
    <col min="2026" max="2026" width="11.1640625" bestFit="1" customWidth="1"/>
    <col min="2027" max="2031" width="12.1640625" bestFit="1" customWidth="1"/>
    <col min="2032" max="2032" width="7.1640625" bestFit="1" customWidth="1"/>
    <col min="2033" max="2042" width="12.1640625" bestFit="1" customWidth="1"/>
    <col min="2043" max="2043" width="11.1640625" bestFit="1" customWidth="1"/>
    <col min="2044" max="2050" width="12.1640625" bestFit="1" customWidth="1"/>
    <col min="2051" max="2051" width="11.1640625" bestFit="1" customWidth="1"/>
    <col min="2052" max="2059" width="12.1640625" bestFit="1" customWidth="1"/>
    <col min="2060" max="2060" width="11.1640625" bestFit="1" customWidth="1"/>
    <col min="2061" max="2070" width="12.1640625" bestFit="1" customWidth="1"/>
    <col min="2071" max="2071" width="11.1640625" bestFit="1" customWidth="1"/>
    <col min="2072" max="2085" width="12.1640625" bestFit="1" customWidth="1"/>
    <col min="2086" max="2086" width="6.1640625" bestFit="1" customWidth="1"/>
    <col min="2087" max="2095" width="12.1640625" bestFit="1" customWidth="1"/>
    <col min="2096" max="2096" width="11.1640625" bestFit="1" customWidth="1"/>
    <col min="2097" max="2097" width="12.1640625" bestFit="1" customWidth="1"/>
    <col min="2098" max="2099" width="11.1640625" bestFit="1" customWidth="1"/>
    <col min="2100" max="2103" width="12.1640625" bestFit="1" customWidth="1"/>
    <col min="2104" max="2104" width="11.1640625" bestFit="1" customWidth="1"/>
    <col min="2105" max="2110" width="12.1640625" bestFit="1" customWidth="1"/>
    <col min="2111" max="2112" width="11.1640625" bestFit="1" customWidth="1"/>
    <col min="2113" max="2119" width="12.1640625" bestFit="1" customWidth="1"/>
    <col min="2120" max="2120" width="7.1640625" bestFit="1" customWidth="1"/>
    <col min="2121" max="2129" width="12.1640625" bestFit="1" customWidth="1"/>
    <col min="2130" max="2130" width="11.1640625" bestFit="1" customWidth="1"/>
    <col min="2131" max="2131" width="12.1640625" bestFit="1" customWidth="1"/>
    <col min="2132" max="2132" width="7.1640625" bestFit="1" customWidth="1"/>
    <col min="2133" max="2179" width="12.1640625" bestFit="1" customWidth="1"/>
    <col min="2180" max="2180" width="11.1640625" bestFit="1" customWidth="1"/>
    <col min="2181" max="2182" width="12.1640625" bestFit="1" customWidth="1"/>
    <col min="2183" max="2183" width="11.1640625" bestFit="1" customWidth="1"/>
    <col min="2184" max="2184" width="12.1640625" bestFit="1" customWidth="1"/>
    <col min="2185" max="2185" width="6.1640625" bestFit="1" customWidth="1"/>
    <col min="2186" max="2195" width="12.1640625" bestFit="1" customWidth="1"/>
    <col min="2196" max="2196" width="11.1640625" bestFit="1" customWidth="1"/>
    <col min="2197" max="2217" width="12.1640625" bestFit="1" customWidth="1"/>
    <col min="2218" max="2219" width="11.1640625" bestFit="1" customWidth="1"/>
    <col min="2220" max="2229" width="12.1640625" bestFit="1" customWidth="1"/>
    <col min="2230" max="2230" width="11.1640625" bestFit="1" customWidth="1"/>
    <col min="2231" max="2244" width="12.1640625" bestFit="1" customWidth="1"/>
    <col min="2245" max="2245" width="7.1640625" bestFit="1" customWidth="1"/>
    <col min="2246" max="2250" width="12.1640625" bestFit="1" customWidth="1"/>
    <col min="2251" max="2251" width="11.1640625" bestFit="1" customWidth="1"/>
    <col min="2252" max="2261" width="12.1640625" bestFit="1" customWidth="1"/>
    <col min="2262" max="2262" width="6.1640625" bestFit="1" customWidth="1"/>
    <col min="2263" max="2263" width="12.1640625" bestFit="1" customWidth="1"/>
    <col min="2264" max="2264" width="11.1640625" bestFit="1" customWidth="1"/>
    <col min="2265" max="2271" width="12.1640625" bestFit="1" customWidth="1"/>
    <col min="2272" max="2272" width="10.1640625" bestFit="1" customWidth="1"/>
    <col min="2273" max="2277" width="12.1640625" bestFit="1" customWidth="1"/>
    <col min="2278" max="2278" width="11.1640625" bestFit="1" customWidth="1"/>
    <col min="2279" max="2304" width="12.1640625" bestFit="1" customWidth="1"/>
    <col min="2305" max="2305" width="7.1640625" bestFit="1" customWidth="1"/>
    <col min="2306" max="2306" width="12.1640625" bestFit="1" customWidth="1"/>
    <col min="2307" max="2307" width="11.1640625" bestFit="1" customWidth="1"/>
    <col min="2308" max="2308" width="12.1640625" bestFit="1" customWidth="1"/>
    <col min="2309" max="2309" width="11.1640625" bestFit="1" customWidth="1"/>
    <col min="2310" max="2337" width="12.1640625" bestFit="1" customWidth="1"/>
    <col min="2338" max="2338" width="6.1640625" bestFit="1" customWidth="1"/>
    <col min="2339" max="2342" width="12.1640625" bestFit="1" customWidth="1"/>
    <col min="2343" max="2343" width="11.1640625" bestFit="1" customWidth="1"/>
    <col min="2344" max="2375" width="12.1640625" bestFit="1" customWidth="1"/>
    <col min="2376" max="2376" width="11.1640625" bestFit="1" customWidth="1"/>
    <col min="2377" max="2399" width="12.1640625" bestFit="1" customWidth="1"/>
    <col min="2400" max="2400" width="11.1640625" bestFit="1" customWidth="1"/>
    <col min="2401" max="2406" width="12.1640625" bestFit="1" customWidth="1"/>
    <col min="2407" max="2407" width="6.1640625" bestFit="1" customWidth="1"/>
    <col min="2408" max="2436" width="12.1640625" bestFit="1" customWidth="1"/>
    <col min="2437" max="2437" width="11.1640625" bestFit="1" customWidth="1"/>
    <col min="2438" max="2439" width="12.1640625" bestFit="1" customWidth="1"/>
    <col min="2440" max="2440" width="11.1640625" bestFit="1" customWidth="1"/>
    <col min="2441" max="2441" width="12.1640625" bestFit="1" customWidth="1"/>
    <col min="2442" max="2443" width="11.1640625" bestFit="1" customWidth="1"/>
    <col min="2444" max="2450" width="12.1640625" bestFit="1" customWidth="1"/>
    <col min="2451" max="2451" width="11.1640625" bestFit="1" customWidth="1"/>
    <col min="2452" max="2463" width="12.1640625" bestFit="1" customWidth="1"/>
    <col min="2464" max="2464" width="11.1640625" bestFit="1" customWidth="1"/>
    <col min="2465" max="2465" width="12.1640625" bestFit="1" customWidth="1"/>
    <col min="2466" max="2467" width="11.1640625" bestFit="1" customWidth="1"/>
    <col min="2468" max="2472" width="12.1640625" bestFit="1" customWidth="1"/>
    <col min="2473" max="2473" width="11.1640625" bestFit="1" customWidth="1"/>
    <col min="2474" max="2478" width="12.1640625" bestFit="1" customWidth="1"/>
    <col min="2479" max="2479" width="11.1640625" bestFit="1" customWidth="1"/>
    <col min="2480" max="2480" width="10.1640625" bestFit="1" customWidth="1"/>
    <col min="2481" max="2481" width="5.1640625" bestFit="1" customWidth="1"/>
    <col min="2482" max="2482" width="12.1640625" bestFit="1" customWidth="1"/>
    <col min="2483" max="2483" width="11.1640625" bestFit="1" customWidth="1"/>
    <col min="2484" max="2491" width="12.1640625" bestFit="1" customWidth="1"/>
    <col min="2492" max="2492" width="10.1640625" bestFit="1" customWidth="1"/>
    <col min="2493" max="2493" width="11.1640625" bestFit="1" customWidth="1"/>
    <col min="2494" max="2515" width="12.1640625" bestFit="1" customWidth="1"/>
    <col min="2516" max="2516" width="7.1640625" bestFit="1" customWidth="1"/>
    <col min="2517" max="2533" width="12.1640625" bestFit="1" customWidth="1"/>
    <col min="2534" max="2534" width="11.1640625" bestFit="1" customWidth="1"/>
    <col min="2535" max="2543" width="12.1640625" bestFit="1" customWidth="1"/>
    <col min="2544" max="2544" width="11.1640625" bestFit="1" customWidth="1"/>
    <col min="2545" max="2556" width="12.1640625" bestFit="1" customWidth="1"/>
    <col min="2557" max="2557" width="11.1640625" bestFit="1" customWidth="1"/>
    <col min="2558" max="2567" width="12.1640625" bestFit="1" customWidth="1"/>
    <col min="2568" max="2568" width="9.1640625" bestFit="1" customWidth="1"/>
    <col min="2569" max="2570" width="12.1640625" bestFit="1" customWidth="1"/>
    <col min="2571" max="2571" width="11.1640625" bestFit="1" customWidth="1"/>
    <col min="2572" max="2572" width="12.1640625" bestFit="1" customWidth="1"/>
    <col min="2573" max="2573" width="11.1640625" bestFit="1" customWidth="1"/>
    <col min="2574" max="2608" width="12.1640625" bestFit="1" customWidth="1"/>
    <col min="2609" max="2609" width="11.1640625" bestFit="1" customWidth="1"/>
    <col min="2610" max="2612" width="12.1640625" bestFit="1" customWidth="1"/>
    <col min="2613" max="2613" width="11.1640625" bestFit="1" customWidth="1"/>
    <col min="2614" max="2619" width="12.1640625" bestFit="1" customWidth="1"/>
    <col min="2620" max="2620" width="11.1640625" bestFit="1" customWidth="1"/>
    <col min="2621" max="2625" width="12.1640625" bestFit="1" customWidth="1"/>
    <col min="2626" max="2626" width="11.1640625" bestFit="1" customWidth="1"/>
    <col min="2627" max="2633" width="12.1640625" bestFit="1" customWidth="1"/>
    <col min="2634" max="2634" width="11.1640625" bestFit="1" customWidth="1"/>
    <col min="2635" max="2649" width="12.1640625" bestFit="1" customWidth="1"/>
    <col min="2650" max="2650" width="11.1640625" bestFit="1" customWidth="1"/>
    <col min="2651" max="2652" width="12.1640625" bestFit="1" customWidth="1"/>
    <col min="2653" max="2653" width="11.1640625" bestFit="1" customWidth="1"/>
    <col min="2654" max="2654" width="7.1640625" bestFit="1" customWidth="1"/>
    <col min="2655" max="2662" width="12.1640625" bestFit="1" customWidth="1"/>
    <col min="2663" max="2663" width="11.1640625" bestFit="1" customWidth="1"/>
    <col min="2664" max="2667" width="12.1640625" bestFit="1" customWidth="1"/>
    <col min="2668" max="2668" width="11.1640625" bestFit="1" customWidth="1"/>
    <col min="2669" max="2671" width="12.1640625" bestFit="1" customWidth="1"/>
    <col min="2672" max="2672" width="11.1640625" bestFit="1" customWidth="1"/>
    <col min="2673" max="2678" width="12.1640625" bestFit="1" customWidth="1"/>
    <col min="2679" max="2679" width="6.1640625" bestFit="1" customWidth="1"/>
    <col min="2680" max="2684" width="12.1640625" bestFit="1" customWidth="1"/>
    <col min="2685" max="2686" width="11.1640625" bestFit="1" customWidth="1"/>
    <col min="2687" max="2688" width="12.1640625" bestFit="1" customWidth="1"/>
    <col min="2689" max="2689" width="11.1640625" bestFit="1" customWidth="1"/>
    <col min="2690" max="2691" width="12.1640625" bestFit="1" customWidth="1"/>
    <col min="2692" max="2692" width="11.1640625" bestFit="1" customWidth="1"/>
    <col min="2693" max="2701" width="12.1640625" bestFit="1" customWidth="1"/>
    <col min="2702" max="2702" width="11.1640625" bestFit="1" customWidth="1"/>
    <col min="2703" max="2714" width="12.1640625" bestFit="1" customWidth="1"/>
    <col min="2715" max="2715" width="11.1640625" bestFit="1" customWidth="1"/>
    <col min="2716" max="2720" width="12.1640625" bestFit="1" customWidth="1"/>
    <col min="2721" max="2721" width="6.1640625" bestFit="1" customWidth="1"/>
    <col min="2722" max="2728" width="12.1640625" bestFit="1" customWidth="1"/>
    <col min="2729" max="2729" width="11.1640625" bestFit="1" customWidth="1"/>
    <col min="2730" max="2735" width="12.1640625" bestFit="1" customWidth="1"/>
    <col min="2736" max="2736" width="11.1640625" bestFit="1" customWidth="1"/>
    <col min="2737" max="2739" width="12.1640625" bestFit="1" customWidth="1"/>
    <col min="2740" max="2740" width="11.1640625" bestFit="1" customWidth="1"/>
    <col min="2741" max="2749" width="12.1640625" bestFit="1" customWidth="1"/>
    <col min="2750" max="2750" width="11.1640625" bestFit="1" customWidth="1"/>
    <col min="2751" max="2775" width="12.1640625" bestFit="1" customWidth="1"/>
    <col min="2776" max="2776" width="11.1640625" bestFit="1" customWidth="1"/>
    <col min="2777" max="2777" width="12.1640625" bestFit="1" customWidth="1"/>
    <col min="2778" max="2778" width="10.1640625" bestFit="1" customWidth="1"/>
    <col min="2779" max="2784" width="12.1640625" bestFit="1" customWidth="1"/>
    <col min="2785" max="2785" width="11.1640625" bestFit="1" customWidth="1"/>
    <col min="2786" max="2790" width="12.1640625" bestFit="1" customWidth="1"/>
    <col min="2791" max="2791" width="10.1640625" bestFit="1" customWidth="1"/>
    <col min="2792" max="2798" width="12.1640625" bestFit="1" customWidth="1"/>
    <col min="2799" max="2799" width="11.1640625" bestFit="1" customWidth="1"/>
    <col min="2800" max="2806" width="12.1640625" bestFit="1" customWidth="1"/>
    <col min="2807" max="2808" width="11.1640625" bestFit="1" customWidth="1"/>
    <col min="2809" max="2809" width="12.1640625" bestFit="1" customWidth="1"/>
    <col min="2810" max="2810" width="7.1640625" bestFit="1" customWidth="1"/>
    <col min="2811" max="2811" width="12.1640625" bestFit="1" customWidth="1"/>
    <col min="2812" max="2814" width="11.1640625" bestFit="1" customWidth="1"/>
    <col min="2815" max="2815" width="12.1640625" bestFit="1" customWidth="1"/>
    <col min="2816" max="2816" width="11.1640625" bestFit="1" customWidth="1"/>
    <col min="2817" max="2820" width="12.1640625" bestFit="1" customWidth="1"/>
    <col min="2821" max="2821" width="11.1640625" bestFit="1" customWidth="1"/>
    <col min="2822" max="2822" width="12.1640625" bestFit="1" customWidth="1"/>
    <col min="2823" max="2823" width="11.1640625" bestFit="1" customWidth="1"/>
    <col min="2824" max="2829" width="12.1640625" bestFit="1" customWidth="1"/>
    <col min="2830" max="2830" width="6.1640625" bestFit="1" customWidth="1"/>
    <col min="2831" max="2855" width="12.1640625" bestFit="1" customWidth="1"/>
    <col min="2856" max="2856" width="11.1640625" bestFit="1" customWidth="1"/>
    <col min="2857" max="2864" width="12.1640625" bestFit="1" customWidth="1"/>
    <col min="2865" max="2866" width="11.1640625" bestFit="1" customWidth="1"/>
    <col min="2867" max="2868" width="12.1640625" bestFit="1" customWidth="1"/>
    <col min="2869" max="2869" width="5.1640625" bestFit="1" customWidth="1"/>
    <col min="2870" max="2889" width="12.1640625" bestFit="1" customWidth="1"/>
    <col min="2890" max="2890" width="11.1640625" bestFit="1" customWidth="1"/>
    <col min="2891" max="2891" width="12.1640625" bestFit="1" customWidth="1"/>
    <col min="2892" max="2893" width="11.1640625" bestFit="1" customWidth="1"/>
    <col min="2894" max="2905" width="12.1640625" bestFit="1" customWidth="1"/>
    <col min="2906" max="2906" width="11.1640625" bestFit="1" customWidth="1"/>
    <col min="2907" max="2907" width="12.1640625" bestFit="1" customWidth="1"/>
    <col min="2908" max="2908" width="6.1640625" bestFit="1" customWidth="1"/>
    <col min="2909" max="2918" width="12.1640625" bestFit="1" customWidth="1"/>
    <col min="2919" max="2919" width="7.1640625" bestFit="1" customWidth="1"/>
    <col min="2920" max="2920" width="11.1640625" bestFit="1" customWidth="1"/>
    <col min="2921" max="2931" width="12.1640625" bestFit="1" customWidth="1"/>
    <col min="2932" max="2932" width="8.1640625" bestFit="1" customWidth="1"/>
    <col min="2933" max="2936" width="12.1640625" bestFit="1" customWidth="1"/>
    <col min="2937" max="2937" width="6.1640625" bestFit="1" customWidth="1"/>
    <col min="2938" max="2953" width="12.1640625" bestFit="1" customWidth="1"/>
    <col min="2954" max="2954" width="6.1640625" bestFit="1" customWidth="1"/>
    <col min="2955" max="2963" width="12.1640625" bestFit="1" customWidth="1"/>
    <col min="2964" max="2964" width="11.1640625" bestFit="1" customWidth="1"/>
    <col min="2965" max="2966" width="12.1640625" bestFit="1" customWidth="1"/>
    <col min="2967" max="2967" width="6.1640625" bestFit="1" customWidth="1"/>
    <col min="2968" max="2968" width="12.1640625" bestFit="1" customWidth="1"/>
    <col min="2969" max="2969" width="11.1640625" bestFit="1" customWidth="1"/>
    <col min="2970" max="2971" width="12.1640625" bestFit="1" customWidth="1"/>
    <col min="2972" max="2972" width="11.1640625" bestFit="1" customWidth="1"/>
    <col min="2973" max="2990" width="12.1640625" bestFit="1" customWidth="1"/>
    <col min="2991" max="2991" width="11.1640625" bestFit="1" customWidth="1"/>
    <col min="2992" max="3003" width="12.1640625" bestFit="1" customWidth="1"/>
    <col min="3004" max="3004" width="11.1640625" bestFit="1" customWidth="1"/>
    <col min="3005" max="3007" width="12.1640625" bestFit="1" customWidth="1"/>
    <col min="3008" max="3008" width="11.1640625" bestFit="1" customWidth="1"/>
    <col min="3009" max="3009" width="12.1640625" bestFit="1" customWidth="1"/>
    <col min="3010" max="3010" width="5.1640625" bestFit="1" customWidth="1"/>
    <col min="3011" max="3011" width="9.1640625" bestFit="1" customWidth="1"/>
    <col min="3012" max="3036" width="12.1640625" bestFit="1" customWidth="1"/>
    <col min="3037" max="3037" width="10.1640625" bestFit="1" customWidth="1"/>
    <col min="3038" max="3040" width="12.1640625" bestFit="1" customWidth="1"/>
    <col min="3041" max="3041" width="6.1640625" bestFit="1" customWidth="1"/>
    <col min="3042" max="3045" width="12.1640625" bestFit="1" customWidth="1"/>
    <col min="3046" max="3046" width="11.1640625" bestFit="1" customWidth="1"/>
    <col min="3047" max="3063" width="12.1640625" bestFit="1" customWidth="1"/>
    <col min="3064" max="3064" width="5.1640625" bestFit="1" customWidth="1"/>
    <col min="3065" max="3066" width="12.1640625" bestFit="1" customWidth="1"/>
    <col min="3067" max="3067" width="11.1640625" bestFit="1" customWidth="1"/>
    <col min="3068" max="3074" width="12.1640625" bestFit="1" customWidth="1"/>
    <col min="3075" max="3075" width="11.1640625" bestFit="1" customWidth="1"/>
    <col min="3076" max="3091" width="12.1640625" bestFit="1" customWidth="1"/>
    <col min="3092" max="3092" width="11.1640625" bestFit="1" customWidth="1"/>
    <col min="3093" max="3096" width="12.1640625" bestFit="1" customWidth="1"/>
    <col min="3097" max="3097" width="11.1640625" bestFit="1" customWidth="1"/>
    <col min="3098" max="3098" width="12.1640625" bestFit="1" customWidth="1"/>
    <col min="3099" max="3099" width="6.1640625" bestFit="1" customWidth="1"/>
    <col min="3100" max="3101" width="12.1640625" bestFit="1" customWidth="1"/>
    <col min="3102" max="3102" width="4.1640625" bestFit="1" customWidth="1"/>
    <col min="3103" max="3107" width="12.1640625" bestFit="1" customWidth="1"/>
    <col min="3108" max="3108" width="9.1640625" bestFit="1" customWidth="1"/>
    <col min="3109" max="3110" width="12.1640625" bestFit="1" customWidth="1"/>
    <col min="3111" max="3111" width="13" bestFit="1" customWidth="1"/>
    <col min="3112" max="3112" width="10" bestFit="1" customWidth="1"/>
    <col min="3113" max="4107" width="75" bestFit="1" customWidth="1"/>
    <col min="4108" max="4108" width="10" bestFit="1" customWidth="1"/>
  </cols>
  <sheetData>
    <row r="3" spans="1:6" x14ac:dyDescent="0.2">
      <c r="A3" s="9" t="s">
        <v>8223</v>
      </c>
      <c r="B3" t="s">
        <v>8362</v>
      </c>
    </row>
    <row r="5" spans="1:6" x14ac:dyDescent="0.2">
      <c r="A5" s="9" t="s">
        <v>8365</v>
      </c>
      <c r="B5" s="9" t="s">
        <v>8363</v>
      </c>
    </row>
    <row r="6" spans="1:6" x14ac:dyDescent="0.2">
      <c r="A6" s="9" t="s">
        <v>8360</v>
      </c>
      <c r="B6" t="s">
        <v>8219</v>
      </c>
      <c r="C6" t="s">
        <v>8220</v>
      </c>
      <c r="D6" t="s">
        <v>8221</v>
      </c>
      <c r="E6" t="s">
        <v>8222</v>
      </c>
      <c r="F6" t="s">
        <v>8361</v>
      </c>
    </row>
    <row r="7" spans="1:6" x14ac:dyDescent="0.2">
      <c r="A7" s="10" t="s">
        <v>8309</v>
      </c>
      <c r="B7" s="7">
        <v>300</v>
      </c>
      <c r="C7" s="7">
        <v>40</v>
      </c>
      <c r="D7" s="7">
        <v>180</v>
      </c>
      <c r="E7" s="7"/>
      <c r="F7" s="7">
        <v>520</v>
      </c>
    </row>
    <row r="8" spans="1:6" x14ac:dyDescent="0.2">
      <c r="A8" s="11" t="s">
        <v>8315</v>
      </c>
      <c r="B8" s="7"/>
      <c r="C8" s="7"/>
      <c r="D8" s="7">
        <v>100</v>
      </c>
      <c r="E8" s="7"/>
      <c r="F8" s="7">
        <v>100</v>
      </c>
    </row>
    <row r="9" spans="1:6" x14ac:dyDescent="0.2">
      <c r="A9" s="11" t="s">
        <v>8314</v>
      </c>
      <c r="B9" s="7">
        <v>180</v>
      </c>
      <c r="C9" s="7"/>
      <c r="D9" s="7"/>
      <c r="E9" s="7"/>
      <c r="F9" s="7">
        <v>180</v>
      </c>
    </row>
    <row r="10" spans="1:6" x14ac:dyDescent="0.2">
      <c r="A10" s="11" t="s">
        <v>8313</v>
      </c>
      <c r="B10" s="7"/>
      <c r="C10" s="7"/>
      <c r="D10" s="7">
        <v>80</v>
      </c>
      <c r="E10" s="7"/>
      <c r="F10" s="7">
        <v>80</v>
      </c>
    </row>
    <row r="11" spans="1:6" x14ac:dyDescent="0.2">
      <c r="A11" s="11" t="s">
        <v>8312</v>
      </c>
      <c r="B11" s="7"/>
      <c r="C11" s="7">
        <v>40</v>
      </c>
      <c r="D11" s="7"/>
      <c r="E11" s="7"/>
      <c r="F11" s="7">
        <v>40</v>
      </c>
    </row>
    <row r="12" spans="1:6" x14ac:dyDescent="0.2">
      <c r="A12" s="11" t="s">
        <v>8311</v>
      </c>
      <c r="B12" s="7">
        <v>60</v>
      </c>
      <c r="C12" s="7"/>
      <c r="D12" s="7"/>
      <c r="E12" s="7"/>
      <c r="F12" s="7">
        <v>60</v>
      </c>
    </row>
    <row r="13" spans="1:6" x14ac:dyDescent="0.2">
      <c r="A13" s="11" t="s">
        <v>8310</v>
      </c>
      <c r="B13" s="7">
        <v>60</v>
      </c>
      <c r="C13" s="7"/>
      <c r="D13" s="7"/>
      <c r="E13" s="7"/>
      <c r="F13" s="7">
        <v>60</v>
      </c>
    </row>
    <row r="14" spans="1:6" x14ac:dyDescent="0.2">
      <c r="A14" s="10" t="s">
        <v>8335</v>
      </c>
      <c r="B14" s="7">
        <v>34</v>
      </c>
      <c r="C14" s="7">
        <v>20</v>
      </c>
      <c r="D14" s="7">
        <v>140</v>
      </c>
      <c r="E14" s="7">
        <v>6</v>
      </c>
      <c r="F14" s="7">
        <v>200</v>
      </c>
    </row>
    <row r="15" spans="1:6" x14ac:dyDescent="0.2">
      <c r="A15" s="11" t="s">
        <v>8336</v>
      </c>
      <c r="B15" s="7"/>
      <c r="C15" s="7">
        <v>20</v>
      </c>
      <c r="D15" s="7">
        <v>120</v>
      </c>
      <c r="E15" s="7"/>
      <c r="F15" s="7">
        <v>140</v>
      </c>
    </row>
    <row r="16" spans="1:6" x14ac:dyDescent="0.2">
      <c r="A16" s="11" t="s">
        <v>8352</v>
      </c>
      <c r="B16" s="7"/>
      <c r="C16" s="7"/>
      <c r="D16" s="7">
        <v>20</v>
      </c>
      <c r="E16" s="7"/>
      <c r="F16" s="7">
        <v>20</v>
      </c>
    </row>
    <row r="17" spans="1:6" x14ac:dyDescent="0.2">
      <c r="A17" s="11" t="s">
        <v>8351</v>
      </c>
      <c r="B17" s="7">
        <v>34</v>
      </c>
      <c r="C17" s="7"/>
      <c r="D17" s="7"/>
      <c r="E17" s="7">
        <v>6</v>
      </c>
      <c r="F17" s="7">
        <v>40</v>
      </c>
    </row>
    <row r="18" spans="1:6" x14ac:dyDescent="0.2">
      <c r="A18" s="10" t="s">
        <v>8332</v>
      </c>
      <c r="B18" s="7">
        <v>80</v>
      </c>
      <c r="C18" s="7"/>
      <c r="D18" s="7">
        <v>140</v>
      </c>
      <c r="E18" s="7"/>
      <c r="F18" s="7">
        <v>220</v>
      </c>
    </row>
    <row r="19" spans="1:6" x14ac:dyDescent="0.2">
      <c r="A19" s="11" t="s">
        <v>8334</v>
      </c>
      <c r="B19" s="7"/>
      <c r="C19" s="7"/>
      <c r="D19" s="7">
        <v>40</v>
      </c>
      <c r="E19" s="7"/>
      <c r="F19" s="7">
        <v>40</v>
      </c>
    </row>
    <row r="20" spans="1:6" x14ac:dyDescent="0.2">
      <c r="A20" s="11" t="s">
        <v>8350</v>
      </c>
      <c r="B20" s="7">
        <v>80</v>
      </c>
      <c r="C20" s="7"/>
      <c r="D20" s="7"/>
      <c r="E20" s="7"/>
      <c r="F20" s="7">
        <v>80</v>
      </c>
    </row>
    <row r="21" spans="1:6" x14ac:dyDescent="0.2">
      <c r="A21" s="11" t="s">
        <v>8333</v>
      </c>
      <c r="B21" s="7"/>
      <c r="C21" s="7"/>
      <c r="D21" s="7">
        <v>100</v>
      </c>
      <c r="E21" s="7"/>
      <c r="F21" s="7">
        <v>100</v>
      </c>
    </row>
    <row r="22" spans="1:6" x14ac:dyDescent="0.2">
      <c r="A22" s="10" t="s">
        <v>8330</v>
      </c>
      <c r="B22" s="7"/>
      <c r="C22" s="7">
        <v>24</v>
      </c>
      <c r="D22" s="7"/>
      <c r="E22" s="7"/>
      <c r="F22" s="7">
        <v>24</v>
      </c>
    </row>
    <row r="23" spans="1:6" x14ac:dyDescent="0.2">
      <c r="A23" s="11" t="s">
        <v>8331</v>
      </c>
      <c r="B23" s="7"/>
      <c r="C23" s="7">
        <v>24</v>
      </c>
      <c r="D23" s="7"/>
      <c r="E23" s="7"/>
      <c r="F23" s="7">
        <v>24</v>
      </c>
    </row>
    <row r="24" spans="1:6" x14ac:dyDescent="0.2">
      <c r="A24" s="10" t="s">
        <v>8324</v>
      </c>
      <c r="B24" s="7">
        <v>540</v>
      </c>
      <c r="C24" s="7">
        <v>20</v>
      </c>
      <c r="D24" s="7">
        <v>120</v>
      </c>
      <c r="E24" s="7">
        <v>20</v>
      </c>
      <c r="F24" s="7">
        <v>700</v>
      </c>
    </row>
    <row r="25" spans="1:6" x14ac:dyDescent="0.2">
      <c r="A25" s="11" t="s">
        <v>8353</v>
      </c>
      <c r="B25" s="7">
        <v>40</v>
      </c>
      <c r="C25" s="7"/>
      <c r="D25" s="7"/>
      <c r="E25" s="7"/>
      <c r="F25" s="7">
        <v>40</v>
      </c>
    </row>
    <row r="26" spans="1:6" x14ac:dyDescent="0.2">
      <c r="A26" s="11" t="s">
        <v>8329</v>
      </c>
      <c r="B26" s="7">
        <v>40</v>
      </c>
      <c r="C26" s="7"/>
      <c r="D26" s="7"/>
      <c r="E26" s="7"/>
      <c r="F26" s="7">
        <v>40</v>
      </c>
    </row>
    <row r="27" spans="1:6" x14ac:dyDescent="0.2">
      <c r="A27" s="11" t="s">
        <v>8346</v>
      </c>
      <c r="B27" s="7"/>
      <c r="C27" s="7"/>
      <c r="D27" s="7">
        <v>40</v>
      </c>
      <c r="E27" s="7">
        <v>20</v>
      </c>
      <c r="F27" s="7">
        <v>60</v>
      </c>
    </row>
    <row r="28" spans="1:6" x14ac:dyDescent="0.2">
      <c r="A28" s="11" t="s">
        <v>8328</v>
      </c>
      <c r="B28" s="7">
        <v>140</v>
      </c>
      <c r="C28" s="7"/>
      <c r="D28" s="7">
        <v>20</v>
      </c>
      <c r="E28" s="7"/>
      <c r="F28" s="7">
        <v>160</v>
      </c>
    </row>
    <row r="29" spans="1:6" x14ac:dyDescent="0.2">
      <c r="A29" s="11" t="s">
        <v>8327</v>
      </c>
      <c r="B29" s="7"/>
      <c r="C29" s="7"/>
      <c r="D29" s="7">
        <v>60</v>
      </c>
      <c r="E29" s="7"/>
      <c r="F29" s="7">
        <v>60</v>
      </c>
    </row>
    <row r="30" spans="1:6" x14ac:dyDescent="0.2">
      <c r="A30" s="11" t="s">
        <v>8326</v>
      </c>
      <c r="B30" s="7">
        <v>20</v>
      </c>
      <c r="C30" s="7"/>
      <c r="D30" s="7"/>
      <c r="E30" s="7"/>
      <c r="F30" s="7">
        <v>20</v>
      </c>
    </row>
    <row r="31" spans="1:6" x14ac:dyDescent="0.2">
      <c r="A31" s="11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">
      <c r="A32" s="11" t="s">
        <v>8325</v>
      </c>
      <c r="B32" s="7">
        <v>260</v>
      </c>
      <c r="C32" s="7"/>
      <c r="D32" s="7"/>
      <c r="E32" s="7"/>
      <c r="F32" s="7">
        <v>260</v>
      </c>
    </row>
    <row r="33" spans="1:6" x14ac:dyDescent="0.2">
      <c r="A33" s="11" t="s">
        <v>8339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0" t="s">
        <v>8337</v>
      </c>
      <c r="B34" s="7">
        <v>103</v>
      </c>
      <c r="C34" s="7"/>
      <c r="D34" s="7">
        <v>117</v>
      </c>
      <c r="E34" s="7"/>
      <c r="F34" s="7">
        <v>220</v>
      </c>
    </row>
    <row r="35" spans="1:6" x14ac:dyDescent="0.2">
      <c r="A35" s="11" t="s">
        <v>8342</v>
      </c>
      <c r="B35" s="7"/>
      <c r="C35" s="7"/>
      <c r="D35" s="7">
        <v>20</v>
      </c>
      <c r="E35" s="7"/>
      <c r="F35" s="7">
        <v>20</v>
      </c>
    </row>
    <row r="36" spans="1:6" x14ac:dyDescent="0.2">
      <c r="A36" s="11" t="s">
        <v>8349</v>
      </c>
      <c r="B36" s="7"/>
      <c r="C36" s="7"/>
      <c r="D36" s="7">
        <v>20</v>
      </c>
      <c r="E36" s="7"/>
      <c r="F36" s="7">
        <v>20</v>
      </c>
    </row>
    <row r="37" spans="1:6" x14ac:dyDescent="0.2">
      <c r="A37" s="11" t="s">
        <v>8338</v>
      </c>
      <c r="B37" s="7">
        <v>103</v>
      </c>
      <c r="C37" s="7"/>
      <c r="D37" s="7">
        <v>57</v>
      </c>
      <c r="E37" s="7"/>
      <c r="F37" s="7">
        <v>160</v>
      </c>
    </row>
    <row r="38" spans="1:6" x14ac:dyDescent="0.2">
      <c r="A38" s="11" t="s">
        <v>8344</v>
      </c>
      <c r="B38" s="7"/>
      <c r="C38" s="7"/>
      <c r="D38" s="7">
        <v>20</v>
      </c>
      <c r="E38" s="7"/>
      <c r="F38" s="7">
        <v>20</v>
      </c>
    </row>
    <row r="39" spans="1:6" x14ac:dyDescent="0.2">
      <c r="A39" s="10" t="s">
        <v>8321</v>
      </c>
      <c r="B39" s="7">
        <v>80</v>
      </c>
      <c r="C39" s="7">
        <v>30</v>
      </c>
      <c r="D39" s="7">
        <v>127</v>
      </c>
      <c r="E39" s="7"/>
      <c r="F39" s="7">
        <v>237</v>
      </c>
    </row>
    <row r="40" spans="1:6" x14ac:dyDescent="0.2">
      <c r="A40" s="11" t="s">
        <v>8343</v>
      </c>
      <c r="B40" s="7"/>
      <c r="C40" s="7">
        <v>20</v>
      </c>
      <c r="D40" s="7"/>
      <c r="E40" s="7"/>
      <c r="F40" s="7">
        <v>20</v>
      </c>
    </row>
    <row r="41" spans="1:6" x14ac:dyDescent="0.2">
      <c r="A41" s="11" t="s">
        <v>8357</v>
      </c>
      <c r="B41" s="7"/>
      <c r="C41" s="7"/>
      <c r="D41" s="7">
        <v>40</v>
      </c>
      <c r="E41" s="7"/>
      <c r="F41" s="7">
        <v>40</v>
      </c>
    </row>
    <row r="42" spans="1:6" x14ac:dyDescent="0.2">
      <c r="A42" s="11" t="s">
        <v>8323</v>
      </c>
      <c r="B42" s="7"/>
      <c r="C42" s="7"/>
      <c r="D42" s="7">
        <v>40</v>
      </c>
      <c r="E42" s="7"/>
      <c r="F42" s="7">
        <v>40</v>
      </c>
    </row>
    <row r="43" spans="1:6" x14ac:dyDescent="0.2">
      <c r="A43" s="11" t="s">
        <v>8322</v>
      </c>
      <c r="B43" s="7">
        <v>60</v>
      </c>
      <c r="C43" s="7"/>
      <c r="D43" s="7"/>
      <c r="E43" s="7"/>
      <c r="F43" s="7">
        <v>60</v>
      </c>
    </row>
    <row r="44" spans="1:6" x14ac:dyDescent="0.2">
      <c r="A44" s="11" t="s">
        <v>8341</v>
      </c>
      <c r="B44" s="7">
        <v>20</v>
      </c>
      <c r="C44" s="7"/>
      <c r="D44" s="7"/>
      <c r="E44" s="7"/>
      <c r="F44" s="7">
        <v>20</v>
      </c>
    </row>
    <row r="45" spans="1:6" x14ac:dyDescent="0.2">
      <c r="A45" s="11" t="s">
        <v>8340</v>
      </c>
      <c r="B45" s="7"/>
      <c r="C45" s="7">
        <v>10</v>
      </c>
      <c r="D45" s="7">
        <v>47</v>
      </c>
      <c r="E45" s="7"/>
      <c r="F45" s="7">
        <v>57</v>
      </c>
    </row>
    <row r="46" spans="1:6" x14ac:dyDescent="0.2">
      <c r="A46" s="10" t="s">
        <v>8318</v>
      </c>
      <c r="B46" s="7">
        <v>209</v>
      </c>
      <c r="C46" s="7">
        <v>178</v>
      </c>
      <c r="D46" s="7">
        <v>213</v>
      </c>
      <c r="E46" s="7"/>
      <c r="F46" s="7">
        <v>600</v>
      </c>
    </row>
    <row r="47" spans="1:6" x14ac:dyDescent="0.2">
      <c r="A47" s="11" t="s">
        <v>8347</v>
      </c>
      <c r="B47" s="7"/>
      <c r="C47" s="7"/>
      <c r="D47" s="7">
        <v>20</v>
      </c>
      <c r="E47" s="7"/>
      <c r="F47" s="7">
        <v>20</v>
      </c>
    </row>
    <row r="48" spans="1:6" x14ac:dyDescent="0.2">
      <c r="A48" s="11" t="s">
        <v>8348</v>
      </c>
      <c r="B48" s="7">
        <v>140</v>
      </c>
      <c r="C48" s="7"/>
      <c r="D48" s="7"/>
      <c r="E48" s="7"/>
      <c r="F48" s="7">
        <v>140</v>
      </c>
    </row>
    <row r="49" spans="1:6" x14ac:dyDescent="0.2">
      <c r="A49" s="11" t="s">
        <v>8355</v>
      </c>
      <c r="B49" s="7">
        <v>9</v>
      </c>
      <c r="C49" s="7"/>
      <c r="D49" s="7">
        <v>11</v>
      </c>
      <c r="E49" s="7"/>
      <c r="F49" s="7">
        <v>20</v>
      </c>
    </row>
    <row r="50" spans="1:6" x14ac:dyDescent="0.2">
      <c r="A50" s="11" t="s">
        <v>8354</v>
      </c>
      <c r="B50" s="7">
        <v>40</v>
      </c>
      <c r="C50" s="7">
        <v>18</v>
      </c>
      <c r="D50" s="7">
        <v>2</v>
      </c>
      <c r="E50" s="7"/>
      <c r="F50" s="7">
        <v>60</v>
      </c>
    </row>
    <row r="51" spans="1:6" x14ac:dyDescent="0.2">
      <c r="A51" s="11" t="s">
        <v>8320</v>
      </c>
      <c r="B51" s="7">
        <v>20</v>
      </c>
      <c r="C51" s="7">
        <v>60</v>
      </c>
      <c r="D51" s="7">
        <v>120</v>
      </c>
      <c r="E51" s="7"/>
      <c r="F51" s="7">
        <v>200</v>
      </c>
    </row>
    <row r="52" spans="1:6" x14ac:dyDescent="0.2">
      <c r="A52" s="11" t="s">
        <v>8319</v>
      </c>
      <c r="B52" s="7"/>
      <c r="C52" s="7">
        <v>100</v>
      </c>
      <c r="D52" s="7">
        <v>60</v>
      </c>
      <c r="E52" s="7"/>
      <c r="F52" s="7">
        <v>160</v>
      </c>
    </row>
    <row r="53" spans="1:6" x14ac:dyDescent="0.2">
      <c r="A53" s="10" t="s">
        <v>8316</v>
      </c>
      <c r="B53" s="7">
        <v>839</v>
      </c>
      <c r="C53" s="7">
        <v>37</v>
      </c>
      <c r="D53" s="7">
        <v>493</v>
      </c>
      <c r="E53" s="7">
        <v>24</v>
      </c>
      <c r="F53" s="7">
        <v>1393</v>
      </c>
    </row>
    <row r="54" spans="1:6" x14ac:dyDescent="0.2">
      <c r="A54" s="11" t="s">
        <v>8358</v>
      </c>
      <c r="B54" s="7">
        <v>60</v>
      </c>
      <c r="C54" s="7">
        <v>20</v>
      </c>
      <c r="D54" s="7">
        <v>60</v>
      </c>
      <c r="E54" s="7"/>
      <c r="F54" s="7">
        <v>140</v>
      </c>
    </row>
    <row r="55" spans="1:6" x14ac:dyDescent="0.2">
      <c r="A55" s="11" t="s">
        <v>8317</v>
      </c>
      <c r="B55" s="7">
        <v>694</v>
      </c>
      <c r="C55" s="7"/>
      <c r="D55" s="7">
        <v>353</v>
      </c>
      <c r="E55" s="7">
        <v>19</v>
      </c>
      <c r="F55" s="7">
        <v>1066</v>
      </c>
    </row>
    <row r="56" spans="1:6" x14ac:dyDescent="0.2">
      <c r="A56" s="11" t="s">
        <v>8356</v>
      </c>
      <c r="B56" s="7">
        <v>85</v>
      </c>
      <c r="C56" s="7">
        <v>17</v>
      </c>
      <c r="D56" s="7">
        <v>80</v>
      </c>
      <c r="E56" s="7">
        <v>5</v>
      </c>
      <c r="F56" s="7">
        <v>187</v>
      </c>
    </row>
    <row r="57" spans="1:6" x14ac:dyDescent="0.2">
      <c r="A57" s="10" t="s">
        <v>8361</v>
      </c>
      <c r="B57" s="7">
        <v>2185</v>
      </c>
      <c r="C57" s="7">
        <v>349</v>
      </c>
      <c r="D57" s="7">
        <v>1530</v>
      </c>
      <c r="E57" s="7">
        <v>50</v>
      </c>
      <c r="F57" s="7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484AF-E9EF-724C-AEA2-548ABC1610C0}">
  <sheetPr codeName="Sheet9"/>
  <dimension ref="A1:I13"/>
  <sheetViews>
    <sheetView zoomScale="115" zoomScaleNormal="115" workbookViewId="0">
      <selection activeCell="H30" sqref="H30"/>
    </sheetView>
  </sheetViews>
  <sheetFormatPr baseColWidth="10" defaultRowHeight="15" x14ac:dyDescent="0.2"/>
  <cols>
    <col min="1" max="1" width="24.33203125" customWidth="1"/>
    <col min="2" max="2" width="20.33203125" customWidth="1"/>
    <col min="3" max="3" width="15.1640625" customWidth="1"/>
    <col min="4" max="4" width="20" customWidth="1"/>
    <col min="5" max="5" width="14.6640625" customWidth="1"/>
    <col min="6" max="6" width="21.33203125" customWidth="1"/>
    <col min="7" max="7" width="20.1640625" customWidth="1"/>
    <col min="8" max="8" width="18.1640625" customWidth="1"/>
  </cols>
  <sheetData>
    <row r="1" spans="1:9" ht="16" x14ac:dyDescent="0.25">
      <c r="A1" s="15" t="s">
        <v>8386</v>
      </c>
      <c r="B1" s="15" t="s">
        <v>8387</v>
      </c>
      <c r="C1" s="15" t="s">
        <v>8388</v>
      </c>
      <c r="D1" s="15" t="s">
        <v>8389</v>
      </c>
      <c r="E1" s="15" t="s">
        <v>8390</v>
      </c>
      <c r="F1" s="15" t="s">
        <v>8391</v>
      </c>
      <c r="G1" s="15" t="s">
        <v>8392</v>
      </c>
      <c r="H1" s="15" t="s">
        <v>8393</v>
      </c>
      <c r="I1" s="12"/>
    </row>
    <row r="2" spans="1:9" x14ac:dyDescent="0.2">
      <c r="A2" t="s">
        <v>8404</v>
      </c>
      <c r="B2">
        <f>COUNTIFS(KickStarter!F:F,"=successful",KickStarter!D:D,"&lt;1000")</f>
        <v>322</v>
      </c>
      <c r="C2">
        <f>COUNTIFS(KickStarter!F:F,"=failed",KickStarter!D:D,"&lt;1000")</f>
        <v>113</v>
      </c>
      <c r="D2">
        <f>COUNTIFS(KickStarter!F:F,"=canceled",KickStarter!D:D,"&lt;1000")</f>
        <v>18</v>
      </c>
      <c r="E2">
        <f>SUM(B2:D2)</f>
        <v>453</v>
      </c>
      <c r="F2" s="16">
        <f>(B2*100%)/E2</f>
        <v>0.71081677704194257</v>
      </c>
      <c r="G2" s="16">
        <f>(C2*100%)/E2</f>
        <v>0.24944812362030905</v>
      </c>
      <c r="H2" s="16">
        <f>(D2*100%)/E2</f>
        <v>3.9735099337748346E-2</v>
      </c>
    </row>
    <row r="3" spans="1:9" x14ac:dyDescent="0.2">
      <c r="A3" t="s">
        <v>8405</v>
      </c>
      <c r="B3">
        <f>COUNTIFS(KickStarter!F:F,"=successful",KickStarter!D:D,"&gt;=1000",KickStarter!D:D,"&lt;5000")</f>
        <v>932</v>
      </c>
      <c r="C3">
        <f>COUNTIFS(KickStarter!F:F,"=failed",KickStarter!D:D,"&gt;=1000",KickStarter!D:D,"&lt;5000")</f>
        <v>420</v>
      </c>
      <c r="D3">
        <f>COUNTIFS(KickStarter!F:F,"=canceled",KickStarter!D:D,"&gt;=1000",KickStarter!D:D,"&lt;5000")</f>
        <v>60</v>
      </c>
      <c r="E3">
        <f t="shared" ref="E3:E13" si="0">SUM(B3:D3)</f>
        <v>1412</v>
      </c>
      <c r="F3" s="16">
        <f t="shared" ref="F3:F13" si="1">(B3*100%)/E3</f>
        <v>0.66005665722379603</v>
      </c>
      <c r="G3" s="16">
        <f t="shared" ref="G3:G13" si="2">(C3*100%)/E3</f>
        <v>0.29745042492917845</v>
      </c>
      <c r="H3" s="16">
        <f t="shared" ref="H3:H13" si="3">(D3*100%)/E3</f>
        <v>4.2492917847025496E-2</v>
      </c>
    </row>
    <row r="4" spans="1:9" x14ac:dyDescent="0.2">
      <c r="A4" t="s">
        <v>8394</v>
      </c>
      <c r="B4">
        <f>COUNTIFS(KickStarter!F:F,"=successful",KickStarter!D:D,"&gt;=5000",KickStarter!D:D,"&lt;10000")</f>
        <v>381</v>
      </c>
      <c r="C4">
        <f>COUNTIFS(KickStarter!F:F,"=failed",KickStarter!D:D,"&gt;=5000",KickStarter!D:D,"&lt;10000")</f>
        <v>283</v>
      </c>
      <c r="D4">
        <f>COUNTIFS(KickStarter!F:F,"=canceled",KickStarter!D:D,"&gt;=5000",KickStarter!D:D,"&lt;10000")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9" x14ac:dyDescent="0.2">
      <c r="A5" t="s">
        <v>8395</v>
      </c>
      <c r="B5">
        <f>COUNTIFS(KickStarter!F:F,"=successful",KickStarter!D:D,"&gt;=10000",KickStarter!D:D,"&lt;14999")</f>
        <v>168</v>
      </c>
      <c r="C5">
        <f>COUNTIFS(KickStarter!F:F,"=failed",KickStarter!D:D,"&gt;=10000",KickStarter!D:D,"&lt;15000")</f>
        <v>144</v>
      </c>
      <c r="D5">
        <f>COUNTIFS(KickStarter!F:F,"=canceled",KickStarter!D:D,"&gt;=10000",KickStarter!D:D,"&lt;15000")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9" x14ac:dyDescent="0.2">
      <c r="A6" t="s">
        <v>8396</v>
      </c>
      <c r="B6">
        <f>COUNTIFS(KickStarter!F:F,"=successful",KickStarter!D:D,"&gt;=15000",KickStarter!D:D,"&lt;20000")</f>
        <v>94</v>
      </c>
      <c r="C6">
        <f>COUNTIFS(KickStarter!F:F,"=failed",KickStarter!D:D,"&gt;=15000",KickStarter!D:D,"&lt;20000")</f>
        <v>90</v>
      </c>
      <c r="D6">
        <f>COUNTIFS(KickStarter!F:F,"=canceled",KickStarter!D:D,"&gt;=15000",KickStarter!D:D,"&lt;20000")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9" x14ac:dyDescent="0.2">
      <c r="A7" t="s">
        <v>8397</v>
      </c>
      <c r="B7">
        <f>COUNTIFS(KickStarter!F:F,"=successful",KickStarter!D:D,"&gt;=20000",KickStarter!D:D,"&lt;25000")</f>
        <v>62</v>
      </c>
      <c r="C7">
        <f>COUNTIFS(KickStarter!F:F,"=failed",KickStarter!D:D,"&gt;=20000",KickStarter!D:D,"&lt;250000")</f>
        <v>437</v>
      </c>
      <c r="D7">
        <f>COUNTIFS(KickStarter!F:F,"=canceled",KickStarter!D:D,"&gt;=20000",KickStarter!D:D,"&lt;25000")</f>
        <v>14</v>
      </c>
      <c r="E7">
        <f t="shared" si="0"/>
        <v>513</v>
      </c>
      <c r="F7" s="16">
        <f t="shared" si="1"/>
        <v>0.12085769980506822</v>
      </c>
      <c r="G7" s="16">
        <f t="shared" si="2"/>
        <v>0.85185185185185186</v>
      </c>
      <c r="H7" s="16">
        <f t="shared" si="3"/>
        <v>2.7290448343079921E-2</v>
      </c>
    </row>
    <row r="8" spans="1:9" x14ac:dyDescent="0.2">
      <c r="A8" t="s">
        <v>8398</v>
      </c>
      <c r="B8">
        <f>COUNTIFS(KickStarter!F:F,"=successful",KickStarter!D:D,"&gt;=25000",KickStarter!D:D,"&lt;30000")</f>
        <v>55</v>
      </c>
      <c r="C8">
        <f>COUNTIFS(KickStarter!F:F,"=failed",KickStarter!D:D,"&gt;=25000",KickStarter!D:D,"&lt;300000")</f>
        <v>370</v>
      </c>
      <c r="D8">
        <f>COUNTIFS(KickStarter!F:F,"=canceled",KickStarter!D:D,"&gt;=25000",KickStarter!D:D,"&lt;30000")</f>
        <v>18</v>
      </c>
      <c r="E8">
        <f t="shared" si="0"/>
        <v>443</v>
      </c>
      <c r="F8" s="16">
        <f t="shared" si="1"/>
        <v>0.12415349887133183</v>
      </c>
      <c r="G8" s="16">
        <f t="shared" si="2"/>
        <v>0.83521444695259595</v>
      </c>
      <c r="H8" s="16">
        <f t="shared" si="3"/>
        <v>4.0632054176072234E-2</v>
      </c>
    </row>
    <row r="9" spans="1:9" x14ac:dyDescent="0.2">
      <c r="A9" t="s">
        <v>8399</v>
      </c>
      <c r="B9">
        <f>COUNTIFS(KickStarter!F:F,"=successful",KickStarter!D:D,"&gt;=30000",KickStarter!D:D,"&lt;35000")</f>
        <v>32</v>
      </c>
      <c r="C9">
        <f>COUNTIFS(KickStarter!F:F,"=failed",KickStarter!D:D,"&gt;=30000",KickStarter!D:D,"&lt;350000")</f>
        <v>310</v>
      </c>
      <c r="D9">
        <f>COUNTIFS(KickStarter!F:F,"=canceled",KickStarter!D:D,"&gt;=30000",KickStarter!D:D,"&lt;35000")</f>
        <v>13</v>
      </c>
      <c r="E9">
        <f t="shared" si="0"/>
        <v>355</v>
      </c>
      <c r="F9" s="16">
        <f t="shared" si="1"/>
        <v>9.014084507042254E-2</v>
      </c>
      <c r="G9" s="16">
        <f t="shared" si="2"/>
        <v>0.87323943661971826</v>
      </c>
      <c r="H9" s="16">
        <f t="shared" si="3"/>
        <v>3.6619718309859155E-2</v>
      </c>
    </row>
    <row r="10" spans="1:9" x14ac:dyDescent="0.2">
      <c r="A10" t="s">
        <v>8400</v>
      </c>
      <c r="B10">
        <f>COUNTIFS(KickStarter!F:F,"=successful",KickStarter!D:D,"&gt;=35000",KickStarter!D:D,"&lt;40000")</f>
        <v>26</v>
      </c>
      <c r="C10">
        <f>COUNTIFS(KickStarter!F:F,"=failed",KickStarter!D:D,"&gt;=35000",KickStarter!D:D,"&lt;400000")</f>
        <v>278</v>
      </c>
      <c r="D10">
        <f>COUNTIFS(KickStarter!F:F,"=canceled",KickStarter!D:D,"&gt;=35000",KickStarter!D:D,"&lt;45000")</f>
        <v>13</v>
      </c>
      <c r="E10">
        <f t="shared" si="0"/>
        <v>317</v>
      </c>
      <c r="F10" s="16">
        <f t="shared" si="1"/>
        <v>8.2018927444794956E-2</v>
      </c>
      <c r="G10" s="16">
        <f t="shared" si="2"/>
        <v>0.87697160883280756</v>
      </c>
      <c r="H10" s="16">
        <f t="shared" si="3"/>
        <v>4.1009463722397478E-2</v>
      </c>
    </row>
    <row r="11" spans="1:9" x14ac:dyDescent="0.2">
      <c r="A11" t="s">
        <v>8401</v>
      </c>
      <c r="B11">
        <f>COUNTIFS(KickStarter!F:F,"=successful",KickStarter!D:D,"&gt;=40000",KickStarter!D:D,"&lt;45000")</f>
        <v>21</v>
      </c>
      <c r="C11">
        <f>COUNTIFS(KickStarter!F:F,"=failed",KickStarter!D:D,"&gt;=40000",KickStarter!D:D,"&lt;45000")</f>
        <v>16</v>
      </c>
      <c r="D11">
        <f>COUNTIFS(KickStarter!F:F,"=canceled",KickStarter!D:D,"&gt;=40000",KickStarter!D:D,"&lt;45000")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9" x14ac:dyDescent="0.2">
      <c r="A12" t="s">
        <v>8402</v>
      </c>
      <c r="B12">
        <f>COUNTIFS(KickStarter!F:F,"=successful",KickStarter!D:D,"&gt;=45000",KickStarter!D:D,"&lt;50000")</f>
        <v>6</v>
      </c>
      <c r="C12">
        <f>COUNTIFS(KickStarter!F:F,"=failed",KickStarter!D:D,"&gt;=45000",KickStarter!D:D,"&lt;50000")</f>
        <v>11</v>
      </c>
      <c r="D12">
        <f>COUNTIFS(KickStarter!F:F,"=canceled",KickStarter!D:D,"&gt;=45000",KickStarter!D:D,"&lt;500000")</f>
        <v>89</v>
      </c>
      <c r="E12">
        <f t="shared" si="0"/>
        <v>106</v>
      </c>
      <c r="F12" s="16">
        <f t="shared" si="1"/>
        <v>5.6603773584905662E-2</v>
      </c>
      <c r="G12" s="16">
        <f t="shared" si="2"/>
        <v>0.10377358490566038</v>
      </c>
      <c r="H12" s="16">
        <f t="shared" si="3"/>
        <v>0.839622641509434</v>
      </c>
    </row>
    <row r="13" spans="1:9" x14ac:dyDescent="0.2">
      <c r="A13" t="s">
        <v>8403</v>
      </c>
      <c r="B13">
        <f>COUNTIFS(KickStarter!F:F,"=successful",KickStarter!D:D,"&gt;50000")</f>
        <v>55</v>
      </c>
      <c r="C13">
        <f>COUNTIFS(KickStarter!F:F,"=failed",KickStarter!D:D,"&gt;50000")</f>
        <v>198</v>
      </c>
      <c r="D13">
        <f>COUNTIFS(KickStarter!F:F,"=canceled",KickStarter!D:D,"&gt;50000")</f>
        <v>83</v>
      </c>
      <c r="E13">
        <f t="shared" si="0"/>
        <v>336</v>
      </c>
      <c r="F13" s="16">
        <f t="shared" si="1"/>
        <v>0.16369047619047619</v>
      </c>
      <c r="G13" s="16">
        <f t="shared" si="2"/>
        <v>0.5892857142857143</v>
      </c>
      <c r="H13" s="16">
        <f t="shared" si="3"/>
        <v>0.24702380952380953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EC956-E546-704A-85A0-B5BD9FC2B42E}">
  <sheetPr codeName="Sheet11"/>
  <dimension ref="A1:D2"/>
  <sheetViews>
    <sheetView tabSelected="1" zoomScale="120" zoomScaleNormal="120" workbookViewId="0">
      <selection activeCell="C16" sqref="C16"/>
    </sheetView>
  </sheetViews>
  <sheetFormatPr baseColWidth="10" defaultRowHeight="15" x14ac:dyDescent="0.2"/>
  <cols>
    <col min="1" max="1" width="15.83203125" customWidth="1"/>
    <col min="2" max="2" width="13.6640625" customWidth="1"/>
    <col min="4" max="4" width="12.83203125" customWidth="1"/>
  </cols>
  <sheetData>
    <row r="1" spans="1:4" x14ac:dyDescent="0.2">
      <c r="A1" s="12" t="s">
        <v>8406</v>
      </c>
      <c r="B1" s="12" t="s">
        <v>8407</v>
      </c>
      <c r="C1" s="12" t="s">
        <v>8406</v>
      </c>
      <c r="D1" s="12" t="s">
        <v>8407</v>
      </c>
    </row>
    <row r="2" spans="1:4" x14ac:dyDescent="0.2">
      <c r="A2" t="e" cm="1" vm="1">
        <f t="array" aca="1" ref="A2" ca="1">VLOOKUP(State,"successful",FALSE)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Original Sheet </vt:lpstr>
      <vt:lpstr>KickStarter</vt:lpstr>
      <vt:lpstr>pivot Date</vt:lpstr>
      <vt:lpstr>pivot 1</vt:lpstr>
      <vt:lpstr>Pivot 2</vt:lpstr>
      <vt:lpstr>pivot 3</vt:lpstr>
      <vt:lpstr>pivot chart 1</vt:lpstr>
      <vt:lpstr>pivot chart 2</vt:lpstr>
      <vt:lpstr>line chart</vt:lpstr>
      <vt:lpstr>Backer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Bekele, Bethelhem</cp:lastModifiedBy>
  <dcterms:created xsi:type="dcterms:W3CDTF">2017-04-20T15:17:24Z</dcterms:created>
  <dcterms:modified xsi:type="dcterms:W3CDTF">2020-10-03T01:51:20Z</dcterms:modified>
</cp:coreProperties>
</file>