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Ex2.xml" ContentType="application/vnd.ms-office.chartex+xml"/>
  <Override PartName="/xl/charts/style20.xml" ContentType="application/vnd.ms-office.chartstyle+xml"/>
  <Override PartName="/xl/charts/colors20.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10.xml" ContentType="application/vnd.openxmlformats-officedocument.drawing+xml"/>
  <Override PartName="/xl/tables/table4.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e40050ee892ab33e/Documents/"/>
    </mc:Choice>
  </mc:AlternateContent>
  <xr:revisionPtr revIDLastSave="647" documentId="8_{DDB050CF-BB4F-44F3-908A-831A96B331F9}" xr6:coauthVersionLast="47" xr6:coauthVersionMax="47" xr10:uidLastSave="{09DF5B62-3F4D-4992-A04A-050454893FEF}"/>
  <bookViews>
    <workbookView xWindow="3270" yWindow="4060" windowWidth="19200" windowHeight="11180" firstSheet="5" activeTab="9" xr2:uid="{00000000-000D-0000-FFFF-FFFF00000000}"/>
  </bookViews>
  <sheets>
    <sheet name="dashboard" sheetId="21" r:id="rId1"/>
    <sheet name="profit y to y %, average % " sheetId="11" r:id="rId2"/>
    <sheet name="titan fitness supply forecast o" sheetId="17" r:id="rId3"/>
    <sheet name="Iron strength forecast analysis" sheetId="18" r:id="rId4"/>
    <sheet name="peak performance forecast" sheetId="19" r:id="rId5"/>
    <sheet name="Y to Y profits" sheetId="12" r:id="rId6"/>
    <sheet name="monthly proft (average)" sheetId="20" r:id="rId7"/>
    <sheet name="profit % per supplier" sheetId="13" r:id="rId8"/>
    <sheet name="kpi" sheetId="22" r:id="rId9"/>
    <sheet name="raw_data" sheetId="10" r:id="rId10"/>
  </sheets>
  <definedNames>
    <definedName name="_xlchart.v2.0" hidden="1">'profit % per supplier'!$J$49:$J$57</definedName>
    <definedName name="_xlchart.v2.1" hidden="1">'profit % per supplier'!$K$49:$K$57</definedName>
    <definedName name="_xlchart.v2.2" hidden="1">'profit % per supplier'!$J$49:$J$57</definedName>
    <definedName name="_xlchart.v2.3" hidden="1">'profit % per supplier'!$K$49:$K$57</definedName>
    <definedName name="Slicer_Brand">#N/A</definedName>
    <definedName name="Slicer_Category">#N/A</definedName>
    <definedName name="Slicer_Category1">#N/A</definedName>
    <definedName name="Slicer_Month">#N/A</definedName>
    <definedName name="Slicer_Month1">#N/A</definedName>
    <definedName name="Slicer_Month2">#N/A</definedName>
    <definedName name="Slicer_Month3">#N/A</definedName>
    <definedName name="Slicer_Supplier">#N/A</definedName>
    <definedName name="Slicer_Supplier1">#N/A</definedName>
    <definedName name="Slicer_Year">#N/A</definedName>
    <definedName name="Slicer_Year1">#N/A</definedName>
    <definedName name="Slicer_Year2">#N/A</definedName>
    <definedName name="Slicer_Year3">#N/A</definedName>
    <definedName name="Slicer_Year4">#N/A</definedName>
    <definedName name="Slicer_Year5">#N/A</definedName>
    <definedName name="Slicer_Year6">#N/A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33" i="10" l="1"/>
  <c r="H1233" i="10"/>
  <c r="G1233" i="10"/>
  <c r="I1232" i="10"/>
  <c r="H1232" i="10"/>
  <c r="G1232" i="10"/>
  <c r="I1231" i="10"/>
  <c r="H1231" i="10"/>
  <c r="G1231" i="10"/>
  <c r="I1230" i="10"/>
  <c r="H1230" i="10"/>
  <c r="G1230" i="10"/>
  <c r="I1229" i="10"/>
  <c r="H1229" i="10"/>
  <c r="G1229" i="10"/>
  <c r="I1228" i="10"/>
  <c r="H1228" i="10"/>
  <c r="G1228" i="10"/>
  <c r="I1227" i="10"/>
  <c r="H1227" i="10"/>
  <c r="G1227" i="10"/>
  <c r="I1226" i="10"/>
  <c r="H1226" i="10"/>
  <c r="G1226" i="10"/>
  <c r="I1225" i="10"/>
  <c r="H1225" i="10"/>
  <c r="G1225" i="10"/>
  <c r="I1224" i="10"/>
  <c r="H1224" i="10"/>
  <c r="G1224" i="10"/>
  <c r="I1223" i="10"/>
  <c r="H1223" i="10"/>
  <c r="G1223" i="10"/>
  <c r="I1222" i="10"/>
  <c r="H1222" i="10"/>
  <c r="G1222" i="10"/>
  <c r="I1221" i="10"/>
  <c r="H1221" i="10"/>
  <c r="G1221" i="10"/>
  <c r="I1220" i="10"/>
  <c r="H1220" i="10"/>
  <c r="G1220" i="10"/>
  <c r="I1219" i="10"/>
  <c r="H1219" i="10"/>
  <c r="G1219" i="10"/>
  <c r="I1218" i="10"/>
  <c r="H1218" i="10"/>
  <c r="G1218" i="10"/>
  <c r="I1217" i="10"/>
  <c r="H1217" i="10"/>
  <c r="G1217" i="10"/>
  <c r="I1216" i="10"/>
  <c r="H1216" i="10"/>
  <c r="G1216" i="10"/>
  <c r="I1215" i="10"/>
  <c r="H1215" i="10"/>
  <c r="G1215" i="10"/>
  <c r="I1214" i="10"/>
  <c r="H1214" i="10"/>
  <c r="G1214" i="10"/>
  <c r="I1213" i="10"/>
  <c r="H1213" i="10"/>
  <c r="G1213" i="10"/>
  <c r="I1212" i="10"/>
  <c r="H1212" i="10"/>
  <c r="G1212" i="10"/>
  <c r="I1211" i="10"/>
  <c r="H1211" i="10"/>
  <c r="G1211" i="10"/>
  <c r="I1210" i="10"/>
  <c r="H1210" i="10"/>
  <c r="G1210" i="10"/>
  <c r="I1209" i="10"/>
  <c r="H1209" i="10"/>
  <c r="G1209" i="10"/>
  <c r="I1208" i="10"/>
  <c r="H1208" i="10"/>
  <c r="G1208" i="10"/>
  <c r="I1207" i="10"/>
  <c r="H1207" i="10"/>
  <c r="G1207" i="10"/>
  <c r="I1206" i="10"/>
  <c r="H1206" i="10"/>
  <c r="G1206" i="10"/>
  <c r="I1205" i="10"/>
  <c r="H1205" i="10"/>
  <c r="G1205" i="10"/>
  <c r="I1204" i="10"/>
  <c r="H1204" i="10"/>
  <c r="G1204" i="10"/>
  <c r="I1203" i="10"/>
  <c r="H1203" i="10"/>
  <c r="G1203" i="10"/>
  <c r="I1202" i="10"/>
  <c r="H1202" i="10"/>
  <c r="G1202" i="10"/>
  <c r="I1201" i="10"/>
  <c r="H1201" i="10"/>
  <c r="G1201" i="10"/>
  <c r="I1200" i="10"/>
  <c r="H1200" i="10"/>
  <c r="G1200" i="10"/>
  <c r="I1199" i="10"/>
  <c r="H1199" i="10"/>
  <c r="G1199" i="10"/>
  <c r="I1198" i="10"/>
  <c r="H1198" i="10"/>
  <c r="G1198" i="10"/>
  <c r="I1197" i="10"/>
  <c r="H1197" i="10"/>
  <c r="G1197" i="10"/>
  <c r="I1196" i="10"/>
  <c r="H1196" i="10"/>
  <c r="G1196" i="10"/>
  <c r="I1195" i="10"/>
  <c r="H1195" i="10"/>
  <c r="G1195" i="10"/>
  <c r="I1194" i="10"/>
  <c r="H1194" i="10"/>
  <c r="G1194" i="10"/>
  <c r="I1193" i="10"/>
  <c r="H1193" i="10"/>
  <c r="G1193" i="10"/>
  <c r="I1192" i="10"/>
  <c r="H1192" i="10"/>
  <c r="G1192" i="10"/>
  <c r="I1191" i="10"/>
  <c r="H1191" i="10"/>
  <c r="G1191" i="10"/>
  <c r="I1190" i="10"/>
  <c r="H1190" i="10"/>
  <c r="G1190" i="10"/>
  <c r="I1189" i="10"/>
  <c r="H1189" i="10"/>
  <c r="G1189" i="10"/>
  <c r="I1188" i="10"/>
  <c r="H1188" i="10"/>
  <c r="G1188" i="10"/>
  <c r="I1187" i="10"/>
  <c r="H1187" i="10"/>
  <c r="G1187" i="10"/>
  <c r="I1186" i="10"/>
  <c r="H1186" i="10"/>
  <c r="G1186" i="10"/>
  <c r="I1185" i="10"/>
  <c r="H1185" i="10"/>
  <c r="G1185" i="10"/>
  <c r="I1184" i="10"/>
  <c r="H1184" i="10"/>
  <c r="G1184" i="10"/>
  <c r="I1183" i="10"/>
  <c r="H1183" i="10"/>
  <c r="G1183" i="10"/>
  <c r="I1182" i="10"/>
  <c r="H1182" i="10"/>
  <c r="G1182" i="10"/>
  <c r="I1181" i="10"/>
  <c r="H1181" i="10"/>
  <c r="G1181" i="10"/>
  <c r="I1180" i="10"/>
  <c r="H1180" i="10"/>
  <c r="G1180" i="10"/>
  <c r="I1179" i="10"/>
  <c r="H1179" i="10"/>
  <c r="G1179" i="10"/>
  <c r="I1178" i="10"/>
  <c r="H1178" i="10"/>
  <c r="G1178" i="10"/>
  <c r="I1177" i="10"/>
  <c r="H1177" i="10"/>
  <c r="G1177" i="10"/>
  <c r="I1176" i="10"/>
  <c r="H1176" i="10"/>
  <c r="G1176" i="10"/>
  <c r="I1175" i="10"/>
  <c r="H1175" i="10"/>
  <c r="G1175" i="10"/>
  <c r="I1174" i="10"/>
  <c r="H1174" i="10"/>
  <c r="G1174" i="10"/>
  <c r="I1173" i="10"/>
  <c r="H1173" i="10"/>
  <c r="G1173" i="10"/>
  <c r="I1172" i="10"/>
  <c r="H1172" i="10"/>
  <c r="G1172" i="10"/>
  <c r="I1171" i="10"/>
  <c r="H1171" i="10"/>
  <c r="G1171" i="10"/>
  <c r="I1170" i="10"/>
  <c r="H1170" i="10"/>
  <c r="G1170" i="10"/>
  <c r="I1169" i="10"/>
  <c r="H1169" i="10"/>
  <c r="G1169" i="10"/>
  <c r="I1168" i="10"/>
  <c r="H1168" i="10"/>
  <c r="G1168" i="10"/>
  <c r="I1167" i="10"/>
  <c r="H1167" i="10"/>
  <c r="G1167" i="10"/>
  <c r="I1166" i="10"/>
  <c r="H1166" i="10"/>
  <c r="G1166" i="10"/>
  <c r="I1165" i="10"/>
  <c r="H1165" i="10"/>
  <c r="G1165" i="10"/>
  <c r="I1164" i="10"/>
  <c r="H1164" i="10"/>
  <c r="G1164" i="10"/>
  <c r="I1163" i="10"/>
  <c r="H1163" i="10"/>
  <c r="G1163" i="10"/>
  <c r="I1162" i="10"/>
  <c r="H1162" i="10"/>
  <c r="G1162" i="10"/>
  <c r="I1161" i="10"/>
  <c r="H1161" i="10"/>
  <c r="G1161" i="10"/>
  <c r="I1160" i="10"/>
  <c r="H1160" i="10"/>
  <c r="G1160" i="10"/>
  <c r="I1159" i="10"/>
  <c r="H1159" i="10"/>
  <c r="G1159" i="10"/>
  <c r="I1158" i="10"/>
  <c r="H1158" i="10"/>
  <c r="G1158" i="10"/>
  <c r="I1157" i="10"/>
  <c r="H1157" i="10"/>
  <c r="G1157" i="10"/>
  <c r="I1156" i="10"/>
  <c r="H1156" i="10"/>
  <c r="G1156" i="10"/>
  <c r="I1155" i="10"/>
  <c r="H1155" i="10"/>
  <c r="G1155" i="10"/>
  <c r="I1154" i="10"/>
  <c r="H1154" i="10"/>
  <c r="G1154" i="10"/>
  <c r="I1153" i="10"/>
  <c r="H1153" i="10"/>
  <c r="G1153" i="10"/>
  <c r="I1152" i="10"/>
  <c r="H1152" i="10"/>
  <c r="G1152" i="10"/>
  <c r="I1151" i="10"/>
  <c r="H1151" i="10"/>
  <c r="G1151" i="10"/>
  <c r="I1150" i="10"/>
  <c r="H1150" i="10"/>
  <c r="G1150" i="10"/>
  <c r="I1149" i="10"/>
  <c r="H1149" i="10"/>
  <c r="G1149" i="10"/>
  <c r="I1148" i="10"/>
  <c r="H1148" i="10"/>
  <c r="G1148" i="10"/>
  <c r="I1147" i="10"/>
  <c r="H1147" i="10"/>
  <c r="G1147" i="10"/>
  <c r="I1146" i="10"/>
  <c r="H1146" i="10"/>
  <c r="G1146" i="10"/>
  <c r="I1145" i="10"/>
  <c r="H1145" i="10"/>
  <c r="G1145" i="10"/>
  <c r="I1144" i="10"/>
  <c r="H1144" i="10"/>
  <c r="G1144" i="10"/>
  <c r="I1143" i="10"/>
  <c r="H1143" i="10"/>
  <c r="G1143" i="10"/>
  <c r="I1142" i="10"/>
  <c r="H1142" i="10"/>
  <c r="G1142" i="10"/>
  <c r="I1141" i="10"/>
  <c r="H1141" i="10"/>
  <c r="G1141" i="10"/>
  <c r="I1140" i="10"/>
  <c r="H1140" i="10"/>
  <c r="G1140" i="10"/>
  <c r="I1139" i="10"/>
  <c r="H1139" i="10"/>
  <c r="G1139" i="10"/>
  <c r="I1138" i="10"/>
  <c r="H1138" i="10"/>
  <c r="G1138" i="10"/>
  <c r="I1137" i="10"/>
  <c r="H1137" i="10"/>
  <c r="G1137" i="10"/>
  <c r="I1136" i="10"/>
  <c r="H1136" i="10"/>
  <c r="G1136" i="10"/>
  <c r="I1135" i="10"/>
  <c r="H1135" i="10"/>
  <c r="G1135" i="10"/>
  <c r="I1134" i="10"/>
  <c r="H1134" i="10"/>
  <c r="G1134" i="10"/>
  <c r="I1133" i="10"/>
  <c r="H1133" i="10"/>
  <c r="G1133" i="10"/>
  <c r="I1132" i="10"/>
  <c r="H1132" i="10"/>
  <c r="G1132" i="10"/>
  <c r="I1131" i="10"/>
  <c r="H1131" i="10"/>
  <c r="G1131" i="10"/>
  <c r="I1130" i="10"/>
  <c r="H1130" i="10"/>
  <c r="G1130" i="10"/>
  <c r="I1129" i="10"/>
  <c r="H1129" i="10"/>
  <c r="G1129" i="10"/>
  <c r="I1128" i="10"/>
  <c r="H1128" i="10"/>
  <c r="G1128" i="10"/>
  <c r="I1127" i="10"/>
  <c r="H1127" i="10"/>
  <c r="G1127" i="10"/>
  <c r="I1126" i="10"/>
  <c r="H1126" i="10"/>
  <c r="G1126" i="10"/>
  <c r="I1125" i="10"/>
  <c r="H1125" i="10"/>
  <c r="G1125" i="10"/>
  <c r="I1124" i="10"/>
  <c r="H1124" i="10"/>
  <c r="G1124" i="10"/>
  <c r="I1123" i="10"/>
  <c r="H1123" i="10"/>
  <c r="G1123" i="10"/>
  <c r="I1122" i="10"/>
  <c r="H1122" i="10"/>
  <c r="G1122" i="10"/>
  <c r="I1121" i="10"/>
  <c r="H1121" i="10"/>
  <c r="G1121" i="10"/>
  <c r="I1120" i="10"/>
  <c r="H1120" i="10"/>
  <c r="G1120" i="10"/>
  <c r="I1119" i="10"/>
  <c r="H1119" i="10"/>
  <c r="G1119" i="10"/>
  <c r="I1118" i="10"/>
  <c r="H1118" i="10"/>
  <c r="G1118" i="10"/>
  <c r="I1117" i="10"/>
  <c r="H1117" i="10"/>
  <c r="G1117" i="10"/>
  <c r="I1116" i="10"/>
  <c r="H1116" i="10"/>
  <c r="G1116" i="10"/>
  <c r="I1115" i="10"/>
  <c r="H1115" i="10"/>
  <c r="G1115" i="10"/>
  <c r="I1114" i="10"/>
  <c r="H1114" i="10"/>
  <c r="G1114" i="10"/>
  <c r="I1113" i="10"/>
  <c r="H1113" i="10"/>
  <c r="G1113" i="10"/>
  <c r="I1112" i="10"/>
  <c r="H1112" i="10"/>
  <c r="G1112" i="10"/>
  <c r="I1111" i="10"/>
  <c r="H1111" i="10"/>
  <c r="G1111" i="10"/>
  <c r="I1110" i="10"/>
  <c r="H1110" i="10"/>
  <c r="G1110" i="10"/>
  <c r="I1109" i="10"/>
  <c r="H1109" i="10"/>
  <c r="G1109" i="10"/>
  <c r="I1108" i="10"/>
  <c r="H1108" i="10"/>
  <c r="G1108" i="10"/>
  <c r="I1107" i="10"/>
  <c r="H1107" i="10"/>
  <c r="G1107" i="10"/>
  <c r="I1106" i="10"/>
  <c r="H1106" i="10"/>
  <c r="G1106" i="10"/>
  <c r="I1105" i="10"/>
  <c r="H1105" i="10"/>
  <c r="G1105" i="10"/>
  <c r="I1104" i="10"/>
  <c r="H1104" i="10"/>
  <c r="G1104" i="10"/>
  <c r="I1103" i="10"/>
  <c r="H1103" i="10"/>
  <c r="G1103" i="10"/>
  <c r="I1102" i="10"/>
  <c r="H1102" i="10"/>
  <c r="G1102" i="10"/>
  <c r="I1101" i="10"/>
  <c r="H1101" i="10"/>
  <c r="G1101" i="10"/>
  <c r="I1100" i="10"/>
  <c r="H1100" i="10"/>
  <c r="G1100" i="10"/>
  <c r="I1099" i="10"/>
  <c r="H1099" i="10"/>
  <c r="G1099" i="10"/>
  <c r="I1098" i="10"/>
  <c r="H1098" i="10"/>
  <c r="G1098" i="10"/>
  <c r="I1097" i="10"/>
  <c r="H1097" i="10"/>
  <c r="G1097" i="10"/>
  <c r="I1096" i="10"/>
  <c r="H1096" i="10"/>
  <c r="G1096" i="10"/>
  <c r="I1095" i="10"/>
  <c r="H1095" i="10"/>
  <c r="G1095" i="10"/>
  <c r="I1094" i="10"/>
  <c r="H1094" i="10"/>
  <c r="G1094" i="10"/>
  <c r="I1093" i="10"/>
  <c r="H1093" i="10"/>
  <c r="G1093" i="10"/>
  <c r="I1092" i="10"/>
  <c r="H1092" i="10"/>
  <c r="G1092" i="10"/>
  <c r="I1091" i="10"/>
  <c r="H1091" i="10"/>
  <c r="G1091" i="10"/>
  <c r="I1090" i="10"/>
  <c r="H1090" i="10"/>
  <c r="G1090" i="10"/>
  <c r="I1089" i="10"/>
  <c r="H1089" i="10"/>
  <c r="G1089" i="10"/>
  <c r="I1088" i="10"/>
  <c r="H1088" i="10"/>
  <c r="G1088" i="10"/>
  <c r="I1087" i="10"/>
  <c r="H1087" i="10"/>
  <c r="G1087" i="10"/>
  <c r="I1086" i="10"/>
  <c r="H1086" i="10"/>
  <c r="G1086" i="10"/>
  <c r="I1085" i="10"/>
  <c r="H1085" i="10"/>
  <c r="G1085" i="10"/>
  <c r="I1084" i="10"/>
  <c r="H1084" i="10"/>
  <c r="G1084" i="10"/>
  <c r="I1083" i="10"/>
  <c r="H1083" i="10"/>
  <c r="G1083" i="10"/>
  <c r="I1082" i="10"/>
  <c r="H1082" i="10"/>
  <c r="G1082" i="10"/>
  <c r="I1081" i="10"/>
  <c r="H1081" i="10"/>
  <c r="G1081" i="10"/>
  <c r="I1080" i="10"/>
  <c r="H1080" i="10"/>
  <c r="G1080" i="10"/>
  <c r="I1079" i="10"/>
  <c r="H1079" i="10"/>
  <c r="G1079" i="10"/>
  <c r="I1078" i="10"/>
  <c r="H1078" i="10"/>
  <c r="G1078" i="10"/>
  <c r="I1077" i="10"/>
  <c r="H1077" i="10"/>
  <c r="G1077" i="10"/>
  <c r="I1076" i="10"/>
  <c r="H1076" i="10"/>
  <c r="G1076" i="10"/>
  <c r="I1075" i="10"/>
  <c r="H1075" i="10"/>
  <c r="G1075" i="10"/>
  <c r="I1074" i="10"/>
  <c r="H1074" i="10"/>
  <c r="G1074" i="10"/>
  <c r="I1073" i="10"/>
  <c r="H1073" i="10"/>
  <c r="G1073" i="10"/>
  <c r="I1072" i="10"/>
  <c r="H1072" i="10"/>
  <c r="G1072" i="10"/>
  <c r="I1071" i="10"/>
  <c r="H1071" i="10"/>
  <c r="G1071" i="10"/>
  <c r="I1070" i="10"/>
  <c r="H1070" i="10"/>
  <c r="G1070" i="10"/>
  <c r="I1069" i="10"/>
  <c r="H1069" i="10"/>
  <c r="G1069" i="10"/>
  <c r="I1068" i="10"/>
  <c r="H1068" i="10"/>
  <c r="G1068" i="10"/>
  <c r="I1067" i="10"/>
  <c r="H1067" i="10"/>
  <c r="G1067" i="10"/>
  <c r="I1066" i="10"/>
  <c r="H1066" i="10"/>
  <c r="G1066" i="10"/>
  <c r="I1065" i="10"/>
  <c r="H1065" i="10"/>
  <c r="G1065" i="10"/>
  <c r="I1064" i="10"/>
  <c r="H1064" i="10"/>
  <c r="G1064" i="10"/>
  <c r="I1063" i="10"/>
  <c r="H1063" i="10"/>
  <c r="G1063" i="10"/>
  <c r="I1062" i="10"/>
  <c r="H1062" i="10"/>
  <c r="G1062" i="10"/>
  <c r="I1061" i="10"/>
  <c r="H1061" i="10"/>
  <c r="G1061" i="10"/>
  <c r="I1060" i="10"/>
  <c r="H1060" i="10"/>
  <c r="G1060" i="10"/>
  <c r="I1059" i="10"/>
  <c r="H1059" i="10"/>
  <c r="G1059" i="10"/>
  <c r="I1058" i="10"/>
  <c r="H1058" i="10"/>
  <c r="G1058" i="10"/>
  <c r="I1057" i="10"/>
  <c r="H1057" i="10"/>
  <c r="G1057" i="10"/>
  <c r="I1056" i="10"/>
  <c r="H1056" i="10"/>
  <c r="G1056" i="10"/>
  <c r="I1055" i="10"/>
  <c r="H1055" i="10"/>
  <c r="G1055" i="10"/>
  <c r="I1054" i="10"/>
  <c r="H1054" i="10"/>
  <c r="G1054" i="10"/>
  <c r="I1053" i="10"/>
  <c r="H1053" i="10"/>
  <c r="G1053" i="10"/>
  <c r="I1052" i="10"/>
  <c r="H1052" i="10"/>
  <c r="G1052" i="10"/>
  <c r="I1051" i="10"/>
  <c r="H1051" i="10"/>
  <c r="G1051" i="10"/>
  <c r="I1050" i="10"/>
  <c r="H1050" i="10"/>
  <c r="G1050" i="10"/>
  <c r="I1049" i="10"/>
  <c r="H1049" i="10"/>
  <c r="G1049" i="10"/>
  <c r="I1048" i="10"/>
  <c r="H1048" i="10"/>
  <c r="G1048" i="10"/>
  <c r="I1047" i="10"/>
  <c r="H1047" i="10"/>
  <c r="G1047" i="10"/>
  <c r="I1046" i="10"/>
  <c r="H1046" i="10"/>
  <c r="G1046" i="10"/>
  <c r="I1045" i="10"/>
  <c r="H1045" i="10"/>
  <c r="G1045" i="10"/>
  <c r="I1044" i="10"/>
  <c r="H1044" i="10"/>
  <c r="G1044" i="10"/>
  <c r="I1043" i="10"/>
  <c r="H1043" i="10"/>
  <c r="G1043" i="10"/>
  <c r="I1042" i="10"/>
  <c r="H1042" i="10"/>
  <c r="G1042" i="10"/>
  <c r="I1041" i="10"/>
  <c r="H1041" i="10"/>
  <c r="G1041" i="10"/>
  <c r="I1040" i="10"/>
  <c r="H1040" i="10"/>
  <c r="G1040" i="10"/>
  <c r="I1039" i="10"/>
  <c r="H1039" i="10"/>
  <c r="G1039" i="10"/>
  <c r="I1038" i="10"/>
  <c r="H1038" i="10"/>
  <c r="G1038" i="10"/>
  <c r="I1037" i="10"/>
  <c r="H1037" i="10"/>
  <c r="G1037" i="10"/>
  <c r="I1036" i="10"/>
  <c r="H1036" i="10"/>
  <c r="G1036" i="10"/>
  <c r="I1035" i="10"/>
  <c r="H1035" i="10"/>
  <c r="G1035" i="10"/>
  <c r="I1034" i="10"/>
  <c r="H1034" i="10"/>
  <c r="G1034" i="10"/>
  <c r="I1033" i="10"/>
  <c r="H1033" i="10"/>
  <c r="G1033" i="10"/>
  <c r="I1032" i="10"/>
  <c r="H1032" i="10"/>
  <c r="G1032" i="10"/>
  <c r="I1031" i="10"/>
  <c r="H1031" i="10"/>
  <c r="G1031" i="10"/>
  <c r="I1030" i="10"/>
  <c r="H1030" i="10"/>
  <c r="G1030" i="10"/>
  <c r="I1029" i="10"/>
  <c r="H1029" i="10"/>
  <c r="G1029" i="10"/>
  <c r="I1028" i="10"/>
  <c r="H1028" i="10"/>
  <c r="G1028" i="10"/>
  <c r="I1027" i="10"/>
  <c r="H1027" i="10"/>
  <c r="G1027" i="10"/>
  <c r="I1026" i="10"/>
  <c r="H1026" i="10"/>
  <c r="G1026" i="10"/>
  <c r="I1025" i="10"/>
  <c r="H1025" i="10"/>
  <c r="G1025" i="10"/>
  <c r="I1024" i="10"/>
  <c r="H1024" i="10"/>
  <c r="G1024" i="10"/>
  <c r="I1023" i="10"/>
  <c r="H1023" i="10"/>
  <c r="G1023" i="10"/>
  <c r="I1022" i="10"/>
  <c r="H1022" i="10"/>
  <c r="G1022" i="10"/>
  <c r="I1021" i="10"/>
  <c r="H1021" i="10"/>
  <c r="G1021" i="10"/>
  <c r="I1020" i="10"/>
  <c r="H1020" i="10"/>
  <c r="G1020" i="10"/>
  <c r="I1019" i="10"/>
  <c r="H1019" i="10"/>
  <c r="G1019" i="10"/>
  <c r="I1018" i="10"/>
  <c r="H1018" i="10"/>
  <c r="G1018" i="10"/>
  <c r="I1017" i="10"/>
  <c r="H1017" i="10"/>
  <c r="G1017" i="10"/>
  <c r="I1016" i="10"/>
  <c r="H1016" i="10"/>
  <c r="G1016" i="10"/>
  <c r="I1015" i="10"/>
  <c r="H1015" i="10"/>
  <c r="G1015" i="10"/>
  <c r="I1014" i="10"/>
  <c r="H1014" i="10"/>
  <c r="G1014" i="10"/>
  <c r="I1013" i="10"/>
  <c r="H1013" i="10"/>
  <c r="G1013" i="10"/>
  <c r="I1012" i="10"/>
  <c r="H1012" i="10"/>
  <c r="G1012" i="10"/>
  <c r="I1011" i="10"/>
  <c r="H1011" i="10"/>
  <c r="G1011" i="10"/>
  <c r="I1010" i="10"/>
  <c r="H1010" i="10"/>
  <c r="G1010" i="10"/>
  <c r="I1009" i="10"/>
  <c r="H1009" i="10"/>
  <c r="G1009" i="10"/>
  <c r="I1008" i="10"/>
  <c r="H1008" i="10"/>
  <c r="G1008" i="10"/>
  <c r="I1007" i="10"/>
  <c r="H1007" i="10"/>
  <c r="G1007" i="10"/>
  <c r="I1006" i="10"/>
  <c r="H1006" i="10"/>
  <c r="G1006" i="10"/>
  <c r="I1005" i="10"/>
  <c r="H1005" i="10"/>
  <c r="G1005" i="10"/>
  <c r="I1004" i="10"/>
  <c r="H1004" i="10"/>
  <c r="G1004" i="10"/>
  <c r="I1003" i="10"/>
  <c r="H1003" i="10"/>
  <c r="G1003" i="10"/>
  <c r="I1002" i="10"/>
  <c r="H1002" i="10"/>
  <c r="G1002" i="10"/>
  <c r="I1001" i="10"/>
  <c r="H1001" i="10"/>
  <c r="G1001" i="10"/>
  <c r="I1000" i="10"/>
  <c r="H1000" i="10"/>
  <c r="G1000" i="10"/>
  <c r="I999" i="10"/>
  <c r="H999" i="10"/>
  <c r="G999" i="10"/>
  <c r="I998" i="10"/>
  <c r="H998" i="10"/>
  <c r="G998" i="10"/>
  <c r="I997" i="10"/>
  <c r="H997" i="10"/>
  <c r="G997" i="10"/>
  <c r="I996" i="10"/>
  <c r="H996" i="10"/>
  <c r="G996" i="10"/>
  <c r="I995" i="10"/>
  <c r="H995" i="10"/>
  <c r="G995" i="10"/>
  <c r="I994" i="10"/>
  <c r="H994" i="10"/>
  <c r="G994" i="10"/>
  <c r="I993" i="10"/>
  <c r="H993" i="10"/>
  <c r="G993" i="10"/>
  <c r="I992" i="10"/>
  <c r="H992" i="10"/>
  <c r="G992" i="10"/>
  <c r="I991" i="10"/>
  <c r="H991" i="10"/>
  <c r="G991" i="10"/>
  <c r="I990" i="10"/>
  <c r="H990" i="10"/>
  <c r="G990" i="10"/>
  <c r="I989" i="10"/>
  <c r="H989" i="10"/>
  <c r="G989" i="10"/>
  <c r="I988" i="10"/>
  <c r="H988" i="10"/>
  <c r="G988" i="10"/>
  <c r="I987" i="10"/>
  <c r="H987" i="10"/>
  <c r="G987" i="10"/>
  <c r="I986" i="10"/>
  <c r="H986" i="10"/>
  <c r="G986" i="10"/>
  <c r="I985" i="10"/>
  <c r="H985" i="10"/>
  <c r="G985" i="10"/>
  <c r="I984" i="10"/>
  <c r="H984" i="10"/>
  <c r="G984" i="10"/>
  <c r="I983" i="10"/>
  <c r="H983" i="10"/>
  <c r="G983" i="10"/>
  <c r="I982" i="10"/>
  <c r="H982" i="10"/>
  <c r="G982" i="10"/>
  <c r="I981" i="10"/>
  <c r="H981" i="10"/>
  <c r="G981" i="10"/>
  <c r="I980" i="10"/>
  <c r="H980" i="10"/>
  <c r="G980" i="10"/>
  <c r="I979" i="10"/>
  <c r="H979" i="10"/>
  <c r="G979" i="10"/>
  <c r="I978" i="10"/>
  <c r="H978" i="10"/>
  <c r="G978" i="10"/>
  <c r="I977" i="10"/>
  <c r="H977" i="10"/>
  <c r="G977" i="10"/>
  <c r="I976" i="10"/>
  <c r="H976" i="10"/>
  <c r="G976" i="10"/>
  <c r="I975" i="10"/>
  <c r="H975" i="10"/>
  <c r="G975" i="10"/>
  <c r="I974" i="10"/>
  <c r="H974" i="10"/>
  <c r="G974" i="10"/>
  <c r="I973" i="10"/>
  <c r="H973" i="10"/>
  <c r="G973" i="10"/>
  <c r="I972" i="10"/>
  <c r="H972" i="10"/>
  <c r="G972" i="10"/>
  <c r="I971" i="10"/>
  <c r="H971" i="10"/>
  <c r="G971" i="10"/>
  <c r="I970" i="10"/>
  <c r="H970" i="10"/>
  <c r="G970" i="10"/>
  <c r="I969" i="10"/>
  <c r="H969" i="10"/>
  <c r="G969" i="10"/>
  <c r="I968" i="10"/>
  <c r="H968" i="10"/>
  <c r="G968" i="10"/>
  <c r="I967" i="10"/>
  <c r="H967" i="10"/>
  <c r="G967" i="10"/>
  <c r="I966" i="10"/>
  <c r="H966" i="10"/>
  <c r="G966" i="10"/>
  <c r="I965" i="10"/>
  <c r="H965" i="10"/>
  <c r="G965" i="10"/>
  <c r="I964" i="10"/>
  <c r="H964" i="10"/>
  <c r="G964" i="10"/>
  <c r="I963" i="10"/>
  <c r="H963" i="10"/>
  <c r="G963" i="10"/>
  <c r="I962" i="10"/>
  <c r="H962" i="10"/>
  <c r="G962" i="10"/>
  <c r="I961" i="10"/>
  <c r="H961" i="10"/>
  <c r="G961" i="10"/>
  <c r="I960" i="10"/>
  <c r="H960" i="10"/>
  <c r="G960" i="10"/>
  <c r="I959" i="10"/>
  <c r="H959" i="10"/>
  <c r="G959" i="10"/>
  <c r="I958" i="10"/>
  <c r="H958" i="10"/>
  <c r="G958" i="10"/>
  <c r="I957" i="10"/>
  <c r="H957" i="10"/>
  <c r="G957" i="10"/>
  <c r="I956" i="10"/>
  <c r="H956" i="10"/>
  <c r="G956" i="10"/>
  <c r="I955" i="10"/>
  <c r="H955" i="10"/>
  <c r="G955" i="10"/>
  <c r="I954" i="10"/>
  <c r="H954" i="10"/>
  <c r="G954" i="10"/>
  <c r="I953" i="10"/>
  <c r="H953" i="10"/>
  <c r="G953" i="10"/>
  <c r="I952" i="10"/>
  <c r="H952" i="10"/>
  <c r="G952" i="10"/>
  <c r="I951" i="10"/>
  <c r="H951" i="10"/>
  <c r="G951" i="10"/>
  <c r="I950" i="10"/>
  <c r="H950" i="10"/>
  <c r="G950" i="10"/>
  <c r="I949" i="10"/>
  <c r="H949" i="10"/>
  <c r="G949" i="10"/>
  <c r="I948" i="10"/>
  <c r="H948" i="10"/>
  <c r="G948" i="10"/>
  <c r="I947" i="10"/>
  <c r="H947" i="10"/>
  <c r="G947" i="10"/>
  <c r="I946" i="10"/>
  <c r="H946" i="10"/>
  <c r="G946" i="10"/>
  <c r="I945" i="10"/>
  <c r="H945" i="10"/>
  <c r="G945" i="10"/>
  <c r="I944" i="10"/>
  <c r="H944" i="10"/>
  <c r="G944" i="10"/>
  <c r="I943" i="10"/>
  <c r="H943" i="10"/>
  <c r="G943" i="10"/>
  <c r="I942" i="10"/>
  <c r="H942" i="10"/>
  <c r="G942" i="10"/>
  <c r="I941" i="10"/>
  <c r="H941" i="10"/>
  <c r="G941" i="10"/>
  <c r="I940" i="10"/>
  <c r="H940" i="10"/>
  <c r="G940" i="10"/>
  <c r="I939" i="10"/>
  <c r="H939" i="10"/>
  <c r="G939" i="10"/>
  <c r="I938" i="10"/>
  <c r="H938" i="10"/>
  <c r="G938" i="10"/>
  <c r="I937" i="10"/>
  <c r="H937" i="10"/>
  <c r="G937" i="10"/>
  <c r="I936" i="10"/>
  <c r="H936" i="10"/>
  <c r="G936" i="10"/>
  <c r="I935" i="10"/>
  <c r="H935" i="10"/>
  <c r="G935" i="10"/>
  <c r="I934" i="10"/>
  <c r="H934" i="10"/>
  <c r="G934" i="10"/>
  <c r="I933" i="10"/>
  <c r="H933" i="10"/>
  <c r="G933" i="10"/>
  <c r="I932" i="10"/>
  <c r="H932" i="10"/>
  <c r="G932" i="10"/>
  <c r="I931" i="10"/>
  <c r="H931" i="10"/>
  <c r="G931" i="10"/>
  <c r="I930" i="10"/>
  <c r="H930" i="10"/>
  <c r="G930" i="10"/>
  <c r="I929" i="10"/>
  <c r="H929" i="10"/>
  <c r="G929" i="10"/>
  <c r="I928" i="10"/>
  <c r="H928" i="10"/>
  <c r="G928" i="10"/>
  <c r="I927" i="10"/>
  <c r="H927" i="10"/>
  <c r="G927" i="10"/>
  <c r="I926" i="10"/>
  <c r="H926" i="10"/>
  <c r="G926" i="10"/>
  <c r="I925" i="10"/>
  <c r="H925" i="10"/>
  <c r="G925" i="10"/>
  <c r="I924" i="10"/>
  <c r="H924" i="10"/>
  <c r="G924" i="10"/>
  <c r="I923" i="10"/>
  <c r="H923" i="10"/>
  <c r="G923" i="10"/>
  <c r="I922" i="10"/>
  <c r="H922" i="10"/>
  <c r="G922" i="10"/>
  <c r="I921" i="10"/>
  <c r="H921" i="10"/>
  <c r="G921" i="10"/>
  <c r="I920" i="10"/>
  <c r="H920" i="10"/>
  <c r="G920" i="10"/>
  <c r="I919" i="10"/>
  <c r="H919" i="10"/>
  <c r="G919" i="10"/>
  <c r="I918" i="10"/>
  <c r="H918" i="10"/>
  <c r="G918" i="10"/>
  <c r="I917" i="10"/>
  <c r="H917" i="10"/>
  <c r="G917" i="10"/>
  <c r="I916" i="10"/>
  <c r="H916" i="10"/>
  <c r="G916" i="10"/>
  <c r="I915" i="10"/>
  <c r="H915" i="10"/>
  <c r="G915" i="10"/>
  <c r="I914" i="10"/>
  <c r="H914" i="10"/>
  <c r="G914" i="10"/>
  <c r="I913" i="10"/>
  <c r="H913" i="10"/>
  <c r="G913" i="10"/>
  <c r="I912" i="10"/>
  <c r="H912" i="10"/>
  <c r="G912" i="10"/>
  <c r="I911" i="10"/>
  <c r="H911" i="10"/>
  <c r="G911" i="10"/>
  <c r="I910" i="10"/>
  <c r="H910" i="10"/>
  <c r="G910" i="10"/>
  <c r="I909" i="10"/>
  <c r="H909" i="10"/>
  <c r="G909" i="10"/>
  <c r="I908" i="10"/>
  <c r="H908" i="10"/>
  <c r="G908" i="10"/>
  <c r="I907" i="10"/>
  <c r="H907" i="10"/>
  <c r="G907" i="10"/>
  <c r="I906" i="10"/>
  <c r="H906" i="10"/>
  <c r="G906" i="10"/>
  <c r="I905" i="10"/>
  <c r="H905" i="10"/>
  <c r="G905" i="10"/>
  <c r="I904" i="10"/>
  <c r="H904" i="10"/>
  <c r="G904" i="10"/>
  <c r="I903" i="10"/>
  <c r="H903" i="10"/>
  <c r="G903" i="10"/>
  <c r="I902" i="10"/>
  <c r="H902" i="10"/>
  <c r="G902" i="10"/>
  <c r="I901" i="10"/>
  <c r="H901" i="10"/>
  <c r="G901" i="10"/>
  <c r="I900" i="10"/>
  <c r="H900" i="10"/>
  <c r="G900" i="10"/>
  <c r="I899" i="10"/>
  <c r="H899" i="10"/>
  <c r="G899" i="10"/>
  <c r="I898" i="10"/>
  <c r="H898" i="10"/>
  <c r="G898" i="10"/>
  <c r="I897" i="10"/>
  <c r="H897" i="10"/>
  <c r="G897" i="10"/>
  <c r="I896" i="10"/>
  <c r="H896" i="10"/>
  <c r="G896" i="10"/>
  <c r="I895" i="10"/>
  <c r="H895" i="10"/>
  <c r="G895" i="10"/>
  <c r="I894" i="10"/>
  <c r="H894" i="10"/>
  <c r="G894" i="10"/>
  <c r="I893" i="10"/>
  <c r="H893" i="10"/>
  <c r="G893" i="10"/>
  <c r="I892" i="10"/>
  <c r="H892" i="10"/>
  <c r="G892" i="10"/>
  <c r="I891" i="10"/>
  <c r="H891" i="10"/>
  <c r="G891" i="10"/>
  <c r="I890" i="10"/>
  <c r="H890" i="10"/>
  <c r="G890" i="10"/>
  <c r="I889" i="10"/>
  <c r="H889" i="10"/>
  <c r="G889" i="10"/>
  <c r="I888" i="10"/>
  <c r="H888" i="10"/>
  <c r="G888" i="10"/>
  <c r="I887" i="10"/>
  <c r="H887" i="10"/>
  <c r="G887" i="10"/>
  <c r="I886" i="10"/>
  <c r="H886" i="10"/>
  <c r="G886" i="10"/>
  <c r="I885" i="10"/>
  <c r="H885" i="10"/>
  <c r="G885" i="10"/>
  <c r="I884" i="10"/>
  <c r="H884" i="10"/>
  <c r="G884" i="10"/>
  <c r="I883" i="10"/>
  <c r="H883" i="10"/>
  <c r="G883" i="10"/>
  <c r="I882" i="10"/>
  <c r="H882" i="10"/>
  <c r="G882" i="10"/>
  <c r="I881" i="10"/>
  <c r="H881" i="10"/>
  <c r="G881" i="10"/>
  <c r="I880" i="10"/>
  <c r="H880" i="10"/>
  <c r="G880" i="10"/>
  <c r="I879" i="10"/>
  <c r="H879" i="10"/>
  <c r="G879" i="10"/>
  <c r="I878" i="10"/>
  <c r="H878" i="10"/>
  <c r="G878" i="10"/>
  <c r="I877" i="10"/>
  <c r="H877" i="10"/>
  <c r="G877" i="10"/>
  <c r="I876" i="10"/>
  <c r="H876" i="10"/>
  <c r="G876" i="10"/>
  <c r="I875" i="10"/>
  <c r="H875" i="10"/>
  <c r="G875" i="10"/>
  <c r="I874" i="10"/>
  <c r="H874" i="10"/>
  <c r="G874" i="10"/>
  <c r="I873" i="10"/>
  <c r="H873" i="10"/>
  <c r="G873" i="10"/>
  <c r="I872" i="10"/>
  <c r="H872" i="10"/>
  <c r="G872" i="10"/>
  <c r="I871" i="10"/>
  <c r="H871" i="10"/>
  <c r="G871" i="10"/>
  <c r="I870" i="10"/>
  <c r="H870" i="10"/>
  <c r="G870" i="10"/>
  <c r="I869" i="10"/>
  <c r="H869" i="10"/>
  <c r="G869" i="10"/>
  <c r="I868" i="10"/>
  <c r="H868" i="10"/>
  <c r="G868" i="10"/>
  <c r="I867" i="10"/>
  <c r="H867" i="10"/>
  <c r="G867" i="10"/>
  <c r="I866" i="10"/>
  <c r="H866" i="10"/>
  <c r="G866" i="10"/>
  <c r="I865" i="10"/>
  <c r="H865" i="10"/>
  <c r="G865" i="10"/>
  <c r="I864" i="10"/>
  <c r="H864" i="10"/>
  <c r="G864" i="10"/>
  <c r="I863" i="10"/>
  <c r="H863" i="10"/>
  <c r="G863" i="10"/>
  <c r="I862" i="10"/>
  <c r="H862" i="10"/>
  <c r="G862" i="10"/>
  <c r="I861" i="10"/>
  <c r="H861" i="10"/>
  <c r="G861" i="10"/>
  <c r="I860" i="10"/>
  <c r="H860" i="10"/>
  <c r="G860" i="10"/>
  <c r="I859" i="10"/>
  <c r="H859" i="10"/>
  <c r="G859" i="10"/>
  <c r="I858" i="10"/>
  <c r="H858" i="10"/>
  <c r="G858" i="10"/>
  <c r="I857" i="10"/>
  <c r="H857" i="10"/>
  <c r="G857" i="10"/>
  <c r="I856" i="10"/>
  <c r="H856" i="10"/>
  <c r="G856" i="10"/>
  <c r="I855" i="10"/>
  <c r="H855" i="10"/>
  <c r="G855" i="10"/>
  <c r="I854" i="10"/>
  <c r="H854" i="10"/>
  <c r="G854" i="10"/>
  <c r="I853" i="10"/>
  <c r="H853" i="10"/>
  <c r="G853" i="10"/>
  <c r="I852" i="10"/>
  <c r="H852" i="10"/>
  <c r="G852" i="10"/>
  <c r="I851" i="10"/>
  <c r="H851" i="10"/>
  <c r="G851" i="10"/>
  <c r="I850" i="10"/>
  <c r="H850" i="10"/>
  <c r="G850" i="10"/>
  <c r="I849" i="10"/>
  <c r="H849" i="10"/>
  <c r="G849" i="10"/>
  <c r="I848" i="10"/>
  <c r="H848" i="10"/>
  <c r="G848" i="10"/>
  <c r="I847" i="10"/>
  <c r="H847" i="10"/>
  <c r="G847" i="10"/>
  <c r="I846" i="10"/>
  <c r="H846" i="10"/>
  <c r="G846" i="10"/>
  <c r="I845" i="10"/>
  <c r="H845" i="10"/>
  <c r="G845" i="10"/>
  <c r="I844" i="10"/>
  <c r="H844" i="10"/>
  <c r="G844" i="10"/>
  <c r="I843" i="10"/>
  <c r="H843" i="10"/>
  <c r="G843" i="10"/>
  <c r="I842" i="10"/>
  <c r="H842" i="10"/>
  <c r="G842" i="10"/>
  <c r="I841" i="10"/>
  <c r="H841" i="10"/>
  <c r="G841" i="10"/>
  <c r="I840" i="10"/>
  <c r="H840" i="10"/>
  <c r="G840" i="10"/>
  <c r="I839" i="10"/>
  <c r="H839" i="10"/>
  <c r="G839" i="10"/>
  <c r="I838" i="10"/>
  <c r="H838" i="10"/>
  <c r="G838" i="10"/>
  <c r="I837" i="10"/>
  <c r="H837" i="10"/>
  <c r="G837" i="10"/>
  <c r="I836" i="10"/>
  <c r="H836" i="10"/>
  <c r="G836" i="10"/>
  <c r="I835" i="10"/>
  <c r="H835" i="10"/>
  <c r="G835" i="10"/>
  <c r="I834" i="10"/>
  <c r="H834" i="10"/>
  <c r="G834" i="10"/>
  <c r="I833" i="10"/>
  <c r="H833" i="10"/>
  <c r="G833" i="10"/>
  <c r="I832" i="10"/>
  <c r="H832" i="10"/>
  <c r="G832" i="10"/>
  <c r="I831" i="10"/>
  <c r="H831" i="10"/>
  <c r="G831" i="10"/>
  <c r="I830" i="10"/>
  <c r="H830" i="10"/>
  <c r="G830" i="10"/>
  <c r="I829" i="10"/>
  <c r="H829" i="10"/>
  <c r="G829" i="10"/>
  <c r="I828" i="10"/>
  <c r="H828" i="10"/>
  <c r="G828" i="10"/>
  <c r="I827" i="10"/>
  <c r="H827" i="10"/>
  <c r="G827" i="10"/>
  <c r="I826" i="10"/>
  <c r="H826" i="10"/>
  <c r="G826" i="10"/>
  <c r="I825" i="10"/>
  <c r="H825" i="10"/>
  <c r="G825" i="10"/>
  <c r="I824" i="10"/>
  <c r="H824" i="10"/>
  <c r="G824" i="10"/>
  <c r="I823" i="10"/>
  <c r="H823" i="10"/>
  <c r="G823" i="10"/>
  <c r="I822" i="10"/>
  <c r="H822" i="10"/>
  <c r="G822" i="10"/>
  <c r="I821" i="10"/>
  <c r="H821" i="10"/>
  <c r="G821" i="10"/>
  <c r="I820" i="10"/>
  <c r="H820" i="10"/>
  <c r="G820" i="10"/>
  <c r="I819" i="10"/>
  <c r="H819" i="10"/>
  <c r="G819" i="10"/>
  <c r="I818" i="10"/>
  <c r="H818" i="10"/>
  <c r="G818" i="10"/>
  <c r="I817" i="10"/>
  <c r="H817" i="10"/>
  <c r="G817" i="10"/>
  <c r="I816" i="10"/>
  <c r="H816" i="10"/>
  <c r="G816" i="10"/>
  <c r="I815" i="10"/>
  <c r="H815" i="10"/>
  <c r="G815" i="10"/>
  <c r="I814" i="10"/>
  <c r="H814" i="10"/>
  <c r="G814" i="10"/>
  <c r="I813" i="10"/>
  <c r="H813" i="10"/>
  <c r="G813" i="10"/>
  <c r="I812" i="10"/>
  <c r="H812" i="10"/>
  <c r="G812" i="10"/>
  <c r="I811" i="10"/>
  <c r="H811" i="10"/>
  <c r="G811" i="10"/>
  <c r="I810" i="10"/>
  <c r="H810" i="10"/>
  <c r="G810" i="10"/>
  <c r="I809" i="10"/>
  <c r="H809" i="10"/>
  <c r="G809" i="10"/>
  <c r="I808" i="10"/>
  <c r="H808" i="10"/>
  <c r="G808" i="10"/>
  <c r="I807" i="10"/>
  <c r="H807" i="10"/>
  <c r="G807" i="10"/>
  <c r="I806" i="10"/>
  <c r="H806" i="10"/>
  <c r="G806" i="10"/>
  <c r="I805" i="10"/>
  <c r="H805" i="10"/>
  <c r="G805" i="10"/>
  <c r="I804" i="10"/>
  <c r="H804" i="10"/>
  <c r="G804" i="10"/>
  <c r="I803" i="10"/>
  <c r="H803" i="10"/>
  <c r="G803" i="10"/>
  <c r="I802" i="10"/>
  <c r="H802" i="10"/>
  <c r="G802" i="10"/>
  <c r="I801" i="10"/>
  <c r="H801" i="10"/>
  <c r="G801" i="10"/>
  <c r="I800" i="10"/>
  <c r="H800" i="10"/>
  <c r="G800" i="10"/>
  <c r="I799" i="10"/>
  <c r="H799" i="10"/>
  <c r="G799" i="10"/>
  <c r="I798" i="10"/>
  <c r="H798" i="10"/>
  <c r="G798" i="10"/>
  <c r="I797" i="10"/>
  <c r="H797" i="10"/>
  <c r="G797" i="10"/>
  <c r="I796" i="10"/>
  <c r="H796" i="10"/>
  <c r="G796" i="10"/>
  <c r="I795" i="10"/>
  <c r="H795" i="10"/>
  <c r="G795" i="10"/>
  <c r="I794" i="10"/>
  <c r="H794" i="10"/>
  <c r="G794" i="10"/>
  <c r="I793" i="10"/>
  <c r="H793" i="10"/>
  <c r="G793" i="10"/>
  <c r="I792" i="10"/>
  <c r="H792" i="10"/>
  <c r="G792" i="10"/>
  <c r="I791" i="10"/>
  <c r="H791" i="10"/>
  <c r="G791" i="10"/>
  <c r="I790" i="10"/>
  <c r="H790" i="10"/>
  <c r="G790" i="10"/>
  <c r="I789" i="10"/>
  <c r="H789" i="10"/>
  <c r="G789" i="10"/>
  <c r="I788" i="10"/>
  <c r="H788" i="10"/>
  <c r="G788" i="10"/>
  <c r="I787" i="10"/>
  <c r="H787" i="10"/>
  <c r="G787" i="10"/>
  <c r="I786" i="10"/>
  <c r="H786" i="10"/>
  <c r="G786" i="10"/>
  <c r="I785" i="10"/>
  <c r="H785" i="10"/>
  <c r="G785" i="10"/>
  <c r="I784" i="10"/>
  <c r="H784" i="10"/>
  <c r="G784" i="10"/>
  <c r="I783" i="10"/>
  <c r="H783" i="10"/>
  <c r="G783" i="10"/>
  <c r="I782" i="10"/>
  <c r="H782" i="10"/>
  <c r="G782" i="10"/>
  <c r="I781" i="10"/>
  <c r="H781" i="10"/>
  <c r="G781" i="10"/>
  <c r="I780" i="10"/>
  <c r="H780" i="10"/>
  <c r="G780" i="10"/>
  <c r="I779" i="10"/>
  <c r="H779" i="10"/>
  <c r="G779" i="10"/>
  <c r="I778" i="10"/>
  <c r="H778" i="10"/>
  <c r="G778" i="10"/>
  <c r="I777" i="10"/>
  <c r="H777" i="10"/>
  <c r="G777" i="10"/>
  <c r="I776" i="10"/>
  <c r="H776" i="10"/>
  <c r="G776" i="10"/>
  <c r="I775" i="10"/>
  <c r="H775" i="10"/>
  <c r="G775" i="10"/>
  <c r="I774" i="10"/>
  <c r="H774" i="10"/>
  <c r="G774" i="10"/>
  <c r="I773" i="10"/>
  <c r="H773" i="10"/>
  <c r="G773" i="10"/>
  <c r="I772" i="10"/>
  <c r="H772" i="10"/>
  <c r="G772" i="10"/>
  <c r="I771" i="10"/>
  <c r="H771" i="10"/>
  <c r="G771" i="10"/>
  <c r="I770" i="10"/>
  <c r="H770" i="10"/>
  <c r="G770" i="10"/>
  <c r="I769" i="10"/>
  <c r="H769" i="10"/>
  <c r="G769" i="10"/>
  <c r="I768" i="10"/>
  <c r="H768" i="10"/>
  <c r="G768" i="10"/>
  <c r="I767" i="10"/>
  <c r="H767" i="10"/>
  <c r="G767" i="10"/>
  <c r="I766" i="10"/>
  <c r="H766" i="10"/>
  <c r="G766" i="10"/>
  <c r="I765" i="10"/>
  <c r="H765" i="10"/>
  <c r="G765" i="10"/>
  <c r="I764" i="10"/>
  <c r="H764" i="10"/>
  <c r="G764" i="10"/>
  <c r="I763" i="10"/>
  <c r="H763" i="10"/>
  <c r="G763" i="10"/>
  <c r="I762" i="10"/>
  <c r="H762" i="10"/>
  <c r="G762" i="10"/>
  <c r="I761" i="10"/>
  <c r="H761" i="10"/>
  <c r="G761" i="10"/>
  <c r="I760" i="10"/>
  <c r="H760" i="10"/>
  <c r="G760" i="10"/>
  <c r="I759" i="10"/>
  <c r="H759" i="10"/>
  <c r="G759" i="10"/>
  <c r="I758" i="10"/>
  <c r="H758" i="10"/>
  <c r="G758" i="10"/>
  <c r="I757" i="10"/>
  <c r="H757" i="10"/>
  <c r="G757" i="10"/>
  <c r="I756" i="10"/>
  <c r="H756" i="10"/>
  <c r="G756" i="10"/>
  <c r="I755" i="10"/>
  <c r="H755" i="10"/>
  <c r="G755" i="10"/>
  <c r="I754" i="10"/>
  <c r="H754" i="10"/>
  <c r="G754" i="10"/>
  <c r="I753" i="10"/>
  <c r="H753" i="10"/>
  <c r="G753" i="10"/>
  <c r="I752" i="10"/>
  <c r="H752" i="10"/>
  <c r="G752" i="10"/>
  <c r="I751" i="10"/>
  <c r="H751" i="10"/>
  <c r="G751" i="10"/>
  <c r="I750" i="10"/>
  <c r="H750" i="10"/>
  <c r="G750" i="10"/>
  <c r="I749" i="10"/>
  <c r="H749" i="10"/>
  <c r="G749" i="10"/>
  <c r="I748" i="10"/>
  <c r="H748" i="10"/>
  <c r="G748" i="10"/>
  <c r="I747" i="10"/>
  <c r="H747" i="10"/>
  <c r="G747" i="10"/>
  <c r="I746" i="10"/>
  <c r="H746" i="10"/>
  <c r="G746" i="10"/>
  <c r="I745" i="10"/>
  <c r="H745" i="10"/>
  <c r="G745" i="10"/>
  <c r="I744" i="10"/>
  <c r="H744" i="10"/>
  <c r="G744" i="10"/>
  <c r="I743" i="10"/>
  <c r="H743" i="10"/>
  <c r="G743" i="10"/>
  <c r="I742" i="10"/>
  <c r="H742" i="10"/>
  <c r="G742" i="10"/>
  <c r="I741" i="10"/>
  <c r="H741" i="10"/>
  <c r="G741" i="10"/>
  <c r="I740" i="10"/>
  <c r="H740" i="10"/>
  <c r="G740" i="10"/>
  <c r="I739" i="10"/>
  <c r="H739" i="10"/>
  <c r="G739" i="10"/>
  <c r="I738" i="10"/>
  <c r="H738" i="10"/>
  <c r="G738" i="10"/>
  <c r="I737" i="10"/>
  <c r="H737" i="10"/>
  <c r="G737" i="10"/>
  <c r="I736" i="10"/>
  <c r="H736" i="10"/>
  <c r="G736" i="10"/>
  <c r="I735" i="10"/>
  <c r="H735" i="10"/>
  <c r="G735" i="10"/>
  <c r="I734" i="10"/>
  <c r="H734" i="10"/>
  <c r="G734" i="10"/>
  <c r="I733" i="10"/>
  <c r="H733" i="10"/>
  <c r="G733" i="10"/>
  <c r="I732" i="10"/>
  <c r="H732" i="10"/>
  <c r="G732" i="10"/>
  <c r="I731" i="10"/>
  <c r="H731" i="10"/>
  <c r="G731" i="10"/>
  <c r="I730" i="10"/>
  <c r="H730" i="10"/>
  <c r="G730" i="10"/>
  <c r="I729" i="10"/>
  <c r="H729" i="10"/>
  <c r="G729" i="10"/>
  <c r="I728" i="10"/>
  <c r="H728" i="10"/>
  <c r="G728" i="10"/>
  <c r="I727" i="10"/>
  <c r="H727" i="10"/>
  <c r="G727" i="10"/>
  <c r="I726" i="10"/>
  <c r="H726" i="10"/>
  <c r="G726" i="10"/>
  <c r="I725" i="10"/>
  <c r="H725" i="10"/>
  <c r="G725" i="10"/>
  <c r="I724" i="10"/>
  <c r="H724" i="10"/>
  <c r="G724" i="10"/>
  <c r="I723" i="10"/>
  <c r="H723" i="10"/>
  <c r="G723" i="10"/>
  <c r="I722" i="10"/>
  <c r="H722" i="10"/>
  <c r="G722" i="10"/>
  <c r="I721" i="10"/>
  <c r="H721" i="10"/>
  <c r="G721" i="10"/>
  <c r="I720" i="10"/>
  <c r="H720" i="10"/>
  <c r="G720" i="10"/>
  <c r="I719" i="10"/>
  <c r="H719" i="10"/>
  <c r="G719" i="10"/>
  <c r="I718" i="10"/>
  <c r="H718" i="10"/>
  <c r="G718" i="10"/>
  <c r="I717" i="10"/>
  <c r="H717" i="10"/>
  <c r="G717" i="10"/>
  <c r="I716" i="10"/>
  <c r="H716" i="10"/>
  <c r="G716" i="10"/>
  <c r="I715" i="10"/>
  <c r="H715" i="10"/>
  <c r="G715" i="10"/>
  <c r="I714" i="10"/>
  <c r="H714" i="10"/>
  <c r="G714" i="10"/>
  <c r="I713" i="10"/>
  <c r="H713" i="10"/>
  <c r="G713" i="10"/>
  <c r="I712" i="10"/>
  <c r="H712" i="10"/>
  <c r="G712" i="10"/>
  <c r="I711" i="10"/>
  <c r="H711" i="10"/>
  <c r="G711" i="10"/>
  <c r="I710" i="10"/>
  <c r="H710" i="10"/>
  <c r="G710" i="10"/>
  <c r="I709" i="10"/>
  <c r="H709" i="10"/>
  <c r="G709" i="10"/>
  <c r="I708" i="10"/>
  <c r="H708" i="10"/>
  <c r="G708" i="10"/>
  <c r="I707" i="10"/>
  <c r="H707" i="10"/>
  <c r="G707" i="10"/>
  <c r="I706" i="10"/>
  <c r="H706" i="10"/>
  <c r="G706" i="10"/>
  <c r="I705" i="10"/>
  <c r="H705" i="10"/>
  <c r="G705" i="10"/>
  <c r="I704" i="10"/>
  <c r="H704" i="10"/>
  <c r="G704" i="10"/>
  <c r="I703" i="10"/>
  <c r="H703" i="10"/>
  <c r="G703" i="10"/>
  <c r="I702" i="10"/>
  <c r="H702" i="10"/>
  <c r="G702" i="10"/>
  <c r="I701" i="10"/>
  <c r="H701" i="10"/>
  <c r="G701" i="10"/>
  <c r="I700" i="10"/>
  <c r="H700" i="10"/>
  <c r="G700" i="10"/>
  <c r="I699" i="10"/>
  <c r="H699" i="10"/>
  <c r="G699" i="10"/>
  <c r="I698" i="10"/>
  <c r="H698" i="10"/>
  <c r="G698" i="10"/>
  <c r="I697" i="10"/>
  <c r="H697" i="10"/>
  <c r="G697" i="10"/>
  <c r="I696" i="10"/>
  <c r="H696" i="10"/>
  <c r="G696" i="10"/>
  <c r="I695" i="10"/>
  <c r="H695" i="10"/>
  <c r="G695" i="10"/>
  <c r="I694" i="10"/>
  <c r="H694" i="10"/>
  <c r="G694" i="10"/>
  <c r="I693" i="10"/>
  <c r="H693" i="10"/>
  <c r="G693" i="10"/>
  <c r="I692" i="10"/>
  <c r="H692" i="10"/>
  <c r="G692" i="10"/>
  <c r="I691" i="10"/>
  <c r="H691" i="10"/>
  <c r="G691" i="10"/>
  <c r="I690" i="10"/>
  <c r="H690" i="10"/>
  <c r="G690" i="10"/>
  <c r="I689" i="10"/>
  <c r="H689" i="10"/>
  <c r="G689" i="10"/>
  <c r="I688" i="10"/>
  <c r="H688" i="10"/>
  <c r="G688" i="10"/>
  <c r="I687" i="10"/>
  <c r="H687" i="10"/>
  <c r="G687" i="10"/>
  <c r="I686" i="10"/>
  <c r="H686" i="10"/>
  <c r="G686" i="10"/>
  <c r="I685" i="10"/>
  <c r="H685" i="10"/>
  <c r="G685" i="10"/>
  <c r="I684" i="10"/>
  <c r="H684" i="10"/>
  <c r="G684" i="10"/>
  <c r="I683" i="10"/>
  <c r="H683" i="10"/>
  <c r="G683" i="10"/>
  <c r="I682" i="10"/>
  <c r="H682" i="10"/>
  <c r="G682" i="10"/>
  <c r="I681" i="10"/>
  <c r="H681" i="10"/>
  <c r="G681" i="10"/>
  <c r="I680" i="10"/>
  <c r="H680" i="10"/>
  <c r="G680" i="10"/>
  <c r="I679" i="10"/>
  <c r="H679" i="10"/>
  <c r="G679" i="10"/>
  <c r="I678" i="10"/>
  <c r="H678" i="10"/>
  <c r="G678" i="10"/>
  <c r="I677" i="10"/>
  <c r="H677" i="10"/>
  <c r="G677" i="10"/>
  <c r="I676" i="10"/>
  <c r="H676" i="10"/>
  <c r="G676" i="10"/>
  <c r="I675" i="10"/>
  <c r="H675" i="10"/>
  <c r="G675" i="10"/>
  <c r="I674" i="10"/>
  <c r="H674" i="10"/>
  <c r="G674" i="10"/>
  <c r="I673" i="10"/>
  <c r="H673" i="10"/>
  <c r="G673" i="10"/>
  <c r="I672" i="10"/>
  <c r="H672" i="10"/>
  <c r="G672" i="10"/>
  <c r="I671" i="10"/>
  <c r="H671" i="10"/>
  <c r="G671" i="10"/>
  <c r="I670" i="10"/>
  <c r="H670" i="10"/>
  <c r="G670" i="10"/>
  <c r="I669" i="10"/>
  <c r="H669" i="10"/>
  <c r="G669" i="10"/>
  <c r="I668" i="10"/>
  <c r="H668" i="10"/>
  <c r="G668" i="10"/>
  <c r="I667" i="10"/>
  <c r="H667" i="10"/>
  <c r="G667" i="10"/>
  <c r="I666" i="10"/>
  <c r="H666" i="10"/>
  <c r="G666" i="10"/>
  <c r="I665" i="10"/>
  <c r="H665" i="10"/>
  <c r="G665" i="10"/>
  <c r="I664" i="10"/>
  <c r="H664" i="10"/>
  <c r="G664" i="10"/>
  <c r="I663" i="10"/>
  <c r="H663" i="10"/>
  <c r="G663" i="10"/>
  <c r="I662" i="10"/>
  <c r="H662" i="10"/>
  <c r="G662" i="10"/>
  <c r="I661" i="10"/>
  <c r="H661" i="10"/>
  <c r="G661" i="10"/>
  <c r="I660" i="10"/>
  <c r="H660" i="10"/>
  <c r="G660" i="10"/>
  <c r="I659" i="10"/>
  <c r="H659" i="10"/>
  <c r="G659" i="10"/>
  <c r="I658" i="10"/>
  <c r="H658" i="10"/>
  <c r="G658" i="10"/>
  <c r="I657" i="10"/>
  <c r="H657" i="10"/>
  <c r="G657" i="10"/>
  <c r="I656" i="10"/>
  <c r="H656" i="10"/>
  <c r="G656" i="10"/>
  <c r="I655" i="10"/>
  <c r="H655" i="10"/>
  <c r="G655" i="10"/>
  <c r="I654" i="10"/>
  <c r="H654" i="10"/>
  <c r="G654" i="10"/>
  <c r="I653" i="10"/>
  <c r="H653" i="10"/>
  <c r="G653" i="10"/>
  <c r="I652" i="10"/>
  <c r="H652" i="10"/>
  <c r="G652" i="10"/>
  <c r="I651" i="10"/>
  <c r="H651" i="10"/>
  <c r="G651" i="10"/>
  <c r="I650" i="10"/>
  <c r="H650" i="10"/>
  <c r="G650" i="10"/>
  <c r="I649" i="10"/>
  <c r="H649" i="10"/>
  <c r="G649" i="10"/>
  <c r="I648" i="10"/>
  <c r="H648" i="10"/>
  <c r="G648" i="10"/>
  <c r="I647" i="10"/>
  <c r="H647" i="10"/>
  <c r="G647" i="10"/>
  <c r="I646" i="10"/>
  <c r="H646" i="10"/>
  <c r="G646" i="10"/>
  <c r="I645" i="10"/>
  <c r="H645" i="10"/>
  <c r="G645" i="10"/>
  <c r="I644" i="10"/>
  <c r="H644" i="10"/>
  <c r="G644" i="10"/>
  <c r="I643" i="10"/>
  <c r="H643" i="10"/>
  <c r="G643" i="10"/>
  <c r="I642" i="10"/>
  <c r="H642" i="10"/>
  <c r="G642" i="10"/>
  <c r="I641" i="10"/>
  <c r="H641" i="10"/>
  <c r="G641" i="10"/>
  <c r="I640" i="10"/>
  <c r="H640" i="10"/>
  <c r="G640" i="10"/>
  <c r="I639" i="10"/>
  <c r="H639" i="10"/>
  <c r="G639" i="10"/>
  <c r="I638" i="10"/>
  <c r="H638" i="10"/>
  <c r="G638" i="10"/>
  <c r="I637" i="10"/>
  <c r="H637" i="10"/>
  <c r="G637" i="10"/>
  <c r="I636" i="10"/>
  <c r="H636" i="10"/>
  <c r="G636" i="10"/>
  <c r="I635" i="10"/>
  <c r="H635" i="10"/>
  <c r="G635" i="10"/>
  <c r="I634" i="10"/>
  <c r="H634" i="10"/>
  <c r="G634" i="10"/>
  <c r="I633" i="10"/>
  <c r="H633" i="10"/>
  <c r="G633" i="10"/>
  <c r="I632" i="10"/>
  <c r="H632" i="10"/>
  <c r="G632" i="10"/>
  <c r="I631" i="10"/>
  <c r="H631" i="10"/>
  <c r="G631" i="10"/>
  <c r="I630" i="10"/>
  <c r="H630" i="10"/>
  <c r="G630" i="10"/>
  <c r="I629" i="10"/>
  <c r="H629" i="10"/>
  <c r="G629" i="10"/>
  <c r="I628" i="10"/>
  <c r="H628" i="10"/>
  <c r="G628" i="10"/>
  <c r="I627" i="10"/>
  <c r="H627" i="10"/>
  <c r="G627" i="10"/>
  <c r="I626" i="10"/>
  <c r="H626" i="10"/>
  <c r="G626" i="10"/>
  <c r="I625" i="10"/>
  <c r="H625" i="10"/>
  <c r="G625" i="10"/>
  <c r="I624" i="10"/>
  <c r="H624" i="10"/>
  <c r="G624" i="10"/>
  <c r="I623" i="10"/>
  <c r="H623" i="10"/>
  <c r="G623" i="10"/>
  <c r="I622" i="10"/>
  <c r="H622" i="10"/>
  <c r="G622" i="10"/>
  <c r="I621" i="10"/>
  <c r="H621" i="10"/>
  <c r="G621" i="10"/>
  <c r="I620" i="10"/>
  <c r="H620" i="10"/>
  <c r="G620" i="10"/>
  <c r="I619" i="10"/>
  <c r="H619" i="10"/>
  <c r="G619" i="10"/>
  <c r="I618" i="10"/>
  <c r="H618" i="10"/>
  <c r="G618" i="10"/>
  <c r="I617" i="10"/>
  <c r="H617" i="10"/>
  <c r="G617" i="10"/>
  <c r="I616" i="10"/>
  <c r="H616" i="10"/>
  <c r="G616" i="10"/>
  <c r="I615" i="10"/>
  <c r="H615" i="10"/>
  <c r="G615" i="10"/>
  <c r="I614" i="10"/>
  <c r="H614" i="10"/>
  <c r="G614" i="10"/>
  <c r="I613" i="10"/>
  <c r="H613" i="10"/>
  <c r="G613" i="10"/>
  <c r="I612" i="10"/>
  <c r="H612" i="10"/>
  <c r="G612" i="10"/>
  <c r="I611" i="10"/>
  <c r="H611" i="10"/>
  <c r="G611" i="10"/>
  <c r="I610" i="10"/>
  <c r="H610" i="10"/>
  <c r="G610" i="10"/>
  <c r="I609" i="10"/>
  <c r="H609" i="10"/>
  <c r="G609" i="10"/>
  <c r="I608" i="10"/>
  <c r="H608" i="10"/>
  <c r="G608" i="10"/>
  <c r="I607" i="10"/>
  <c r="H607" i="10"/>
  <c r="G607" i="10"/>
  <c r="I606" i="10"/>
  <c r="H606" i="10"/>
  <c r="G606" i="10"/>
  <c r="I605" i="10"/>
  <c r="H605" i="10"/>
  <c r="G605" i="10"/>
  <c r="I604" i="10"/>
  <c r="H604" i="10"/>
  <c r="G604" i="10"/>
  <c r="I603" i="10"/>
  <c r="H603" i="10"/>
  <c r="G603" i="10"/>
  <c r="I602" i="10"/>
  <c r="H602" i="10"/>
  <c r="G602" i="10"/>
  <c r="I601" i="10"/>
  <c r="H601" i="10"/>
  <c r="G601" i="10"/>
  <c r="I600" i="10"/>
  <c r="H600" i="10"/>
  <c r="G600" i="10"/>
  <c r="I599" i="10"/>
  <c r="H599" i="10"/>
  <c r="G599" i="10"/>
  <c r="I598" i="10"/>
  <c r="H598" i="10"/>
  <c r="G598" i="10"/>
  <c r="I597" i="10"/>
  <c r="H597" i="10"/>
  <c r="G597" i="10"/>
  <c r="I596" i="10"/>
  <c r="H596" i="10"/>
  <c r="G596" i="10"/>
  <c r="I595" i="10"/>
  <c r="H595" i="10"/>
  <c r="G595" i="10"/>
  <c r="I594" i="10"/>
  <c r="H594" i="10"/>
  <c r="G594" i="10"/>
  <c r="I593" i="10"/>
  <c r="H593" i="10"/>
  <c r="G593" i="10"/>
  <c r="I592" i="10"/>
  <c r="H592" i="10"/>
  <c r="G592" i="10"/>
  <c r="I591" i="10"/>
  <c r="H591" i="10"/>
  <c r="G591" i="10"/>
  <c r="I590" i="10"/>
  <c r="H590" i="10"/>
  <c r="G590" i="10"/>
  <c r="I589" i="10"/>
  <c r="H589" i="10"/>
  <c r="G589" i="10"/>
  <c r="I588" i="10"/>
  <c r="H588" i="10"/>
  <c r="G588" i="10"/>
  <c r="I587" i="10"/>
  <c r="H587" i="10"/>
  <c r="G587" i="10"/>
  <c r="I586" i="10"/>
  <c r="H586" i="10"/>
  <c r="G586" i="10"/>
  <c r="I585" i="10"/>
  <c r="H585" i="10"/>
  <c r="G585" i="10"/>
  <c r="I584" i="10"/>
  <c r="H584" i="10"/>
  <c r="G584" i="10"/>
  <c r="I583" i="10"/>
  <c r="H583" i="10"/>
  <c r="G583" i="10"/>
  <c r="I582" i="10"/>
  <c r="H582" i="10"/>
  <c r="G582" i="10"/>
  <c r="I581" i="10"/>
  <c r="H581" i="10"/>
  <c r="G581" i="10"/>
  <c r="I580" i="10"/>
  <c r="H580" i="10"/>
  <c r="G580" i="10"/>
  <c r="I579" i="10"/>
  <c r="H579" i="10"/>
  <c r="G579" i="10"/>
  <c r="I578" i="10"/>
  <c r="H578" i="10"/>
  <c r="G578" i="10"/>
  <c r="I577" i="10"/>
  <c r="H577" i="10"/>
  <c r="G577" i="10"/>
  <c r="I576" i="10"/>
  <c r="H576" i="10"/>
  <c r="G576" i="10"/>
  <c r="I575" i="10"/>
  <c r="H575" i="10"/>
  <c r="G575" i="10"/>
  <c r="I574" i="10"/>
  <c r="H574" i="10"/>
  <c r="G574" i="10"/>
  <c r="I573" i="10"/>
  <c r="H573" i="10"/>
  <c r="G573" i="10"/>
  <c r="I572" i="10"/>
  <c r="H572" i="10"/>
  <c r="G572" i="10"/>
  <c r="I571" i="10"/>
  <c r="H571" i="10"/>
  <c r="G571" i="10"/>
  <c r="I570" i="10"/>
  <c r="H570" i="10"/>
  <c r="G570" i="10"/>
  <c r="I569" i="10"/>
  <c r="H569" i="10"/>
  <c r="G569" i="10"/>
  <c r="I568" i="10"/>
  <c r="H568" i="10"/>
  <c r="G568" i="10"/>
  <c r="I567" i="10"/>
  <c r="H567" i="10"/>
  <c r="G567" i="10"/>
  <c r="I566" i="10"/>
  <c r="H566" i="10"/>
  <c r="G566" i="10"/>
  <c r="I565" i="10"/>
  <c r="H565" i="10"/>
  <c r="G565" i="10"/>
  <c r="I564" i="10"/>
  <c r="H564" i="10"/>
  <c r="G564" i="10"/>
  <c r="I563" i="10"/>
  <c r="H563" i="10"/>
  <c r="G563" i="10"/>
  <c r="I562" i="10"/>
  <c r="H562" i="10"/>
  <c r="G562" i="10"/>
  <c r="I561" i="10"/>
  <c r="H561" i="10"/>
  <c r="G561" i="10"/>
  <c r="I560" i="10"/>
  <c r="H560" i="10"/>
  <c r="G560" i="10"/>
  <c r="I559" i="10"/>
  <c r="H559" i="10"/>
  <c r="G559" i="10"/>
  <c r="I558" i="10"/>
  <c r="H558" i="10"/>
  <c r="G558" i="10"/>
  <c r="I557" i="10"/>
  <c r="H557" i="10"/>
  <c r="G557" i="10"/>
  <c r="I556" i="10"/>
  <c r="H556" i="10"/>
  <c r="G556" i="10"/>
  <c r="I555" i="10"/>
  <c r="H555" i="10"/>
  <c r="G555" i="10"/>
  <c r="I554" i="10"/>
  <c r="H554" i="10"/>
  <c r="G554" i="10"/>
  <c r="I553" i="10"/>
  <c r="H553" i="10"/>
  <c r="G553" i="10"/>
  <c r="I552" i="10"/>
  <c r="H552" i="10"/>
  <c r="G552" i="10"/>
  <c r="I551" i="10"/>
  <c r="H551" i="10"/>
  <c r="G551" i="10"/>
  <c r="I550" i="10"/>
  <c r="H550" i="10"/>
  <c r="G550" i="10"/>
  <c r="I549" i="10"/>
  <c r="H549" i="10"/>
  <c r="G549" i="10"/>
  <c r="I548" i="10"/>
  <c r="H548" i="10"/>
  <c r="G548" i="10"/>
  <c r="I547" i="10"/>
  <c r="H547" i="10"/>
  <c r="G547" i="10"/>
  <c r="I546" i="10"/>
  <c r="H546" i="10"/>
  <c r="G546" i="10"/>
  <c r="I545" i="10"/>
  <c r="H545" i="10"/>
  <c r="G545" i="10"/>
  <c r="I544" i="10"/>
  <c r="H544" i="10"/>
  <c r="G544" i="10"/>
  <c r="I543" i="10"/>
  <c r="H543" i="10"/>
  <c r="G543" i="10"/>
  <c r="I542" i="10"/>
  <c r="H542" i="10"/>
  <c r="G542" i="10"/>
  <c r="I541" i="10"/>
  <c r="H541" i="10"/>
  <c r="G541" i="10"/>
  <c r="I540" i="10"/>
  <c r="H540" i="10"/>
  <c r="G540" i="10"/>
  <c r="I539" i="10"/>
  <c r="H539" i="10"/>
  <c r="G539" i="10"/>
  <c r="I538" i="10"/>
  <c r="H538" i="10"/>
  <c r="G538" i="10"/>
  <c r="I537" i="10"/>
  <c r="H537" i="10"/>
  <c r="G537" i="10"/>
  <c r="I536" i="10"/>
  <c r="H536" i="10"/>
  <c r="G536" i="10"/>
  <c r="I535" i="10"/>
  <c r="H535" i="10"/>
  <c r="G535" i="10"/>
  <c r="I534" i="10"/>
  <c r="H534" i="10"/>
  <c r="G534" i="10"/>
  <c r="I533" i="10"/>
  <c r="H533" i="10"/>
  <c r="G533" i="10"/>
  <c r="I532" i="10"/>
  <c r="H532" i="10"/>
  <c r="G532" i="10"/>
  <c r="I531" i="10"/>
  <c r="H531" i="10"/>
  <c r="G531" i="10"/>
  <c r="I530" i="10"/>
  <c r="H530" i="10"/>
  <c r="G530" i="10"/>
  <c r="I529" i="10"/>
  <c r="H529" i="10"/>
  <c r="G529" i="10"/>
  <c r="I528" i="10"/>
  <c r="H528" i="10"/>
  <c r="G528" i="10"/>
  <c r="I527" i="10"/>
  <c r="H527" i="10"/>
  <c r="G527" i="10"/>
  <c r="I526" i="10"/>
  <c r="H526" i="10"/>
  <c r="G526" i="10"/>
  <c r="I525" i="10"/>
  <c r="H525" i="10"/>
  <c r="G525" i="10"/>
  <c r="I524" i="10"/>
  <c r="H524" i="10"/>
  <c r="G524" i="10"/>
  <c r="I523" i="10"/>
  <c r="H523" i="10"/>
  <c r="G523" i="10"/>
  <c r="I522" i="10"/>
  <c r="H522" i="10"/>
  <c r="G522" i="10"/>
  <c r="I521" i="10"/>
  <c r="H521" i="10"/>
  <c r="G521" i="10"/>
  <c r="I520" i="10"/>
  <c r="H520" i="10"/>
  <c r="G520" i="10"/>
  <c r="I519" i="10"/>
  <c r="H519" i="10"/>
  <c r="G519" i="10"/>
  <c r="I518" i="10"/>
  <c r="H518" i="10"/>
  <c r="G518" i="10"/>
  <c r="I517" i="10"/>
  <c r="H517" i="10"/>
  <c r="G517" i="10"/>
  <c r="I516" i="10"/>
  <c r="H516" i="10"/>
  <c r="G516" i="10"/>
  <c r="I515" i="10"/>
  <c r="H515" i="10"/>
  <c r="G515" i="10"/>
  <c r="I514" i="10"/>
  <c r="H514" i="10"/>
  <c r="G514" i="10"/>
  <c r="I513" i="10"/>
  <c r="H513" i="10"/>
  <c r="G513" i="10"/>
  <c r="I512" i="10"/>
  <c r="H512" i="10"/>
  <c r="G512" i="10"/>
  <c r="I511" i="10"/>
  <c r="H511" i="10"/>
  <c r="G511" i="10"/>
  <c r="I510" i="10"/>
  <c r="H510" i="10"/>
  <c r="G510" i="10"/>
  <c r="I509" i="10"/>
  <c r="H509" i="10"/>
  <c r="G509" i="10"/>
  <c r="I508" i="10"/>
  <c r="H508" i="10"/>
  <c r="G508" i="10"/>
  <c r="I507" i="10"/>
  <c r="H507" i="10"/>
  <c r="G507" i="10"/>
  <c r="I506" i="10"/>
  <c r="H506" i="10"/>
  <c r="G506" i="10"/>
  <c r="I505" i="10"/>
  <c r="H505" i="10"/>
  <c r="G505" i="10"/>
  <c r="I504" i="10"/>
  <c r="H504" i="10"/>
  <c r="G504" i="10"/>
  <c r="I503" i="10"/>
  <c r="H503" i="10"/>
  <c r="G503" i="10"/>
  <c r="I502" i="10"/>
  <c r="H502" i="10"/>
  <c r="G502" i="10"/>
  <c r="I501" i="10"/>
  <c r="H501" i="10"/>
  <c r="G501" i="10"/>
  <c r="I500" i="10"/>
  <c r="H500" i="10"/>
  <c r="G500" i="10"/>
  <c r="I499" i="10"/>
  <c r="H499" i="10"/>
  <c r="G499" i="10"/>
  <c r="I498" i="10"/>
  <c r="H498" i="10"/>
  <c r="G498" i="10"/>
  <c r="I497" i="10"/>
  <c r="H497" i="10"/>
  <c r="G497" i="10"/>
  <c r="I496" i="10"/>
  <c r="H496" i="10"/>
  <c r="G496" i="10"/>
  <c r="I495" i="10"/>
  <c r="H495" i="10"/>
  <c r="G495" i="10"/>
  <c r="I494" i="10"/>
  <c r="H494" i="10"/>
  <c r="G494" i="10"/>
  <c r="I493" i="10"/>
  <c r="H493" i="10"/>
  <c r="G493" i="10"/>
  <c r="I492" i="10"/>
  <c r="H492" i="10"/>
  <c r="G492" i="10"/>
  <c r="I491" i="10"/>
  <c r="H491" i="10"/>
  <c r="G491" i="10"/>
  <c r="I490" i="10"/>
  <c r="H490" i="10"/>
  <c r="G490" i="10"/>
  <c r="I489" i="10"/>
  <c r="H489" i="10"/>
  <c r="G489" i="10"/>
  <c r="I488" i="10"/>
  <c r="H488" i="10"/>
  <c r="G488" i="10"/>
  <c r="I487" i="10"/>
  <c r="H487" i="10"/>
  <c r="G487" i="10"/>
  <c r="I486" i="10"/>
  <c r="H486" i="10"/>
  <c r="G486" i="10"/>
  <c r="I485" i="10"/>
  <c r="H485" i="10"/>
  <c r="G485" i="10"/>
  <c r="I484" i="10"/>
  <c r="H484" i="10"/>
  <c r="G484" i="10"/>
  <c r="I483" i="10"/>
  <c r="H483" i="10"/>
  <c r="G483" i="10"/>
  <c r="I482" i="10"/>
  <c r="H482" i="10"/>
  <c r="G482" i="10"/>
  <c r="I481" i="10"/>
  <c r="H481" i="10"/>
  <c r="G481" i="10"/>
  <c r="I480" i="10"/>
  <c r="H480" i="10"/>
  <c r="G480" i="10"/>
  <c r="I479" i="10"/>
  <c r="H479" i="10"/>
  <c r="G479" i="10"/>
  <c r="I478" i="10"/>
  <c r="H478" i="10"/>
  <c r="G478" i="10"/>
  <c r="I477" i="10"/>
  <c r="H477" i="10"/>
  <c r="G477" i="10"/>
  <c r="I476" i="10"/>
  <c r="H476" i="10"/>
  <c r="G476" i="10"/>
  <c r="I475" i="10"/>
  <c r="H475" i="10"/>
  <c r="G475" i="10"/>
  <c r="I474" i="10"/>
  <c r="H474" i="10"/>
  <c r="G474" i="10"/>
  <c r="I473" i="10"/>
  <c r="H473" i="10"/>
  <c r="G473" i="10"/>
  <c r="I472" i="10"/>
  <c r="H472" i="10"/>
  <c r="G472" i="10"/>
  <c r="I471" i="10"/>
  <c r="H471" i="10"/>
  <c r="G471" i="10"/>
  <c r="I470" i="10"/>
  <c r="H470" i="10"/>
  <c r="G470" i="10"/>
  <c r="I469" i="10"/>
  <c r="H469" i="10"/>
  <c r="G469" i="10"/>
  <c r="I468" i="10"/>
  <c r="H468" i="10"/>
  <c r="G468" i="10"/>
  <c r="I467" i="10"/>
  <c r="H467" i="10"/>
  <c r="G467" i="10"/>
  <c r="I466" i="10"/>
  <c r="H466" i="10"/>
  <c r="G466" i="10"/>
  <c r="I465" i="10"/>
  <c r="H465" i="10"/>
  <c r="G465" i="10"/>
  <c r="I464" i="10"/>
  <c r="H464" i="10"/>
  <c r="G464" i="10"/>
  <c r="I463" i="10"/>
  <c r="H463" i="10"/>
  <c r="G463" i="10"/>
  <c r="I462" i="10"/>
  <c r="H462" i="10"/>
  <c r="G462" i="10"/>
  <c r="I461" i="10"/>
  <c r="H461" i="10"/>
  <c r="G461" i="10"/>
  <c r="I460" i="10"/>
  <c r="H460" i="10"/>
  <c r="G460" i="10"/>
  <c r="I459" i="10"/>
  <c r="H459" i="10"/>
  <c r="G459" i="10"/>
  <c r="I458" i="10"/>
  <c r="H458" i="10"/>
  <c r="G458" i="10"/>
  <c r="I457" i="10"/>
  <c r="H457" i="10"/>
  <c r="G457" i="10"/>
  <c r="I456" i="10"/>
  <c r="H456" i="10"/>
  <c r="G456" i="10"/>
  <c r="I455" i="10"/>
  <c r="H455" i="10"/>
  <c r="G455" i="10"/>
  <c r="I454" i="10"/>
  <c r="H454" i="10"/>
  <c r="G454" i="10"/>
  <c r="I453" i="10"/>
  <c r="H453" i="10"/>
  <c r="G453" i="10"/>
  <c r="I452" i="10"/>
  <c r="H452" i="10"/>
  <c r="G452" i="10"/>
  <c r="I451" i="10"/>
  <c r="H451" i="10"/>
  <c r="G451" i="10"/>
  <c r="I450" i="10"/>
  <c r="H450" i="10"/>
  <c r="G450" i="10"/>
  <c r="I449" i="10"/>
  <c r="H449" i="10"/>
  <c r="G449" i="10"/>
  <c r="I448" i="10"/>
  <c r="H448" i="10"/>
  <c r="G448" i="10"/>
  <c r="I447" i="10"/>
  <c r="H447" i="10"/>
  <c r="G447" i="10"/>
  <c r="I446" i="10"/>
  <c r="H446" i="10"/>
  <c r="G446" i="10"/>
  <c r="I445" i="10"/>
  <c r="H445" i="10"/>
  <c r="G445" i="10"/>
  <c r="I444" i="10"/>
  <c r="H444" i="10"/>
  <c r="G444" i="10"/>
  <c r="I443" i="10"/>
  <c r="H443" i="10"/>
  <c r="G443" i="10"/>
  <c r="I442" i="10"/>
  <c r="H442" i="10"/>
  <c r="G442" i="10"/>
  <c r="I441" i="10"/>
  <c r="H441" i="10"/>
  <c r="G441" i="10"/>
  <c r="I440" i="10"/>
  <c r="H440" i="10"/>
  <c r="G440" i="10"/>
  <c r="I439" i="10"/>
  <c r="H439" i="10"/>
  <c r="G439" i="10"/>
  <c r="I438" i="10"/>
  <c r="H438" i="10"/>
  <c r="G438" i="10"/>
  <c r="I437" i="10"/>
  <c r="H437" i="10"/>
  <c r="G437" i="10"/>
  <c r="I436" i="10"/>
  <c r="H436" i="10"/>
  <c r="G436" i="10"/>
  <c r="I435" i="10"/>
  <c r="H435" i="10"/>
  <c r="G435" i="10"/>
  <c r="I434" i="10"/>
  <c r="H434" i="10"/>
  <c r="G434" i="10"/>
  <c r="I433" i="10"/>
  <c r="H433" i="10"/>
  <c r="G433" i="10"/>
  <c r="I432" i="10"/>
  <c r="H432" i="10"/>
  <c r="G432" i="10"/>
  <c r="I431" i="10"/>
  <c r="H431" i="10"/>
  <c r="G431" i="10"/>
  <c r="I430" i="10"/>
  <c r="H430" i="10"/>
  <c r="G430" i="10"/>
  <c r="I429" i="10"/>
  <c r="H429" i="10"/>
  <c r="G429" i="10"/>
  <c r="I428" i="10"/>
  <c r="H428" i="10"/>
  <c r="G428" i="10"/>
  <c r="I427" i="10"/>
  <c r="H427" i="10"/>
  <c r="G427" i="10"/>
  <c r="I426" i="10"/>
  <c r="H426" i="10"/>
  <c r="G426" i="10"/>
  <c r="I425" i="10"/>
  <c r="H425" i="10"/>
  <c r="G425" i="10"/>
  <c r="I424" i="10"/>
  <c r="H424" i="10"/>
  <c r="G424" i="10"/>
  <c r="I423" i="10"/>
  <c r="H423" i="10"/>
  <c r="G423" i="10"/>
  <c r="I422" i="10"/>
  <c r="H422" i="10"/>
  <c r="G422" i="10"/>
  <c r="I421" i="10"/>
  <c r="H421" i="10"/>
  <c r="G421" i="10"/>
  <c r="I420" i="10"/>
  <c r="H420" i="10"/>
  <c r="G420" i="10"/>
  <c r="I419" i="10"/>
  <c r="H419" i="10"/>
  <c r="G419" i="10"/>
  <c r="I418" i="10"/>
  <c r="H418" i="10"/>
  <c r="G418" i="10"/>
  <c r="I417" i="10"/>
  <c r="H417" i="10"/>
  <c r="G417" i="10"/>
  <c r="I416" i="10"/>
  <c r="H416" i="10"/>
  <c r="G416" i="10"/>
  <c r="I415" i="10"/>
  <c r="H415" i="10"/>
  <c r="G415" i="10"/>
  <c r="I414" i="10"/>
  <c r="H414" i="10"/>
  <c r="G414" i="10"/>
  <c r="I413" i="10"/>
  <c r="H413" i="10"/>
  <c r="G413" i="10"/>
  <c r="I412" i="10"/>
  <c r="H412" i="10"/>
  <c r="G412" i="10"/>
  <c r="I411" i="10"/>
  <c r="H411" i="10"/>
  <c r="G411" i="10"/>
  <c r="I410" i="10"/>
  <c r="H410" i="10"/>
  <c r="G410" i="10"/>
  <c r="I409" i="10"/>
  <c r="H409" i="10"/>
  <c r="G409" i="10"/>
  <c r="I408" i="10"/>
  <c r="H408" i="10"/>
  <c r="G408" i="10"/>
  <c r="I407" i="10"/>
  <c r="H407" i="10"/>
  <c r="G407" i="10"/>
  <c r="I406" i="10"/>
  <c r="H406" i="10"/>
  <c r="G406" i="10"/>
  <c r="I405" i="10"/>
  <c r="H405" i="10"/>
  <c r="G405" i="10"/>
  <c r="I404" i="10"/>
  <c r="H404" i="10"/>
  <c r="G404" i="10"/>
  <c r="I403" i="10"/>
  <c r="H403" i="10"/>
  <c r="G403" i="10"/>
  <c r="I402" i="10"/>
  <c r="H402" i="10"/>
  <c r="G402" i="10"/>
  <c r="I401" i="10"/>
  <c r="H401" i="10"/>
  <c r="G401" i="10"/>
  <c r="I400" i="10"/>
  <c r="H400" i="10"/>
  <c r="G400" i="10"/>
  <c r="I399" i="10"/>
  <c r="H399" i="10"/>
  <c r="G399" i="10"/>
  <c r="I398" i="10"/>
  <c r="H398" i="10"/>
  <c r="G398" i="10"/>
  <c r="I397" i="10"/>
  <c r="H397" i="10"/>
  <c r="G397" i="10"/>
  <c r="I396" i="10"/>
  <c r="H396" i="10"/>
  <c r="G396" i="10"/>
  <c r="I395" i="10"/>
  <c r="H395" i="10"/>
  <c r="G395" i="10"/>
  <c r="I394" i="10"/>
  <c r="H394" i="10"/>
  <c r="G394" i="10"/>
  <c r="I393" i="10"/>
  <c r="H393" i="10"/>
  <c r="G393" i="10"/>
  <c r="I392" i="10"/>
  <c r="H392" i="10"/>
  <c r="G392" i="10"/>
  <c r="I391" i="10"/>
  <c r="H391" i="10"/>
  <c r="G391" i="10"/>
  <c r="I390" i="10"/>
  <c r="H390" i="10"/>
  <c r="G390" i="10"/>
  <c r="I389" i="10"/>
  <c r="H389" i="10"/>
  <c r="G389" i="10"/>
  <c r="I388" i="10"/>
  <c r="H388" i="10"/>
  <c r="G388" i="10"/>
  <c r="I387" i="10"/>
  <c r="H387" i="10"/>
  <c r="G387" i="10"/>
  <c r="I386" i="10"/>
  <c r="H386" i="10"/>
  <c r="G386" i="10"/>
  <c r="I385" i="10"/>
  <c r="H385" i="10"/>
  <c r="G385" i="10"/>
  <c r="I384" i="10"/>
  <c r="H384" i="10"/>
  <c r="G384" i="10"/>
  <c r="I383" i="10"/>
  <c r="H383" i="10"/>
  <c r="G383" i="10"/>
  <c r="I382" i="10"/>
  <c r="H382" i="10"/>
  <c r="G382" i="10"/>
  <c r="I381" i="10"/>
  <c r="H381" i="10"/>
  <c r="G381" i="10"/>
  <c r="I380" i="10"/>
  <c r="H380" i="10"/>
  <c r="G380" i="10"/>
  <c r="I379" i="10"/>
  <c r="H379" i="10"/>
  <c r="G379" i="10"/>
  <c r="I378" i="10"/>
  <c r="H378" i="10"/>
  <c r="G378" i="10"/>
  <c r="I377" i="10"/>
  <c r="H377" i="10"/>
  <c r="G377" i="10"/>
  <c r="I376" i="10"/>
  <c r="H376" i="10"/>
  <c r="G376" i="10"/>
  <c r="I375" i="10"/>
  <c r="H375" i="10"/>
  <c r="G375" i="10"/>
  <c r="I374" i="10"/>
  <c r="H374" i="10"/>
  <c r="G374" i="10"/>
  <c r="I373" i="10"/>
  <c r="H373" i="10"/>
  <c r="G373" i="10"/>
  <c r="I372" i="10"/>
  <c r="H372" i="10"/>
  <c r="G372" i="10"/>
  <c r="I371" i="10"/>
  <c r="H371" i="10"/>
  <c r="G371" i="10"/>
  <c r="I370" i="10"/>
  <c r="H370" i="10"/>
  <c r="G370" i="10"/>
  <c r="I369" i="10"/>
  <c r="H369" i="10"/>
  <c r="G369" i="10"/>
  <c r="I368" i="10"/>
  <c r="H368" i="10"/>
  <c r="G368" i="10"/>
  <c r="I367" i="10"/>
  <c r="H367" i="10"/>
  <c r="G367" i="10"/>
  <c r="I366" i="10"/>
  <c r="H366" i="10"/>
  <c r="G366" i="10"/>
  <c r="I365" i="10"/>
  <c r="H365" i="10"/>
  <c r="G365" i="10"/>
  <c r="I364" i="10"/>
  <c r="H364" i="10"/>
  <c r="G364" i="10"/>
  <c r="I363" i="10"/>
  <c r="H363" i="10"/>
  <c r="G363" i="10"/>
  <c r="I362" i="10"/>
  <c r="H362" i="10"/>
  <c r="G362" i="10"/>
  <c r="I361" i="10"/>
  <c r="H361" i="10"/>
  <c r="G361" i="10"/>
  <c r="I360" i="10"/>
  <c r="H360" i="10"/>
  <c r="G360" i="10"/>
  <c r="I359" i="10"/>
  <c r="H359" i="10"/>
  <c r="G359" i="10"/>
  <c r="I358" i="10"/>
  <c r="H358" i="10"/>
  <c r="G358" i="10"/>
  <c r="I357" i="10"/>
  <c r="H357" i="10"/>
  <c r="G357" i="10"/>
  <c r="I356" i="10"/>
  <c r="H356" i="10"/>
  <c r="G356" i="10"/>
  <c r="I355" i="10"/>
  <c r="H355" i="10"/>
  <c r="G355" i="10"/>
  <c r="I354" i="10"/>
  <c r="H354" i="10"/>
  <c r="G354" i="10"/>
  <c r="I353" i="10"/>
  <c r="H353" i="10"/>
  <c r="G353" i="10"/>
  <c r="I352" i="10"/>
  <c r="H352" i="10"/>
  <c r="G352" i="10"/>
  <c r="I351" i="10"/>
  <c r="H351" i="10"/>
  <c r="G351" i="10"/>
  <c r="I350" i="10"/>
  <c r="H350" i="10"/>
  <c r="G350" i="10"/>
  <c r="I349" i="10"/>
  <c r="H349" i="10"/>
  <c r="G349" i="10"/>
  <c r="I348" i="10"/>
  <c r="H348" i="10"/>
  <c r="G348" i="10"/>
  <c r="I347" i="10"/>
  <c r="H347" i="10"/>
  <c r="G347" i="10"/>
  <c r="I346" i="10"/>
  <c r="H346" i="10"/>
  <c r="G346" i="10"/>
  <c r="I345" i="10"/>
  <c r="H345" i="10"/>
  <c r="G345" i="10"/>
  <c r="I344" i="10"/>
  <c r="H344" i="10"/>
  <c r="G344" i="10"/>
  <c r="I343" i="10"/>
  <c r="H343" i="10"/>
  <c r="G343" i="10"/>
  <c r="I342" i="10"/>
  <c r="H342" i="10"/>
  <c r="G342" i="10"/>
  <c r="I341" i="10"/>
  <c r="H341" i="10"/>
  <c r="G341" i="10"/>
  <c r="I340" i="10"/>
  <c r="H340" i="10"/>
  <c r="G340" i="10"/>
  <c r="I339" i="10"/>
  <c r="H339" i="10"/>
  <c r="G339" i="10"/>
  <c r="I338" i="10"/>
  <c r="H338" i="10"/>
  <c r="G338" i="10"/>
  <c r="I337" i="10"/>
  <c r="H337" i="10"/>
  <c r="G337" i="10"/>
  <c r="I336" i="10"/>
  <c r="H336" i="10"/>
  <c r="G336" i="10"/>
  <c r="I335" i="10"/>
  <c r="H335" i="10"/>
  <c r="G335" i="10"/>
  <c r="I334" i="10"/>
  <c r="H334" i="10"/>
  <c r="G334" i="10"/>
  <c r="I333" i="10"/>
  <c r="H333" i="10"/>
  <c r="G333" i="10"/>
  <c r="I332" i="10"/>
  <c r="H332" i="10"/>
  <c r="G332" i="10"/>
  <c r="I331" i="10"/>
  <c r="H331" i="10"/>
  <c r="G331" i="10"/>
  <c r="I330" i="10"/>
  <c r="H330" i="10"/>
  <c r="G330" i="10"/>
  <c r="I329" i="10"/>
  <c r="H329" i="10"/>
  <c r="G329" i="10"/>
  <c r="I328" i="10"/>
  <c r="H328" i="10"/>
  <c r="G328" i="10"/>
  <c r="I327" i="10"/>
  <c r="H327" i="10"/>
  <c r="G327" i="10"/>
  <c r="I326" i="10"/>
  <c r="H326" i="10"/>
  <c r="G326" i="10"/>
  <c r="I325" i="10"/>
  <c r="H325" i="10"/>
  <c r="G325" i="10"/>
  <c r="I324" i="10"/>
  <c r="H324" i="10"/>
  <c r="G324" i="10"/>
  <c r="I323" i="10"/>
  <c r="H323" i="10"/>
  <c r="G323" i="10"/>
  <c r="I322" i="10"/>
  <c r="H322" i="10"/>
  <c r="G322" i="10"/>
  <c r="I321" i="10"/>
  <c r="H321" i="10"/>
  <c r="G321" i="10"/>
  <c r="I320" i="10"/>
  <c r="H320" i="10"/>
  <c r="G320" i="10"/>
  <c r="I319" i="10"/>
  <c r="H319" i="10"/>
  <c r="G319" i="10"/>
  <c r="I318" i="10"/>
  <c r="H318" i="10"/>
  <c r="G318" i="10"/>
  <c r="I317" i="10"/>
  <c r="H317" i="10"/>
  <c r="G317" i="10"/>
  <c r="I316" i="10"/>
  <c r="H316" i="10"/>
  <c r="G316" i="10"/>
  <c r="I315" i="10"/>
  <c r="H315" i="10"/>
  <c r="G315" i="10"/>
  <c r="I314" i="10"/>
  <c r="H314" i="10"/>
  <c r="G314" i="10"/>
  <c r="I313" i="10"/>
  <c r="H313" i="10"/>
  <c r="G313" i="10"/>
  <c r="I312" i="10"/>
  <c r="H312" i="10"/>
  <c r="G312" i="10"/>
  <c r="I311" i="10"/>
  <c r="H311" i="10"/>
  <c r="G311" i="10"/>
  <c r="I310" i="10"/>
  <c r="H310" i="10"/>
  <c r="G310" i="10"/>
  <c r="I309" i="10"/>
  <c r="H309" i="10"/>
  <c r="G309" i="10"/>
  <c r="I308" i="10"/>
  <c r="H308" i="10"/>
  <c r="G308" i="10"/>
  <c r="I307" i="10"/>
  <c r="H307" i="10"/>
  <c r="G307" i="10"/>
  <c r="I306" i="10"/>
  <c r="H306" i="10"/>
  <c r="G306" i="10"/>
  <c r="I305" i="10"/>
  <c r="H305" i="10"/>
  <c r="G305" i="10"/>
  <c r="I304" i="10"/>
  <c r="H304" i="10"/>
  <c r="G304" i="10"/>
  <c r="I303" i="10"/>
  <c r="H303" i="10"/>
  <c r="G303" i="10"/>
  <c r="I302" i="10"/>
  <c r="H302" i="10"/>
  <c r="G302" i="10"/>
  <c r="I301" i="10"/>
  <c r="H301" i="10"/>
  <c r="G301" i="10"/>
  <c r="I300" i="10"/>
  <c r="H300" i="10"/>
  <c r="G300" i="10"/>
  <c r="I299" i="10"/>
  <c r="H299" i="10"/>
  <c r="G299" i="10"/>
  <c r="I298" i="10"/>
  <c r="H298" i="10"/>
  <c r="G298" i="10"/>
  <c r="I297" i="10"/>
  <c r="H297" i="10"/>
  <c r="G297" i="10"/>
  <c r="I296" i="10"/>
  <c r="H296" i="10"/>
  <c r="G296" i="10"/>
  <c r="I295" i="10"/>
  <c r="H295" i="10"/>
  <c r="G295" i="10"/>
  <c r="I294" i="10"/>
  <c r="H294" i="10"/>
  <c r="G294" i="10"/>
  <c r="I293" i="10"/>
  <c r="H293" i="10"/>
  <c r="G293" i="10"/>
  <c r="I292" i="10"/>
  <c r="H292" i="10"/>
  <c r="G292" i="10"/>
  <c r="I291" i="10"/>
  <c r="H291" i="10"/>
  <c r="G291" i="10"/>
  <c r="I290" i="10"/>
  <c r="H290" i="10"/>
  <c r="G290" i="10"/>
  <c r="I289" i="10"/>
  <c r="H289" i="10"/>
  <c r="G289" i="10"/>
  <c r="I288" i="10"/>
  <c r="H288" i="10"/>
  <c r="G288" i="10"/>
  <c r="I287" i="10"/>
  <c r="H287" i="10"/>
  <c r="G287" i="10"/>
  <c r="I286" i="10"/>
  <c r="H286" i="10"/>
  <c r="G286" i="10"/>
  <c r="I285" i="10"/>
  <c r="H285" i="10"/>
  <c r="G285" i="10"/>
  <c r="I284" i="10"/>
  <c r="H284" i="10"/>
  <c r="G284" i="10"/>
  <c r="I283" i="10"/>
  <c r="H283" i="10"/>
  <c r="G283" i="10"/>
  <c r="I282" i="10"/>
  <c r="H282" i="10"/>
  <c r="G282" i="10"/>
  <c r="I281" i="10"/>
  <c r="H281" i="10"/>
  <c r="G281" i="10"/>
  <c r="I280" i="10"/>
  <c r="H280" i="10"/>
  <c r="G280" i="10"/>
  <c r="I279" i="10"/>
  <c r="H279" i="10"/>
  <c r="G279" i="10"/>
  <c r="I278" i="10"/>
  <c r="H278" i="10"/>
  <c r="G278" i="10"/>
  <c r="I277" i="10"/>
  <c r="H277" i="10"/>
  <c r="G277" i="10"/>
  <c r="I276" i="10"/>
  <c r="H276" i="10"/>
  <c r="G276" i="10"/>
  <c r="I275" i="10"/>
  <c r="H275" i="10"/>
  <c r="G275" i="10"/>
  <c r="I274" i="10"/>
  <c r="H274" i="10"/>
  <c r="G274" i="10"/>
  <c r="I273" i="10"/>
  <c r="H273" i="10"/>
  <c r="G273" i="10"/>
  <c r="I272" i="10"/>
  <c r="H272" i="10"/>
  <c r="G272" i="10"/>
  <c r="I271" i="10"/>
  <c r="H271" i="10"/>
  <c r="G271" i="10"/>
  <c r="I270" i="10"/>
  <c r="H270" i="10"/>
  <c r="G270" i="10"/>
  <c r="I269" i="10"/>
  <c r="H269" i="10"/>
  <c r="G269" i="10"/>
  <c r="I268" i="10"/>
  <c r="H268" i="10"/>
  <c r="G268" i="10"/>
  <c r="I267" i="10"/>
  <c r="H267" i="10"/>
  <c r="G267" i="10"/>
  <c r="I266" i="10"/>
  <c r="H266" i="10"/>
  <c r="G266" i="10"/>
  <c r="I265" i="10"/>
  <c r="H265" i="10"/>
  <c r="G265" i="10"/>
  <c r="I264" i="10"/>
  <c r="H264" i="10"/>
  <c r="G264" i="10"/>
  <c r="I263" i="10"/>
  <c r="H263" i="10"/>
  <c r="G263" i="10"/>
  <c r="I262" i="10"/>
  <c r="H262" i="10"/>
  <c r="G262" i="10"/>
  <c r="I261" i="10"/>
  <c r="H261" i="10"/>
  <c r="G261" i="10"/>
  <c r="I260" i="10"/>
  <c r="H260" i="10"/>
  <c r="G260" i="10"/>
  <c r="I259" i="10"/>
  <c r="H259" i="10"/>
  <c r="G259" i="10"/>
  <c r="I258" i="10"/>
  <c r="H258" i="10"/>
  <c r="G258" i="10"/>
  <c r="I257" i="10"/>
  <c r="H257" i="10"/>
  <c r="G257" i="10"/>
  <c r="I256" i="10"/>
  <c r="H256" i="10"/>
  <c r="G256" i="10"/>
  <c r="I255" i="10"/>
  <c r="H255" i="10"/>
  <c r="G255" i="10"/>
  <c r="I254" i="10"/>
  <c r="H254" i="10"/>
  <c r="G254" i="10"/>
  <c r="I253" i="10"/>
  <c r="H253" i="10"/>
  <c r="G253" i="10"/>
  <c r="I252" i="10"/>
  <c r="H252" i="10"/>
  <c r="G252" i="10"/>
  <c r="I251" i="10"/>
  <c r="H251" i="10"/>
  <c r="G251" i="10"/>
  <c r="I250" i="10"/>
  <c r="H250" i="10"/>
  <c r="G250" i="10"/>
  <c r="I249" i="10"/>
  <c r="H249" i="10"/>
  <c r="G249" i="10"/>
  <c r="I248" i="10"/>
  <c r="H248" i="10"/>
  <c r="G248" i="10"/>
  <c r="I247" i="10"/>
  <c r="H247" i="10"/>
  <c r="G247" i="10"/>
  <c r="I246" i="10"/>
  <c r="H246" i="10"/>
  <c r="G246" i="10"/>
  <c r="I245" i="10"/>
  <c r="H245" i="10"/>
  <c r="G245" i="10"/>
  <c r="I244" i="10"/>
  <c r="H244" i="10"/>
  <c r="G244" i="10"/>
  <c r="I243" i="10"/>
  <c r="H243" i="10"/>
  <c r="G243" i="10"/>
  <c r="I242" i="10"/>
  <c r="H242" i="10"/>
  <c r="G242" i="10"/>
  <c r="I241" i="10"/>
  <c r="H241" i="10"/>
  <c r="G241" i="10"/>
  <c r="I240" i="10"/>
  <c r="H240" i="10"/>
  <c r="G240" i="10"/>
  <c r="I239" i="10"/>
  <c r="H239" i="10"/>
  <c r="G239" i="10"/>
  <c r="I238" i="10"/>
  <c r="H238" i="10"/>
  <c r="G238" i="10"/>
  <c r="I237" i="10"/>
  <c r="H237" i="10"/>
  <c r="G237" i="10"/>
  <c r="I236" i="10"/>
  <c r="H236" i="10"/>
  <c r="G236" i="10"/>
  <c r="I235" i="10"/>
  <c r="H235" i="10"/>
  <c r="G235" i="10"/>
  <c r="I234" i="10"/>
  <c r="H234" i="10"/>
  <c r="G234" i="10"/>
  <c r="I233" i="10"/>
  <c r="H233" i="10"/>
  <c r="G233" i="10"/>
  <c r="I232" i="10"/>
  <c r="H232" i="10"/>
  <c r="G232" i="10"/>
  <c r="I231" i="10"/>
  <c r="H231" i="10"/>
  <c r="G231" i="10"/>
  <c r="I230" i="10"/>
  <c r="H230" i="10"/>
  <c r="G230" i="10"/>
  <c r="I229" i="10"/>
  <c r="H229" i="10"/>
  <c r="G229" i="10"/>
  <c r="I228" i="10"/>
  <c r="H228" i="10"/>
  <c r="G228" i="10"/>
  <c r="I227" i="10"/>
  <c r="H227" i="10"/>
  <c r="G227" i="10"/>
  <c r="I226" i="10"/>
  <c r="H226" i="10"/>
  <c r="G226" i="10"/>
  <c r="I225" i="10"/>
  <c r="H225" i="10"/>
  <c r="G225" i="10"/>
  <c r="I224" i="10"/>
  <c r="H224" i="10"/>
  <c r="G224" i="10"/>
  <c r="I223" i="10"/>
  <c r="H223" i="10"/>
  <c r="G223" i="10"/>
  <c r="I222" i="10"/>
  <c r="H222" i="10"/>
  <c r="G222" i="10"/>
  <c r="I221" i="10"/>
  <c r="H221" i="10"/>
  <c r="G221" i="10"/>
  <c r="I220" i="10"/>
  <c r="H220" i="10"/>
  <c r="G220" i="10"/>
  <c r="I219" i="10"/>
  <c r="H219" i="10"/>
  <c r="G219" i="10"/>
  <c r="I218" i="10"/>
  <c r="H218" i="10"/>
  <c r="G218" i="10"/>
  <c r="I217" i="10"/>
  <c r="H217" i="10"/>
  <c r="G217" i="10"/>
  <c r="I216" i="10"/>
  <c r="H216" i="10"/>
  <c r="G216" i="10"/>
  <c r="I215" i="10"/>
  <c r="H215" i="10"/>
  <c r="G215" i="10"/>
  <c r="I214" i="10"/>
  <c r="H214" i="10"/>
  <c r="G214" i="10"/>
  <c r="I213" i="10"/>
  <c r="H213" i="10"/>
  <c r="G213" i="10"/>
  <c r="I212" i="10"/>
  <c r="H212" i="10"/>
  <c r="G212" i="10"/>
  <c r="I211" i="10"/>
  <c r="H211" i="10"/>
  <c r="G211" i="10"/>
  <c r="I210" i="10"/>
  <c r="H210" i="10"/>
  <c r="G210" i="10"/>
  <c r="I209" i="10"/>
  <c r="H209" i="10"/>
  <c r="G209" i="10"/>
  <c r="I208" i="10"/>
  <c r="H208" i="10"/>
  <c r="G208" i="10"/>
  <c r="I207" i="10"/>
  <c r="H207" i="10"/>
  <c r="G207" i="10"/>
  <c r="I206" i="10"/>
  <c r="H206" i="10"/>
  <c r="G206" i="10"/>
  <c r="I205" i="10"/>
  <c r="H205" i="10"/>
  <c r="G205" i="10"/>
  <c r="I204" i="10"/>
  <c r="H204" i="10"/>
  <c r="G204" i="10"/>
  <c r="I203" i="10"/>
  <c r="H203" i="10"/>
  <c r="G203" i="10"/>
  <c r="I202" i="10"/>
  <c r="H202" i="10"/>
  <c r="G202" i="10"/>
  <c r="I201" i="10"/>
  <c r="H201" i="10"/>
  <c r="G201" i="10"/>
  <c r="I200" i="10"/>
  <c r="H200" i="10"/>
  <c r="G200" i="10"/>
  <c r="I199" i="10"/>
  <c r="H199" i="10"/>
  <c r="G199" i="10"/>
  <c r="I198" i="10"/>
  <c r="H198" i="10"/>
  <c r="G198" i="10"/>
  <c r="I197" i="10"/>
  <c r="H197" i="10"/>
  <c r="G197" i="10"/>
  <c r="I196" i="10"/>
  <c r="H196" i="10"/>
  <c r="G196" i="10"/>
  <c r="I195" i="10"/>
  <c r="H195" i="10"/>
  <c r="G195" i="10"/>
  <c r="I194" i="10"/>
  <c r="H194" i="10"/>
  <c r="G194" i="10"/>
  <c r="I193" i="10"/>
  <c r="H193" i="10"/>
  <c r="G193" i="10"/>
  <c r="I192" i="10"/>
  <c r="H192" i="10"/>
  <c r="G192" i="10"/>
  <c r="I191" i="10"/>
  <c r="H191" i="10"/>
  <c r="G191" i="10"/>
  <c r="I190" i="10"/>
  <c r="H190" i="10"/>
  <c r="G190" i="10"/>
  <c r="I189" i="10"/>
  <c r="H189" i="10"/>
  <c r="G189" i="10"/>
  <c r="I188" i="10"/>
  <c r="H188" i="10"/>
  <c r="G188" i="10"/>
  <c r="I187" i="10"/>
  <c r="H187" i="10"/>
  <c r="G187" i="10"/>
  <c r="I186" i="10"/>
  <c r="H186" i="10"/>
  <c r="G186" i="10"/>
  <c r="I185" i="10"/>
  <c r="H185" i="10"/>
  <c r="G185" i="10"/>
  <c r="I184" i="10"/>
  <c r="H184" i="10"/>
  <c r="G184" i="10"/>
  <c r="I183" i="10"/>
  <c r="H183" i="10"/>
  <c r="G183" i="10"/>
  <c r="I182" i="10"/>
  <c r="H182" i="10"/>
  <c r="G182" i="10"/>
  <c r="I181" i="10"/>
  <c r="H181" i="10"/>
  <c r="G181" i="10"/>
  <c r="I180" i="10"/>
  <c r="H180" i="10"/>
  <c r="G180" i="10"/>
  <c r="I179" i="10"/>
  <c r="H179" i="10"/>
  <c r="G179" i="10"/>
  <c r="I178" i="10"/>
  <c r="H178" i="10"/>
  <c r="G178" i="10"/>
  <c r="I177" i="10"/>
  <c r="H177" i="10"/>
  <c r="G177" i="10"/>
  <c r="I176" i="10"/>
  <c r="H176" i="10"/>
  <c r="G176" i="10"/>
  <c r="I175" i="10"/>
  <c r="H175" i="10"/>
  <c r="G175" i="10"/>
  <c r="I174" i="10"/>
  <c r="H174" i="10"/>
  <c r="G174" i="10"/>
  <c r="I173" i="10"/>
  <c r="H173" i="10"/>
  <c r="G173" i="10"/>
  <c r="I172" i="10"/>
  <c r="H172" i="10"/>
  <c r="G172" i="10"/>
  <c r="I171" i="10"/>
  <c r="H171" i="10"/>
  <c r="G171" i="10"/>
  <c r="I170" i="10"/>
  <c r="H170" i="10"/>
  <c r="G170" i="10"/>
  <c r="I169" i="10"/>
  <c r="H169" i="10"/>
  <c r="G169" i="10"/>
  <c r="I168" i="10"/>
  <c r="H168" i="10"/>
  <c r="G168" i="10"/>
  <c r="I167" i="10"/>
  <c r="H167" i="10"/>
  <c r="G167" i="10"/>
  <c r="I166" i="10"/>
  <c r="H166" i="10"/>
  <c r="G166" i="10"/>
  <c r="I165" i="10"/>
  <c r="H165" i="10"/>
  <c r="G165" i="10"/>
  <c r="I164" i="10"/>
  <c r="H164" i="10"/>
  <c r="G164" i="10"/>
  <c r="I163" i="10"/>
  <c r="H163" i="10"/>
  <c r="G163" i="10"/>
  <c r="I162" i="10"/>
  <c r="H162" i="10"/>
  <c r="G162" i="10"/>
  <c r="I161" i="10"/>
  <c r="H161" i="10"/>
  <c r="G161" i="10"/>
  <c r="I160" i="10"/>
  <c r="H160" i="10"/>
  <c r="G160" i="10"/>
  <c r="I159" i="10"/>
  <c r="H159" i="10"/>
  <c r="G159" i="10"/>
  <c r="I158" i="10"/>
  <c r="H158" i="10"/>
  <c r="G158" i="10"/>
  <c r="I157" i="10"/>
  <c r="H157" i="10"/>
  <c r="G157" i="10"/>
  <c r="I156" i="10"/>
  <c r="H156" i="10"/>
  <c r="G156" i="10"/>
  <c r="I155" i="10"/>
  <c r="H155" i="10"/>
  <c r="G155" i="10"/>
  <c r="I154" i="10"/>
  <c r="H154" i="10"/>
  <c r="G154" i="10"/>
  <c r="I153" i="10"/>
  <c r="H153" i="10"/>
  <c r="G153" i="10"/>
  <c r="I152" i="10"/>
  <c r="H152" i="10"/>
  <c r="G152" i="10"/>
  <c r="I151" i="10"/>
  <c r="H151" i="10"/>
  <c r="G151" i="10"/>
  <c r="I150" i="10"/>
  <c r="H150" i="10"/>
  <c r="G150" i="10"/>
  <c r="I149" i="10"/>
  <c r="H149" i="10"/>
  <c r="G149" i="10"/>
  <c r="I148" i="10"/>
  <c r="H148" i="10"/>
  <c r="G148" i="10"/>
  <c r="I147" i="10"/>
  <c r="H147" i="10"/>
  <c r="G147" i="10"/>
  <c r="I146" i="10"/>
  <c r="H146" i="10"/>
  <c r="G146" i="10"/>
  <c r="I145" i="10"/>
  <c r="H145" i="10"/>
  <c r="G145" i="10"/>
  <c r="I144" i="10"/>
  <c r="H144" i="10"/>
  <c r="G144" i="10"/>
  <c r="I143" i="10"/>
  <c r="H143" i="10"/>
  <c r="G143" i="10"/>
  <c r="I142" i="10"/>
  <c r="H142" i="10"/>
  <c r="G142" i="10"/>
  <c r="I141" i="10"/>
  <c r="H141" i="10"/>
  <c r="G141" i="10"/>
  <c r="I140" i="10"/>
  <c r="H140" i="10"/>
  <c r="G140" i="10"/>
  <c r="I139" i="10"/>
  <c r="H139" i="10"/>
  <c r="G139" i="10"/>
  <c r="I138" i="10"/>
  <c r="H138" i="10"/>
  <c r="G138" i="10"/>
  <c r="I137" i="10"/>
  <c r="H137" i="10"/>
  <c r="G137" i="10"/>
  <c r="I136" i="10"/>
  <c r="H136" i="10"/>
  <c r="G136" i="10"/>
  <c r="I135" i="10"/>
  <c r="H135" i="10"/>
  <c r="G135" i="10"/>
  <c r="I134" i="10"/>
  <c r="H134" i="10"/>
  <c r="G134" i="10"/>
  <c r="I133" i="10"/>
  <c r="H133" i="10"/>
  <c r="G133" i="10"/>
  <c r="I132" i="10"/>
  <c r="H132" i="10"/>
  <c r="G132" i="10"/>
  <c r="I131" i="10"/>
  <c r="H131" i="10"/>
  <c r="G131" i="10"/>
  <c r="I130" i="10"/>
  <c r="H130" i="10"/>
  <c r="G130" i="10"/>
  <c r="I129" i="10"/>
  <c r="H129" i="10"/>
  <c r="G129" i="10"/>
  <c r="I128" i="10"/>
  <c r="H128" i="10"/>
  <c r="G128" i="10"/>
  <c r="I127" i="10"/>
  <c r="H127" i="10"/>
  <c r="G127" i="10"/>
  <c r="I126" i="10"/>
  <c r="H126" i="10"/>
  <c r="G126" i="10"/>
  <c r="I125" i="10"/>
  <c r="H125" i="10"/>
  <c r="G125" i="10"/>
  <c r="I124" i="10"/>
  <c r="H124" i="10"/>
  <c r="G124" i="10"/>
  <c r="I123" i="10"/>
  <c r="H123" i="10"/>
  <c r="G123" i="10"/>
  <c r="I122" i="10"/>
  <c r="H122" i="10"/>
  <c r="G122" i="10"/>
  <c r="I121" i="10"/>
  <c r="H121" i="10"/>
  <c r="G121" i="10"/>
  <c r="I120" i="10"/>
  <c r="H120" i="10"/>
  <c r="G120" i="10"/>
  <c r="I119" i="10"/>
  <c r="H119" i="10"/>
  <c r="G119" i="10"/>
  <c r="I118" i="10"/>
  <c r="H118" i="10"/>
  <c r="G118" i="10"/>
  <c r="I117" i="10"/>
  <c r="H117" i="10"/>
  <c r="G117" i="10"/>
  <c r="I116" i="10"/>
  <c r="H116" i="10"/>
  <c r="G116" i="10"/>
  <c r="I115" i="10"/>
  <c r="H115" i="10"/>
  <c r="G115" i="10"/>
  <c r="I114" i="10"/>
  <c r="H114" i="10"/>
  <c r="G114" i="10"/>
  <c r="I113" i="10"/>
  <c r="H113" i="10"/>
  <c r="G113" i="10"/>
  <c r="I112" i="10"/>
  <c r="H112" i="10"/>
  <c r="G112" i="10"/>
  <c r="I111" i="10"/>
  <c r="H111" i="10"/>
  <c r="G111" i="10"/>
  <c r="I110" i="10"/>
  <c r="H110" i="10"/>
  <c r="G110" i="10"/>
  <c r="I109" i="10"/>
  <c r="H109" i="10"/>
  <c r="G109" i="10"/>
  <c r="I108" i="10"/>
  <c r="H108" i="10"/>
  <c r="G108" i="10"/>
  <c r="I107" i="10"/>
  <c r="H107" i="10"/>
  <c r="G107" i="10"/>
  <c r="I106" i="10"/>
  <c r="H106" i="10"/>
  <c r="G106" i="10"/>
  <c r="I105" i="10"/>
  <c r="H105" i="10"/>
  <c r="G105" i="10"/>
  <c r="I104" i="10"/>
  <c r="H104" i="10"/>
  <c r="G104" i="10"/>
  <c r="I103" i="10"/>
  <c r="H103" i="10"/>
  <c r="G103" i="10"/>
  <c r="I102" i="10"/>
  <c r="H102" i="10"/>
  <c r="G102" i="10"/>
  <c r="I101" i="10"/>
  <c r="H101" i="10"/>
  <c r="G101" i="10"/>
  <c r="I100" i="10"/>
  <c r="H100" i="10"/>
  <c r="G100" i="10"/>
  <c r="I99" i="10"/>
  <c r="H99" i="10"/>
  <c r="G99" i="10"/>
  <c r="I98" i="10"/>
  <c r="H98" i="10"/>
  <c r="G98" i="10"/>
  <c r="I97" i="10"/>
  <c r="H97" i="10"/>
  <c r="G97" i="10"/>
  <c r="I96" i="10"/>
  <c r="H96" i="10"/>
  <c r="G96" i="10"/>
  <c r="I95" i="10"/>
  <c r="H95" i="10"/>
  <c r="G95" i="10"/>
  <c r="I94" i="10"/>
  <c r="H94" i="10"/>
  <c r="G94" i="10"/>
  <c r="I93" i="10"/>
  <c r="H93" i="10"/>
  <c r="G93" i="10"/>
  <c r="I92" i="10"/>
  <c r="H92" i="10"/>
  <c r="G92" i="10"/>
  <c r="I91" i="10"/>
  <c r="H91" i="10"/>
  <c r="G91" i="10"/>
  <c r="I90" i="10"/>
  <c r="H90" i="10"/>
  <c r="G90" i="10"/>
  <c r="I89" i="10"/>
  <c r="H89" i="10"/>
  <c r="G89" i="10"/>
  <c r="I88" i="10"/>
  <c r="H88" i="10"/>
  <c r="G88" i="10"/>
  <c r="I87" i="10"/>
  <c r="H87" i="10"/>
  <c r="G87" i="10"/>
  <c r="I86" i="10"/>
  <c r="H86" i="10"/>
  <c r="G86" i="10"/>
  <c r="I85" i="10"/>
  <c r="H85" i="10"/>
  <c r="G85" i="10"/>
  <c r="I84" i="10"/>
  <c r="H84" i="10"/>
  <c r="G84" i="10"/>
  <c r="I83" i="10"/>
  <c r="H83" i="10"/>
  <c r="G83" i="10"/>
  <c r="I82" i="10"/>
  <c r="H82" i="10"/>
  <c r="G82" i="10"/>
  <c r="I81" i="10"/>
  <c r="H81" i="10"/>
  <c r="G81" i="10"/>
  <c r="I80" i="10"/>
  <c r="H80" i="10"/>
  <c r="G80" i="10"/>
  <c r="I79" i="10"/>
  <c r="H79" i="10"/>
  <c r="G79" i="10"/>
  <c r="I78" i="10"/>
  <c r="H78" i="10"/>
  <c r="G78" i="10"/>
  <c r="I77" i="10"/>
  <c r="H77" i="10"/>
  <c r="G77" i="10"/>
  <c r="I76" i="10"/>
  <c r="H76" i="10"/>
  <c r="G76" i="10"/>
  <c r="I75" i="10"/>
  <c r="H75" i="10"/>
  <c r="G75" i="10"/>
  <c r="I74" i="10"/>
  <c r="H74" i="10"/>
  <c r="G74" i="10"/>
  <c r="I73" i="10"/>
  <c r="H73" i="10"/>
  <c r="G73" i="10"/>
  <c r="I72" i="10"/>
  <c r="H72" i="10"/>
  <c r="G72" i="10"/>
  <c r="I71" i="10"/>
  <c r="H71" i="10"/>
  <c r="G71" i="10"/>
  <c r="I70" i="10"/>
  <c r="H70" i="10"/>
  <c r="G70" i="10"/>
  <c r="I69" i="10"/>
  <c r="H69" i="10"/>
  <c r="G69" i="10"/>
  <c r="I68" i="10"/>
  <c r="H68" i="10"/>
  <c r="G68" i="10"/>
  <c r="I67" i="10"/>
  <c r="H67" i="10"/>
  <c r="G67" i="10"/>
  <c r="I66" i="10"/>
  <c r="H66" i="10"/>
  <c r="G66" i="10"/>
  <c r="I65" i="10"/>
  <c r="H65" i="10"/>
  <c r="G65" i="10"/>
  <c r="I64" i="10"/>
  <c r="H64" i="10"/>
  <c r="G64" i="10"/>
  <c r="I63" i="10"/>
  <c r="H63" i="10"/>
  <c r="G63" i="10"/>
  <c r="I62" i="10"/>
  <c r="H62" i="10"/>
  <c r="G62" i="10"/>
  <c r="I61" i="10"/>
  <c r="H61" i="10"/>
  <c r="G61" i="10"/>
  <c r="I60" i="10"/>
  <c r="H60" i="10"/>
  <c r="G60" i="10"/>
  <c r="I59" i="10"/>
  <c r="H59" i="10"/>
  <c r="G59" i="10"/>
  <c r="I58" i="10"/>
  <c r="H58" i="10"/>
  <c r="G58" i="10"/>
  <c r="I57" i="10"/>
  <c r="H57" i="10"/>
  <c r="G57" i="10"/>
  <c r="I56" i="10"/>
  <c r="H56" i="10"/>
  <c r="G56" i="10"/>
  <c r="I55" i="10"/>
  <c r="H55" i="10"/>
  <c r="G55" i="10"/>
  <c r="I54" i="10"/>
  <c r="H54" i="10"/>
  <c r="G54" i="10"/>
  <c r="I53" i="10"/>
  <c r="H53" i="10"/>
  <c r="G53" i="10"/>
  <c r="I52" i="10"/>
  <c r="H52" i="10"/>
  <c r="G52" i="10"/>
  <c r="I51" i="10"/>
  <c r="H51" i="10"/>
  <c r="G51" i="10"/>
  <c r="I50" i="10"/>
  <c r="H50" i="10"/>
  <c r="G50" i="10"/>
  <c r="I49" i="10"/>
  <c r="H49" i="10"/>
  <c r="G49" i="10"/>
  <c r="I48" i="10"/>
  <c r="H48" i="10"/>
  <c r="G48" i="10"/>
  <c r="I47" i="10"/>
  <c r="H47" i="10"/>
  <c r="G47" i="10"/>
  <c r="I46" i="10"/>
  <c r="H46" i="10"/>
  <c r="G46" i="10"/>
  <c r="I45" i="10"/>
  <c r="H45" i="10"/>
  <c r="G45" i="10"/>
  <c r="I44" i="10"/>
  <c r="H44" i="10"/>
  <c r="G44" i="10"/>
  <c r="I43" i="10"/>
  <c r="H43" i="10"/>
  <c r="G43" i="10"/>
  <c r="I42" i="10"/>
  <c r="H42" i="10"/>
  <c r="G42" i="10"/>
  <c r="I41" i="10"/>
  <c r="H41" i="10"/>
  <c r="G41" i="10"/>
  <c r="I40" i="10"/>
  <c r="H40" i="10"/>
  <c r="G40" i="10"/>
  <c r="I39" i="10"/>
  <c r="H39" i="10"/>
  <c r="G39" i="10"/>
  <c r="I38" i="10"/>
  <c r="H38" i="10"/>
  <c r="G38" i="10"/>
  <c r="I37" i="10"/>
  <c r="H37" i="10"/>
  <c r="G37" i="10"/>
  <c r="I36" i="10"/>
  <c r="H36" i="10"/>
  <c r="G36" i="10"/>
  <c r="I35" i="10"/>
  <c r="H35" i="10"/>
  <c r="G35" i="10"/>
  <c r="I34" i="10"/>
  <c r="H34" i="10"/>
  <c r="G34" i="10"/>
  <c r="I33" i="10"/>
  <c r="H33" i="10"/>
  <c r="G33" i="10"/>
  <c r="I32" i="10"/>
  <c r="H32" i="10"/>
  <c r="G32" i="10"/>
  <c r="I31" i="10"/>
  <c r="H31" i="10"/>
  <c r="G31" i="10"/>
  <c r="I30" i="10"/>
  <c r="H30" i="10"/>
  <c r="G30" i="10"/>
  <c r="I29" i="10"/>
  <c r="H29" i="10"/>
  <c r="G29" i="10"/>
  <c r="I28" i="10"/>
  <c r="H28" i="10"/>
  <c r="G28" i="10"/>
  <c r="I27" i="10"/>
  <c r="H27" i="10"/>
  <c r="G27" i="10"/>
  <c r="I26" i="10"/>
  <c r="H26" i="10"/>
  <c r="G26" i="10"/>
  <c r="I25" i="10"/>
  <c r="H25" i="10"/>
  <c r="G25" i="10"/>
  <c r="I24" i="10"/>
  <c r="H24" i="10"/>
  <c r="G24" i="10"/>
  <c r="I23" i="10"/>
  <c r="H23" i="10"/>
  <c r="G23" i="10"/>
  <c r="I22" i="10"/>
  <c r="H22" i="10"/>
  <c r="G22" i="10"/>
  <c r="I21" i="10"/>
  <c r="H21" i="10"/>
  <c r="G21" i="10"/>
  <c r="I20" i="10"/>
  <c r="H20" i="10"/>
  <c r="G20" i="10"/>
  <c r="I19" i="10"/>
  <c r="H19" i="10"/>
  <c r="G19" i="10"/>
  <c r="I18" i="10"/>
  <c r="H18" i="10"/>
  <c r="G18" i="10"/>
  <c r="I17" i="10"/>
  <c r="H17" i="10"/>
  <c r="G17" i="10"/>
  <c r="I16" i="10"/>
  <c r="H16" i="10"/>
  <c r="G16" i="10"/>
  <c r="I15" i="10"/>
  <c r="H15" i="10"/>
  <c r="G15" i="10"/>
  <c r="I14" i="10"/>
  <c r="H14" i="10"/>
  <c r="G14" i="10"/>
  <c r="I13" i="10"/>
  <c r="H13" i="10"/>
  <c r="G13" i="10"/>
  <c r="I12" i="10"/>
  <c r="H12" i="10"/>
  <c r="G12" i="10"/>
  <c r="I11" i="10"/>
  <c r="H11" i="10"/>
  <c r="G11" i="10"/>
  <c r="I10" i="10"/>
  <c r="H10" i="10"/>
  <c r="G10" i="10"/>
  <c r="I9" i="10"/>
  <c r="H9" i="10"/>
  <c r="G9" i="10"/>
  <c r="I8" i="10"/>
  <c r="H8" i="10"/>
  <c r="G8" i="10"/>
  <c r="I7" i="10"/>
  <c r="H7" i="10"/>
  <c r="G7" i="10"/>
  <c r="I6" i="10"/>
  <c r="H6" i="10"/>
  <c r="G6" i="10"/>
  <c r="I5" i="10"/>
  <c r="H5" i="10"/>
  <c r="G5" i="10"/>
  <c r="I4" i="10"/>
  <c r="H4" i="10"/>
  <c r="G4" i="10"/>
  <c r="I3" i="10"/>
  <c r="H3" i="10"/>
  <c r="G3" i="10"/>
  <c r="I2" i="10"/>
  <c r="H2" i="10"/>
  <c r="G2" i="10"/>
  <c r="P83" i="13"/>
  <c r="E13" i="19"/>
  <c r="D13" i="19"/>
  <c r="C13" i="19"/>
  <c r="E12" i="19"/>
  <c r="D12" i="19"/>
  <c r="C12" i="19"/>
  <c r="E11" i="19"/>
  <c r="D11" i="19"/>
  <c r="C11" i="19"/>
  <c r="E10" i="19"/>
  <c r="D10" i="19"/>
  <c r="C10" i="19"/>
  <c r="E9" i="19"/>
  <c r="D9" i="19"/>
  <c r="C9" i="19"/>
  <c r="E8" i="19"/>
  <c r="D8" i="19"/>
  <c r="C8" i="19"/>
  <c r="E7" i="19"/>
  <c r="D7" i="19"/>
  <c r="C7" i="19"/>
  <c r="E13" i="18"/>
  <c r="D13" i="18"/>
  <c r="C13" i="18"/>
  <c r="E12" i="18"/>
  <c r="D12" i="18"/>
  <c r="C12" i="18"/>
  <c r="E11" i="18"/>
  <c r="D11" i="18"/>
  <c r="C11" i="18"/>
  <c r="E10" i="18"/>
  <c r="D10" i="18"/>
  <c r="C10" i="18"/>
  <c r="E9" i="18"/>
  <c r="D9" i="18"/>
  <c r="C9" i="18"/>
  <c r="E8" i="18"/>
  <c r="D8" i="18"/>
  <c r="C8" i="18"/>
  <c r="E7" i="18"/>
  <c r="D7" i="18"/>
  <c r="C7" i="18"/>
  <c r="E13" i="17"/>
  <c r="D13" i="17"/>
  <c r="C13" i="17"/>
  <c r="E12" i="17"/>
  <c r="D12" i="17"/>
  <c r="C12" i="17"/>
  <c r="E11" i="17"/>
  <c r="D11" i="17"/>
  <c r="C11" i="17"/>
  <c r="E10" i="17"/>
  <c r="D10" i="17"/>
  <c r="C10" i="17"/>
  <c r="E9" i="17"/>
  <c r="D9" i="17"/>
  <c r="C9" i="17"/>
  <c r="E8" i="17"/>
  <c r="D8" i="17"/>
  <c r="C8" i="17"/>
  <c r="E7" i="17"/>
  <c r="D7" i="17"/>
  <c r="C7" i="17"/>
  <c r="H14" i="11"/>
  <c r="G14" i="11"/>
  <c r="F14" i="11"/>
  <c r="E14" i="11"/>
  <c r="J13" i="11"/>
  <c r="J12" i="11"/>
  <c r="J11" i="11"/>
  <c r="J10" i="11"/>
  <c r="J9" i="11"/>
  <c r="J8" i="11"/>
  <c r="J7" i="11"/>
</calcChain>
</file>

<file path=xl/sharedStrings.xml><?xml version="1.0" encoding="utf-8"?>
<sst xmlns="http://schemas.openxmlformats.org/spreadsheetml/2006/main" count="3968" uniqueCount="47">
  <si>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</si>
  <si>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</si>
  <si>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</si>
  <si>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</si>
  <si>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</si>
  <si>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</si>
  <si>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</si>
  <si>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</si>
  <si>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</si>
  <si>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</si>
  <si>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</si>
  <si>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</si>
  <si>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</si>
  <si>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</si>
  <si>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</si>
  <si>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</si>
  <si>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</si>
  <si>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</si>
  <si>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</si>
  <si>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</si>
  <si>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</si>
  <si>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</si>
  <si>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Column Labels</t>
  </si>
  <si>
    <t>Grand Total</t>
  </si>
  <si>
    <t>Row Labels</t>
  </si>
  <si>
    <t xml:space="preserve"> </t>
  </si>
  <si>
    <t>Y/Y average overall</t>
  </si>
  <si>
    <t xml:space="preserve">YTD profit </t>
  </si>
  <si>
    <t>AMT Profit</t>
  </si>
  <si>
    <t>Forecast(Titan Fitness Supply)</t>
  </si>
  <si>
    <t>Lower Confidence Bound(Titan Fitness Supply)</t>
  </si>
  <si>
    <t>Upper Confidence Bound(Titan Fitness Supply)</t>
  </si>
  <si>
    <t>Forecast(Supplier)</t>
  </si>
  <si>
    <t>Lower Confidence Bound(Supplier)</t>
  </si>
  <si>
    <t>Upper Confidence Bound(Supplier)</t>
  </si>
  <si>
    <t>Forecast(Peak Performance Gear)</t>
  </si>
  <si>
    <t>Lower Confidence Bound(Peak Performance Gear)</t>
  </si>
  <si>
    <t>Upper Confidence Bound(Peak Performance Gear)</t>
  </si>
  <si>
    <t>month name</t>
  </si>
  <si>
    <t>March</t>
  </si>
  <si>
    <t xml:space="preserve">  </t>
  </si>
  <si>
    <t xml:space="preserve">jj </t>
  </si>
  <si>
    <t>June</t>
  </si>
  <si>
    <t>Profit</t>
  </si>
  <si>
    <t>Iron Stength Equipment Co. Total</t>
  </si>
  <si>
    <t>Peak Performance Gear Total</t>
  </si>
  <si>
    <t>Titan Fitness Supply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</si>
</sst>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0.00_ ;[Red]\-[$$-409]#,##0.00\ "/>
    <numFmt numFmtId="165" formatCode="0.0%"/>
    <numFmt numFmtId="166" formatCode="[$$-409]#,##0.00"/>
    <numFmt numFmtId="167" formatCode="[$$-409]#,##0_ ;[Red]\-[$$-409]#,##0\ "/>
    <numFmt numFmtId="168" formatCode="[$$-409]#,##0"/>
  </numFmts>
  <fonts count="7" x14ac:knownFonts="1">
    <font>
      <sz val="11"/>
      <color theme="1"/>
      <name val="Aptos Narrow"/>
      <family val="2"/>
      <scheme val="minor"/>
    </font>
    <font>
      <sz val="11"/>
      <color theme="1"/>
      <name val="Calibri Light"/>
      <family val="2"/>
    </font>
    <font>
      <sz val="11"/>
      <color theme="1"/>
      <name val="Calibri"/>
      <family val="2"/>
    </font>
    <font>
      <b/>
      <sz val="11"/>
      <color theme="0"/>
      <name val="Aptos Narrow"/>
      <family val="2"/>
      <scheme val="minor"/>
    </font>
    <font>
      <sz val="11"/>
      <color rgb="FFFF0000"/>
      <name val="Aptos Narrow"/>
      <family val="2"/>
      <scheme val="minor"/>
    </font>
    <font>
      <b/>
      <sz val="11"/>
      <color theme="1"/>
      <name val="Aptos Narrow"/>
      <family val="2"/>
      <scheme val="minor"/>
    </font>
    <font>
      <sz val="14"/>
      <color theme="1"/>
      <name val="Abadi Extra Light"/>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0" tint="-0.249977111117893"/>
        <bgColor indexed="64"/>
      </patternFill>
    </fill>
  </fills>
  <borders count="8">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249977111117893"/>
      </top>
      <bottom style="medium">
        <color theme="4" tint="-0.249977111117893"/>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7">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1" xfId="0" applyFill="1" applyBorder="1"/>
    <xf numFmtId="0" fontId="0" fillId="0" borderId="1" xfId="0" applyBorder="1"/>
    <xf numFmtId="0" fontId="0" fillId="0" borderId="0" xfId="0" applyAlignment="1">
      <alignment horizontal="left" indent="1"/>
    </xf>
    <xf numFmtId="164" fontId="0" fillId="0" borderId="0" xfId="0" applyNumberFormat="1"/>
    <xf numFmtId="0" fontId="0" fillId="2" borderId="0" xfId="0" applyFill="1"/>
    <xf numFmtId="2" fontId="0" fillId="0" borderId="0" xfId="0" applyNumberFormat="1"/>
    <xf numFmtId="0" fontId="1" fillId="0" borderId="0" xfId="0" pivotButton="1" applyFont="1"/>
    <xf numFmtId="0" fontId="1" fillId="0" borderId="0" xfId="0" applyFont="1"/>
    <xf numFmtId="164" fontId="1" fillId="0" borderId="0" xfId="0" applyNumberFormat="1" applyFont="1"/>
    <xf numFmtId="164" fontId="2" fillId="0" borderId="0" xfId="0" applyNumberFormat="1" applyFont="1"/>
    <xf numFmtId="0" fontId="5" fillId="0" borderId="4" xfId="0" applyFont="1" applyBorder="1"/>
    <xf numFmtId="0" fontId="3" fillId="3" borderId="0" xfId="0" applyFont="1" applyFill="1"/>
    <xf numFmtId="165" fontId="5" fillId="0" borderId="4" xfId="0" applyNumberFormat="1" applyFont="1" applyBorder="1"/>
    <xf numFmtId="166" fontId="0" fillId="0" borderId="0" xfId="0" applyNumberFormat="1"/>
    <xf numFmtId="167" fontId="0" fillId="0" borderId="0" xfId="0" applyNumberFormat="1"/>
    <xf numFmtId="168" fontId="0" fillId="0" borderId="0" xfId="0" applyNumberFormat="1"/>
    <xf numFmtId="0" fontId="6" fillId="0" borderId="0" xfId="0" applyFont="1"/>
    <xf numFmtId="0" fontId="3" fillId="3" borderId="5" xfId="0" applyFont="1" applyFill="1" applyBorder="1"/>
    <xf numFmtId="0" fontId="3" fillId="3" borderId="6" xfId="0" applyFont="1" applyFill="1" applyBorder="1"/>
    <xf numFmtId="0" fontId="3" fillId="3" borderId="7" xfId="0" applyFont="1" applyFill="1" applyBorder="1"/>
    <xf numFmtId="0" fontId="0" fillId="2" borderId="2" xfId="0" applyFill="1" applyBorder="1" applyAlignment="1">
      <alignment horizontal="left"/>
    </xf>
    <xf numFmtId="0" fontId="0" fillId="2" borderId="3" xfId="0" applyFill="1" applyBorder="1"/>
    <xf numFmtId="0" fontId="4" fillId="4" borderId="0" xfId="0" applyFont="1" applyFill="1" applyAlignment="1">
      <alignment horizontal="left"/>
    </xf>
  </cellXfs>
  <cellStyles count="1">
    <cellStyle name="Normal" xfId="0" builtinId="0"/>
  </cellStyles>
  <dxfs count="52">
    <dxf>
      <numFmt numFmtId="166" formatCode="[$$-409]#,##0.00"/>
    </dxf>
    <dxf>
      <numFmt numFmtId="166" formatCode="[$$-409]#,##0.00"/>
    </dxf>
    <dxf>
      <numFmt numFmtId="166" formatCode="[$$-409]#,##0.00"/>
    </dxf>
    <dxf>
      <numFmt numFmtId="166" formatCode="[$$-409]#,##0.00"/>
    </dxf>
    <dxf>
      <numFmt numFmtId="168" formatCode="[$$-409]#,##0"/>
    </dxf>
    <dxf>
      <numFmt numFmtId="168" formatCode="[$$-409]#,##0"/>
    </dxf>
    <dxf>
      <numFmt numFmtId="168" formatCode="[$$-409]#,##0"/>
    </dxf>
    <dxf>
      <numFmt numFmtId="167" formatCode="[$$-409]#,##0_ ;[Red]\-[$$-409]#,##0\ "/>
    </dxf>
    <dxf>
      <numFmt numFmtId="168" formatCode="[$$-409]#,##0"/>
    </dxf>
    <dxf>
      <numFmt numFmtId="168" formatCode="[$$-409]#,##0"/>
    </dxf>
    <dxf>
      <numFmt numFmtId="168" formatCode="[$$-409]#,##0"/>
    </dxf>
    <dxf>
      <numFmt numFmtId="170" formatCode="[$-409]d/mmm/yyyy;@"/>
    </dxf>
    <dxf>
      <numFmt numFmtId="168" formatCode="[$$-409]#,##0"/>
    </dxf>
    <dxf>
      <numFmt numFmtId="14" formatCode="0.00%"/>
    </dxf>
    <dxf>
      <numFmt numFmtId="168" formatCode="[$$-409]#,##0"/>
    </dxf>
    <dxf>
      <numFmt numFmtId="167" formatCode="[$$-409]#,##0_ ;[Red]\-[$$-409]#,##0\ "/>
    </dxf>
    <dxf>
      <numFmt numFmtId="14" formatCode="0.00%"/>
    </dxf>
    <dxf>
      <numFmt numFmtId="166" formatCode="[$$-409]#,##0.00"/>
    </dxf>
    <dxf>
      <fill>
        <patternFill>
          <bgColor theme="0" tint="-0.249977111117893"/>
        </patternFill>
      </fill>
    </dxf>
    <dxf>
      <fill>
        <patternFill patternType="solid">
          <bgColor rgb="FFFFFF00"/>
        </patternFill>
      </fill>
    </dxf>
    <dxf>
      <font>
        <color rgb="FFFF0000"/>
      </font>
    </dxf>
    <dxf>
      <numFmt numFmtId="14" formatCode="0.00%"/>
    </dxf>
    <dxf>
      <numFmt numFmtId="168" formatCode="[$$-409]#,##0"/>
    </dxf>
    <dxf>
      <numFmt numFmtId="169" formatCode="[$$-409]#,##0.0"/>
    </dxf>
    <dxf>
      <numFmt numFmtId="168" formatCode="[$$-409]#,##0"/>
    </dxf>
    <dxf>
      <numFmt numFmtId="168" formatCode="[$$-409]#,##0"/>
    </dxf>
    <dxf>
      <numFmt numFmtId="169" formatCode="[$$-409]#,##0.0"/>
    </dxf>
    <dxf>
      <font>
        <name val="Calibri"/>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numFmt numFmtId="164" formatCode="[$$-409]#,##0.00_ ;[Red]\-[$$-409]#,##0.00\ "/>
    </dxf>
    <dxf>
      <font>
        <i val="0"/>
        <strike val="0"/>
        <outline val="0"/>
        <shadow val="0"/>
        <u val="none"/>
        <vertAlign val="baseline"/>
        <sz val="11"/>
        <color theme="1"/>
        <name val="Calibri Light"/>
        <family val="2"/>
        <scheme val="none"/>
      </font>
      <numFmt numFmtId="164" formatCode="[$$-409]#,##0.00_ ;[Red]\-[$$-409]#,##0.00\ "/>
    </dxf>
    <dxf>
      <font>
        <i val="0"/>
        <strike val="0"/>
        <outline val="0"/>
        <shadow val="0"/>
        <u val="none"/>
        <vertAlign val="baseline"/>
        <sz val="11"/>
        <color theme="1"/>
        <name val="Calibri Light"/>
        <family val="2"/>
        <scheme val="none"/>
      </font>
      <numFmt numFmtId="164" formatCode="[$$-409]#,##0.00_ ;[Red]\-[$$-409]#,##0.00\ "/>
    </dxf>
    <dxf>
      <font>
        <i val="0"/>
        <strike val="0"/>
        <outline val="0"/>
        <shadow val="0"/>
        <u val="none"/>
        <vertAlign val="baseline"/>
        <sz val="11"/>
        <color theme="1"/>
        <name val="Calibri Light"/>
        <family val="2"/>
        <scheme val="none"/>
      </font>
      <numFmt numFmtId="164" formatCode="[$$-409]#,##0.00_ ;[Red]\-[$$-409]#,##0.00\ "/>
    </dxf>
    <dxf>
      <font>
        <i val="0"/>
        <strike val="0"/>
        <outline val="0"/>
        <shadow val="0"/>
        <u val="none"/>
        <vertAlign val="baseline"/>
        <sz val="11"/>
        <color theme="1"/>
        <name val="Calibri Light"/>
        <family val="2"/>
        <scheme val="none"/>
      </font>
    </dxf>
    <dxf>
      <font>
        <i val="0"/>
        <strike val="0"/>
        <outline val="0"/>
        <shadow val="0"/>
        <u val="none"/>
        <vertAlign val="baseline"/>
        <sz val="11"/>
        <color theme="1"/>
        <name val="Calibri Light"/>
        <family val="2"/>
        <scheme val="none"/>
      </font>
    </dxf>
    <dxf>
      <font>
        <i val="0"/>
        <strike val="0"/>
        <outline val="0"/>
        <shadow val="0"/>
        <u val="none"/>
        <vertAlign val="baseline"/>
        <sz val="11"/>
        <color theme="1"/>
        <name val="Calibri Light"/>
        <family val="2"/>
        <scheme val="none"/>
      </font>
    </dxf>
    <dxf>
      <numFmt numFmtId="2" formatCode="0.00"/>
    </dxf>
    <dxf>
      <numFmt numFmtId="2" formatCode="0.00"/>
    </dxf>
    <dxf>
      <numFmt numFmtId="164" formatCode="[$$-409]#,##0.00_ ;[Red]\-[$$-409]#,##0.00\ "/>
    </dxf>
    <dxf>
      <numFmt numFmtId="164" formatCode="[$$-409]#,##0.00_ ;[Red]\-[$$-409]#,##0.00\ "/>
    </dxf>
    <dxf>
      <numFmt numFmtId="164" formatCode="[$$-409]#,##0.00_ ;[Red]\-[$$-409]#,##0.00\ "/>
    </dxf>
    <dxf>
      <font>
        <u/>
        <color theme="0"/>
      </font>
    </dxf>
    <dxf>
      <fill>
        <patternFill>
          <bgColor theme="7" tint="-0.499984740745262"/>
        </patternFill>
      </fill>
      <border>
        <left style="thin">
          <color theme="0" tint="-0.14996795556505021"/>
        </left>
        <right style="thin">
          <color theme="0" tint="-0.14996795556505021"/>
        </right>
        <top style="thin">
          <color theme="0" tint="-0.14996795556505021"/>
        </top>
        <bottom style="thin">
          <color theme="0" tint="-0.14996795556505021"/>
        </bottom>
      </border>
    </dxf>
  </dxfs>
  <tableStyles count="2" defaultTableStyle="TableStyleMedium2" defaultPivotStyle="PivotStyleLight16">
    <tableStyle name="Invisible" pivot="0" table="0" count="0" xr9:uid="{6612608C-FEAD-41DE-8A95-103587B126E3}"/>
    <tableStyle name="Slicer Style 1" pivot="0" table="0" count="6" xr9:uid="{6C88B022-3B75-49FD-B626-8063CF0E9929}">
      <tableStyleElement type="wholeTable" dxfId="51"/>
      <tableStyleElement type="headerRow" dxfId="50"/>
    </tableStyle>
  </tableStyles>
  <extLst>
    <ext xmlns:x14="http://schemas.microsoft.com/office/spreadsheetml/2009/9/main" uri="{46F421CA-312F-682f-3DD2-61675219B42D}">
      <x14:dxfs count="4">
        <dxf>
          <fill>
            <patternFill>
              <bgColor theme="0" tint="-0.14996795556505021"/>
            </patternFill>
          </fill>
        </dxf>
        <dxf>
          <fill>
            <patternFill>
              <bgColor theme="4" tint="-0.24994659260841701"/>
            </patternFill>
          </fill>
        </dxf>
        <dxf>
          <font>
            <color theme="0" tint="-4.9989318521683403E-2"/>
          </font>
          <fill>
            <patternFill>
              <bgColor theme="3" tint="0.499984740745262"/>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13.xml"/><Relationship Id="rId32"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Analyses.xlsx]profit % per supplier!PivotTable3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Y/Y</a:t>
            </a:r>
            <a:r>
              <a:rPr lang="en-IN" baseline="0"/>
              <a:t> Profit Of Equipment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layout>
            <c:manualLayout>
              <c:x val="2.1208615540821783E-2"/>
              <c:y val="-2.96837581227149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dLbl>
          <c:idx val="0"/>
          <c:layout>
            <c:manualLayout>
              <c:x val="8.836923142009076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layout>
            <c:manualLayout>
              <c:x val="1.4139077027214392E-2"/>
              <c:y val="-8.9051274368144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dLbl>
          <c:idx val="0"/>
          <c:layout>
            <c:manualLayout>
              <c:x val="-7.0695385136072625E-2"/>
              <c:y val="4.4525637184072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c:spPr>
        <c:dLbl>
          <c:idx val="0"/>
          <c:layout>
            <c:manualLayout>
              <c:x val="-7.0695385136072625E-2"/>
              <c:y val="4.45256371840724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F0"/>
            </a:solidFill>
            <a:round/>
          </a:ln>
          <a:effectLst/>
        </c:spPr>
        <c:marker>
          <c:symbol val="circle"/>
          <c:size val="5"/>
          <c:spPr>
            <a:solidFill>
              <a:schemeClr val="accent2"/>
            </a:solidFill>
            <a:ln w="9525">
              <a:solidFill>
                <a:srgbClr val="00B0F0"/>
              </a:solidFill>
            </a:ln>
            <a:effectLst/>
          </c:spPr>
        </c:marker>
        <c:dLbl>
          <c:idx val="0"/>
          <c:layout>
            <c:manualLayout>
              <c:x val="8.836923142009076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C000"/>
            </a:solidFill>
            <a:round/>
          </a:ln>
          <a:effectLst/>
        </c:spPr>
        <c:marker>
          <c:symbol val="none"/>
        </c:marker>
        <c:dLbl>
          <c:idx val="0"/>
          <c:layout>
            <c:manualLayout>
              <c:x val="2.1208615540821783E-2"/>
              <c:y val="-2.968375812271499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C000"/>
            </a:solidFill>
            <a:round/>
          </a:ln>
          <a:effectLst/>
        </c:spPr>
        <c:marker>
          <c:symbol val="none"/>
        </c:marker>
        <c:dLbl>
          <c:idx val="0"/>
          <c:layout>
            <c:manualLayout>
              <c:x val="1.4139077027214392E-2"/>
              <c:y val="-8.9051274368144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tx1">
                <a:lumMod val="50000"/>
                <a:lumOff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tx1">
                <a:lumMod val="50000"/>
                <a:lumOff val="50000"/>
              </a:schemeClr>
            </a:solidFill>
            <a:round/>
          </a:ln>
          <a:effectLst/>
        </c:spPr>
        <c:marker>
          <c:symbol val="circle"/>
          <c:size val="5"/>
          <c:spPr>
            <a:solidFill>
              <a:schemeClr val="accent1"/>
            </a:solidFill>
            <a:ln w="9525">
              <a:solidFill>
                <a:schemeClr val="accent1"/>
              </a:solidFill>
            </a:ln>
            <a:effectLst/>
          </c:spPr>
        </c:marker>
        <c:dLbl>
          <c:idx val="0"/>
          <c:layout>
            <c:manualLayout>
              <c:x val="2.2074515531197856E-2"/>
              <c:y val="1.50380963732211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ysClr val="window" lastClr="FFFFFF"/>
          </a:solidFill>
          <a:ln>
            <a:solidFill>
              <a:schemeClr val="bg1">
                <a:lumMod val="6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ysClr val="window" lastClr="FFFFFF"/>
          </a:solidFill>
          <a:ln>
            <a:solidFill>
              <a:schemeClr val="bg1">
                <a:lumMod val="65000"/>
              </a:schemeClr>
            </a:solidFill>
          </a:ln>
          <a:effectLst/>
        </c:spPr>
        <c:dLbl>
          <c:idx val="0"/>
          <c:layout>
            <c:manualLayout>
              <c:x val="8.8369161323269708E-3"/>
              <c:y val="6.55277226123787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bg2">
                <a:lumMod val="90000"/>
              </a:schemeClr>
            </a:solidFill>
            <a:round/>
          </a:ln>
          <a:effectLst/>
        </c:spPr>
        <c:marker>
          <c:symbol val="circle"/>
          <c:size val="5"/>
          <c:spPr>
            <a:solidFill>
              <a:schemeClr val="bg2">
                <a:lumMod val="75000"/>
              </a:schemeClr>
            </a:solidFill>
            <a:ln w="9525">
              <a:solidFill>
                <a:schemeClr val="bg2">
                  <a:lumMod val="9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bg2">
                <a:lumMod val="90000"/>
              </a:schemeClr>
            </a:solidFill>
            <a:round/>
          </a:ln>
          <a:effectLst/>
        </c:spPr>
        <c:marker>
          <c:symbol val="circle"/>
          <c:size val="5"/>
          <c:spPr>
            <a:solidFill>
              <a:schemeClr val="bg2">
                <a:lumMod val="75000"/>
              </a:schemeClr>
            </a:solidFill>
            <a:ln w="9525">
              <a:solidFill>
                <a:schemeClr val="bg2">
                  <a:lumMod val="90000"/>
                </a:schemeClr>
              </a:solidFill>
            </a:ln>
            <a:effectLst/>
          </c:spPr>
        </c:marker>
        <c:dLbl>
          <c:idx val="0"/>
          <c:layout>
            <c:manualLayout>
              <c:x val="-4.4761003615507874E-2"/>
              <c:y val="-2.917944328266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bg2">
                <a:lumMod val="90000"/>
              </a:schemeClr>
            </a:solidFill>
            <a:round/>
          </a:ln>
          <a:effectLst/>
        </c:spPr>
        <c:marker>
          <c:symbol val="circle"/>
          <c:size val="5"/>
          <c:spPr>
            <a:solidFill>
              <a:schemeClr val="bg2">
                <a:lumMod val="75000"/>
              </a:schemeClr>
            </a:solidFill>
            <a:ln w="9525">
              <a:solidFill>
                <a:schemeClr val="bg2">
                  <a:lumMod val="90000"/>
                </a:schemeClr>
              </a:solidFill>
            </a:ln>
            <a:effectLst/>
          </c:spPr>
        </c:marker>
        <c:dLbl>
          <c:idx val="0"/>
          <c:layout>
            <c:manualLayout>
              <c:x val="1.4139077027214392E-2"/>
              <c:y val="-8.90512743681449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ysClr val="window" lastClr="FFFFFF"/>
          </a:solidFill>
          <a:ln>
            <a:solidFill>
              <a:schemeClr val="bg1">
                <a:lumMod val="65000"/>
              </a:schemeClr>
            </a:solidFill>
          </a:ln>
          <a:effectLst/>
        </c:spPr>
        <c:dLbl>
          <c:idx val="0"/>
          <c:layout>
            <c:manualLayout>
              <c:x val="5.3600354651892321E-2"/>
              <c:y val="6.2251336481759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tx1">
                <a:lumMod val="50000"/>
                <a:lumOff val="50000"/>
              </a:schemeClr>
            </a:solidFill>
            <a:round/>
          </a:ln>
          <a:effectLst/>
        </c:spPr>
        <c:marker>
          <c:symbol val="circle"/>
          <c:size val="5"/>
          <c:spPr>
            <a:solidFill>
              <a:schemeClr val="accent1"/>
            </a:solidFill>
            <a:ln w="9525">
              <a:solidFill>
                <a:schemeClr val="accent1"/>
              </a:solidFill>
            </a:ln>
            <a:effectLst/>
          </c:spPr>
        </c:marker>
        <c:dLbl>
          <c:idx val="0"/>
          <c:layout>
            <c:manualLayout>
              <c:x val="-4.1231042039917093E-2"/>
              <c:y val="3.6040247436808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'profit % per supplier'!$C$33:$C$34</c:f>
              <c:strCache>
                <c:ptCount val="1"/>
                <c:pt idx="0">
                  <c:v>Rowing Machine</c:v>
                </c:pt>
              </c:strCache>
            </c:strRef>
          </c:tx>
          <c:spPr>
            <a:solidFill>
              <a:sysClr val="window" lastClr="FFFFFF"/>
            </a:solidFill>
            <a:ln>
              <a:solidFill>
                <a:schemeClr val="bg1">
                  <a:lumMod val="65000"/>
                </a:schemeClr>
              </a:solidFill>
            </a:ln>
            <a:effectLst/>
          </c:spPr>
          <c:invertIfNegative val="0"/>
          <c:dPt>
            <c:idx val="3"/>
            <c:invertIfNegative val="0"/>
            <c:bubble3D val="0"/>
            <c:spPr>
              <a:solidFill>
                <a:sysClr val="window" lastClr="FFFFFF"/>
              </a:solidFill>
              <a:ln>
                <a:solidFill>
                  <a:schemeClr val="bg1">
                    <a:lumMod val="65000"/>
                  </a:schemeClr>
                </a:solidFill>
              </a:ln>
              <a:effectLst/>
            </c:spPr>
            <c:extLst>
              <c:ext xmlns:c16="http://schemas.microsoft.com/office/drawing/2014/chart" uri="{C3380CC4-5D6E-409C-BE32-E72D297353CC}">
                <c16:uniqueId val="{00000002-F4E5-4615-A196-D2745168F0C0}"/>
              </c:ext>
            </c:extLst>
          </c:dPt>
          <c:dPt>
            <c:idx val="4"/>
            <c:invertIfNegative val="0"/>
            <c:bubble3D val="0"/>
            <c:spPr>
              <a:solidFill>
                <a:sysClr val="window" lastClr="FFFFFF"/>
              </a:solidFill>
              <a:ln>
                <a:solidFill>
                  <a:schemeClr val="bg1">
                    <a:lumMod val="65000"/>
                  </a:schemeClr>
                </a:solidFill>
              </a:ln>
              <a:effectLst/>
            </c:spPr>
            <c:extLst>
              <c:ext xmlns:c16="http://schemas.microsoft.com/office/drawing/2014/chart" uri="{C3380CC4-5D6E-409C-BE32-E72D297353CC}">
                <c16:uniqueId val="{00000007-F4E5-4615-A196-D2745168F0C0}"/>
              </c:ext>
            </c:extLst>
          </c:dPt>
          <c:dLbls>
            <c:dLbl>
              <c:idx val="3"/>
              <c:layout>
                <c:manualLayout>
                  <c:x val="8.8369161323269708E-3"/>
                  <c:y val="6.55277226123787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E5-4615-A196-D2745168F0C0}"/>
                </c:ext>
              </c:extLst>
            </c:dLbl>
            <c:dLbl>
              <c:idx val="4"/>
              <c:layout>
                <c:manualLayout>
                  <c:x val="5.3600354651892321E-2"/>
                  <c:y val="6.2251336481759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4E5-4615-A196-D2745168F0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 per supplier'!$A$35:$A$40</c:f>
              <c:strCache>
                <c:ptCount val="6"/>
                <c:pt idx="0">
                  <c:v>2018</c:v>
                </c:pt>
                <c:pt idx="1">
                  <c:v>2019</c:v>
                </c:pt>
                <c:pt idx="2">
                  <c:v>2020</c:v>
                </c:pt>
                <c:pt idx="3">
                  <c:v>2021</c:v>
                </c:pt>
                <c:pt idx="4">
                  <c:v>2022</c:v>
                </c:pt>
                <c:pt idx="5">
                  <c:v>2023</c:v>
                </c:pt>
              </c:strCache>
            </c:strRef>
          </c:cat>
          <c:val>
            <c:numRef>
              <c:f>'profit % per supplier'!$C$35:$C$40</c:f>
              <c:numCache>
                <c:formatCode>0.00%</c:formatCode>
                <c:ptCount val="6"/>
                <c:pt idx="1">
                  <c:v>-2.7522443250264501E-2</c:v>
                </c:pt>
                <c:pt idx="2">
                  <c:v>2.2391727313733279E-2</c:v>
                </c:pt>
                <c:pt idx="3">
                  <c:v>1.9056649743518829E-3</c:v>
                </c:pt>
                <c:pt idx="4">
                  <c:v>-2.0996053956427896E-2</c:v>
                </c:pt>
                <c:pt idx="5">
                  <c:v>4.1797072727980675E-3</c:v>
                </c:pt>
              </c:numCache>
            </c:numRef>
          </c:val>
          <c:extLst>
            <c:ext xmlns:c16="http://schemas.microsoft.com/office/drawing/2014/chart" uri="{C3380CC4-5D6E-409C-BE32-E72D297353CC}">
              <c16:uniqueId val="{00000003-F4E5-4615-A196-D2745168F0C0}"/>
            </c:ext>
          </c:extLst>
        </c:ser>
        <c:dLbls>
          <c:showLegendKey val="0"/>
          <c:showVal val="1"/>
          <c:showCatName val="0"/>
          <c:showSerName val="0"/>
          <c:showPercent val="0"/>
          <c:showBubbleSize val="0"/>
        </c:dLbls>
        <c:gapWidth val="219"/>
        <c:axId val="788981615"/>
        <c:axId val="788982095"/>
      </c:barChart>
      <c:lineChart>
        <c:grouping val="standard"/>
        <c:varyColors val="0"/>
        <c:ser>
          <c:idx val="0"/>
          <c:order val="0"/>
          <c:tx>
            <c:strRef>
              <c:f>'profit % per supplier'!$B$33:$B$34</c:f>
              <c:strCache>
                <c:ptCount val="1"/>
                <c:pt idx="0">
                  <c:v>Airbike</c:v>
                </c:pt>
              </c:strCache>
            </c:strRef>
          </c:tx>
          <c:spPr>
            <a:ln w="28575" cap="rnd">
              <a:solidFill>
                <a:schemeClr val="tx1">
                  <a:lumMod val="50000"/>
                  <a:lumOff val="50000"/>
                </a:schemeClr>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tx1">
                    <a:lumMod val="50000"/>
                    <a:lumOff val="50000"/>
                  </a:schemeClr>
                </a:solidFill>
                <a:round/>
              </a:ln>
              <a:effectLst/>
            </c:spPr>
            <c:extLst>
              <c:ext xmlns:c16="http://schemas.microsoft.com/office/drawing/2014/chart" uri="{C3380CC4-5D6E-409C-BE32-E72D297353CC}">
                <c16:uniqueId val="{00000000-F4E5-4615-A196-D2745168F0C0}"/>
              </c:ext>
            </c:extLst>
          </c:dPt>
          <c:dPt>
            <c:idx val="4"/>
            <c:marker>
              <c:symbol val="circle"/>
              <c:size val="5"/>
              <c:spPr>
                <a:solidFill>
                  <a:schemeClr val="accent1"/>
                </a:solidFill>
                <a:ln w="9525">
                  <a:solidFill>
                    <a:schemeClr val="accent1"/>
                  </a:solidFill>
                </a:ln>
                <a:effectLst/>
              </c:spPr>
            </c:marker>
            <c:bubble3D val="0"/>
            <c:spPr>
              <a:ln w="28575" cap="rnd">
                <a:solidFill>
                  <a:schemeClr val="tx1">
                    <a:lumMod val="50000"/>
                    <a:lumOff val="50000"/>
                  </a:schemeClr>
                </a:solidFill>
                <a:round/>
              </a:ln>
              <a:effectLst/>
            </c:spPr>
            <c:extLst>
              <c:ext xmlns:c16="http://schemas.microsoft.com/office/drawing/2014/chart" uri="{C3380CC4-5D6E-409C-BE32-E72D297353CC}">
                <c16:uniqueId val="{00000008-F4E5-4615-A196-D2745168F0C0}"/>
              </c:ext>
            </c:extLst>
          </c:dPt>
          <c:dLbls>
            <c:dLbl>
              <c:idx val="1"/>
              <c:layout>
                <c:manualLayout>
                  <c:x val="2.2074515531197856E-2"/>
                  <c:y val="1.50380963732211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4E5-4615-A196-D2745168F0C0}"/>
                </c:ext>
              </c:extLst>
            </c:dLbl>
            <c:dLbl>
              <c:idx val="4"/>
              <c:layout>
                <c:manualLayout>
                  <c:x val="-4.1231042039917093E-2"/>
                  <c:y val="3.60402474368083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E5-4615-A196-D2745168F0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 per supplier'!$A$35:$A$40</c:f>
              <c:strCache>
                <c:ptCount val="6"/>
                <c:pt idx="0">
                  <c:v>2018</c:v>
                </c:pt>
                <c:pt idx="1">
                  <c:v>2019</c:v>
                </c:pt>
                <c:pt idx="2">
                  <c:v>2020</c:v>
                </c:pt>
                <c:pt idx="3">
                  <c:v>2021</c:v>
                </c:pt>
                <c:pt idx="4">
                  <c:v>2022</c:v>
                </c:pt>
                <c:pt idx="5">
                  <c:v>2023</c:v>
                </c:pt>
              </c:strCache>
            </c:strRef>
          </c:cat>
          <c:val>
            <c:numRef>
              <c:f>'profit % per supplier'!$B$35:$B$40</c:f>
              <c:numCache>
                <c:formatCode>0.00%</c:formatCode>
                <c:ptCount val="6"/>
                <c:pt idx="1">
                  <c:v>-2.2541714126720517E-2</c:v>
                </c:pt>
                <c:pt idx="2">
                  <c:v>-8.7798499330614278E-3</c:v>
                </c:pt>
                <c:pt idx="3">
                  <c:v>2.1288123881018941E-2</c:v>
                </c:pt>
                <c:pt idx="4">
                  <c:v>-2.6277085234942824E-2</c:v>
                </c:pt>
                <c:pt idx="5">
                  <c:v>-1.4314882288576296E-2</c:v>
                </c:pt>
              </c:numCache>
            </c:numRef>
          </c:val>
          <c:smooth val="0"/>
          <c:extLst>
            <c:ext xmlns:c16="http://schemas.microsoft.com/office/drawing/2014/chart" uri="{C3380CC4-5D6E-409C-BE32-E72D297353CC}">
              <c16:uniqueId val="{00000001-F4E5-4615-A196-D2745168F0C0}"/>
            </c:ext>
          </c:extLst>
        </c:ser>
        <c:dLbls>
          <c:showLegendKey val="0"/>
          <c:showVal val="0"/>
          <c:showCatName val="0"/>
          <c:showSerName val="0"/>
          <c:showPercent val="0"/>
          <c:showBubbleSize val="0"/>
        </c:dLbls>
        <c:marker val="1"/>
        <c:smooth val="0"/>
        <c:axId val="788981615"/>
        <c:axId val="788982095"/>
      </c:lineChart>
      <c:lineChart>
        <c:grouping val="standard"/>
        <c:varyColors val="0"/>
        <c:ser>
          <c:idx val="2"/>
          <c:order val="2"/>
          <c:tx>
            <c:strRef>
              <c:f>'profit % per supplier'!$D$33:$D$34</c:f>
              <c:strCache>
                <c:ptCount val="1"/>
                <c:pt idx="0">
                  <c:v>Treadmill</c:v>
                </c:pt>
              </c:strCache>
            </c:strRef>
          </c:tx>
          <c:spPr>
            <a:ln w="28575" cap="rnd">
              <a:solidFill>
                <a:schemeClr val="bg2">
                  <a:lumMod val="90000"/>
                </a:schemeClr>
              </a:solidFill>
              <a:round/>
            </a:ln>
            <a:effectLst/>
          </c:spPr>
          <c:marker>
            <c:symbol val="circle"/>
            <c:size val="5"/>
            <c:spPr>
              <a:solidFill>
                <a:schemeClr val="bg2">
                  <a:lumMod val="75000"/>
                </a:schemeClr>
              </a:solidFill>
              <a:ln w="9525">
                <a:solidFill>
                  <a:schemeClr val="bg2">
                    <a:lumMod val="90000"/>
                  </a:schemeClr>
                </a:solidFill>
              </a:ln>
              <a:effectLst/>
            </c:spPr>
          </c:marker>
          <c:dPt>
            <c:idx val="3"/>
            <c:marker>
              <c:symbol val="circle"/>
              <c:size val="5"/>
              <c:spPr>
                <a:solidFill>
                  <a:schemeClr val="bg2">
                    <a:lumMod val="75000"/>
                  </a:schemeClr>
                </a:solidFill>
                <a:ln w="9525">
                  <a:solidFill>
                    <a:schemeClr val="bg2">
                      <a:lumMod val="90000"/>
                    </a:schemeClr>
                  </a:solidFill>
                </a:ln>
                <a:effectLst/>
              </c:spPr>
            </c:marker>
            <c:bubble3D val="0"/>
            <c:spPr>
              <a:ln w="28575" cap="rnd">
                <a:solidFill>
                  <a:schemeClr val="bg2">
                    <a:lumMod val="90000"/>
                  </a:schemeClr>
                </a:solidFill>
                <a:round/>
              </a:ln>
              <a:effectLst/>
            </c:spPr>
            <c:extLst>
              <c:ext xmlns:c16="http://schemas.microsoft.com/office/drawing/2014/chart" uri="{C3380CC4-5D6E-409C-BE32-E72D297353CC}">
                <c16:uniqueId val="{00000004-F4E5-4615-A196-D2745168F0C0}"/>
              </c:ext>
            </c:extLst>
          </c:dPt>
          <c:dPt>
            <c:idx val="5"/>
            <c:marker>
              <c:symbol val="circle"/>
              <c:size val="5"/>
              <c:spPr>
                <a:solidFill>
                  <a:schemeClr val="bg2">
                    <a:lumMod val="75000"/>
                  </a:schemeClr>
                </a:solidFill>
                <a:ln w="9525">
                  <a:solidFill>
                    <a:schemeClr val="bg2">
                      <a:lumMod val="90000"/>
                    </a:schemeClr>
                  </a:solidFill>
                </a:ln>
                <a:effectLst/>
              </c:spPr>
            </c:marker>
            <c:bubble3D val="0"/>
            <c:spPr>
              <a:ln w="28575" cap="rnd">
                <a:solidFill>
                  <a:schemeClr val="bg2">
                    <a:lumMod val="90000"/>
                  </a:schemeClr>
                </a:solidFill>
                <a:round/>
              </a:ln>
              <a:effectLst/>
            </c:spPr>
            <c:extLst>
              <c:ext xmlns:c16="http://schemas.microsoft.com/office/drawing/2014/chart" uri="{C3380CC4-5D6E-409C-BE32-E72D297353CC}">
                <c16:uniqueId val="{00000005-F4E5-4615-A196-D2745168F0C0}"/>
              </c:ext>
            </c:extLst>
          </c:dPt>
          <c:dLbls>
            <c:dLbl>
              <c:idx val="3"/>
              <c:layout>
                <c:manualLayout>
                  <c:x val="-4.4761003615507874E-2"/>
                  <c:y val="-2.917944328266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E5-4615-A196-D2745168F0C0}"/>
                </c:ext>
              </c:extLst>
            </c:dLbl>
            <c:dLbl>
              <c:idx val="5"/>
              <c:layout>
                <c:manualLayout>
                  <c:x val="1.4139077027214392E-2"/>
                  <c:y val="-8.90512743681449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E5-4615-A196-D2745168F0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 per supplier'!$A$35:$A$40</c:f>
              <c:strCache>
                <c:ptCount val="6"/>
                <c:pt idx="0">
                  <c:v>2018</c:v>
                </c:pt>
                <c:pt idx="1">
                  <c:v>2019</c:v>
                </c:pt>
                <c:pt idx="2">
                  <c:v>2020</c:v>
                </c:pt>
                <c:pt idx="3">
                  <c:v>2021</c:v>
                </c:pt>
                <c:pt idx="4">
                  <c:v>2022</c:v>
                </c:pt>
                <c:pt idx="5">
                  <c:v>2023</c:v>
                </c:pt>
              </c:strCache>
            </c:strRef>
          </c:cat>
          <c:val>
            <c:numRef>
              <c:f>'profit % per supplier'!$D$35:$D$40</c:f>
              <c:numCache>
                <c:formatCode>0.00%</c:formatCode>
                <c:ptCount val="6"/>
                <c:pt idx="1">
                  <c:v>3.1750624291039274E-2</c:v>
                </c:pt>
                <c:pt idx="2">
                  <c:v>-2.7818582325522884E-2</c:v>
                </c:pt>
                <c:pt idx="3">
                  <c:v>1.6842028645601664E-2</c:v>
                </c:pt>
                <c:pt idx="4">
                  <c:v>3.6400318668485358E-3</c:v>
                </c:pt>
                <c:pt idx="5">
                  <c:v>-8.1623488545635847E-3</c:v>
                </c:pt>
              </c:numCache>
            </c:numRef>
          </c:val>
          <c:smooth val="0"/>
          <c:extLst>
            <c:ext xmlns:c16="http://schemas.microsoft.com/office/drawing/2014/chart" uri="{C3380CC4-5D6E-409C-BE32-E72D297353CC}">
              <c16:uniqueId val="{00000006-F4E5-4615-A196-D2745168F0C0}"/>
            </c:ext>
          </c:extLst>
        </c:ser>
        <c:dLbls>
          <c:showLegendKey val="0"/>
          <c:showVal val="1"/>
          <c:showCatName val="0"/>
          <c:showSerName val="0"/>
          <c:showPercent val="0"/>
          <c:showBubbleSize val="0"/>
        </c:dLbls>
        <c:marker val="1"/>
        <c:smooth val="0"/>
        <c:axId val="809139583"/>
        <c:axId val="809137663"/>
      </c:lineChart>
      <c:catAx>
        <c:axId val="78898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82095"/>
        <c:crosses val="autoZero"/>
        <c:auto val="1"/>
        <c:lblAlgn val="ctr"/>
        <c:lblOffset val="100"/>
        <c:noMultiLvlLbl val="0"/>
      </c:catAx>
      <c:valAx>
        <c:axId val="7889820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81615"/>
        <c:crosses val="autoZero"/>
        <c:crossBetween val="between"/>
      </c:valAx>
      <c:valAx>
        <c:axId val="80913766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39583"/>
        <c:crosses val="max"/>
        <c:crossBetween val="between"/>
      </c:valAx>
      <c:catAx>
        <c:axId val="809139583"/>
        <c:scaling>
          <c:orientation val="minMax"/>
        </c:scaling>
        <c:delete val="1"/>
        <c:axPos val="b"/>
        <c:numFmt formatCode="General" sourceLinked="1"/>
        <c:majorTickMark val="out"/>
        <c:minorTickMark val="none"/>
        <c:tickLblPos val="nextTo"/>
        <c:crossAx val="809137663"/>
        <c:crosses val="autoZero"/>
        <c:auto val="1"/>
        <c:lblAlgn val="ctr"/>
        <c:lblOffset val="100"/>
        <c:noMultiLvlLbl val="0"/>
      </c:catAx>
      <c:spPr>
        <a:solidFill>
          <a:schemeClr val="accent4">
            <a:lumMod val="20000"/>
            <a:lumOff val="80000"/>
          </a:schemeClr>
        </a:solid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27698445898136276"/>
          <c:y val="0.91522312189549515"/>
          <c:w val="0.55529318111611792"/>
          <c:h val="5.52894029289344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Analyses.xlsx]monthly proft (average)!PivotTable4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a:t>
            </a:r>
            <a:r>
              <a:rPr lang="en-US" baseline="0"/>
              <a:t> Profits</a:t>
            </a:r>
            <a:endParaRPr lang="en-US"/>
          </a:p>
        </c:rich>
      </c:tx>
      <c:layout>
        <c:manualLayout>
          <c:xMode val="edge"/>
          <c:yMode val="edge"/>
          <c:x val="0.39013731343283575"/>
          <c:y val="7.511734867698829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proft (average)'!$B$3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'monthly proft (average)'!$A$4:$A$16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proft (average)'!$B$4:$B$16</c:f>
              <c:numCache>
                <c:formatCode>[$$-409]#,##0</c:formatCode>
                <c:ptCount val="12"/>
                <c:pt idx="0">
                  <c:v>1394135</c:v>
                </c:pt>
                <c:pt idx="1">
                  <c:v>1402613</c:v>
                </c:pt>
                <c:pt idx="2">
                  <c:v>1412264</c:v>
                </c:pt>
                <c:pt idx="3">
                  <c:v>1400259</c:v>
                </c:pt>
                <c:pt idx="4">
                  <c:v>1406101</c:v>
                </c:pt>
                <c:pt idx="5">
                  <c:v>1183076</c:v>
                </c:pt>
                <c:pt idx="6">
                  <c:v>1192962</c:v>
                </c:pt>
                <c:pt idx="7">
                  <c:v>1216901</c:v>
                </c:pt>
                <c:pt idx="8">
                  <c:v>1203863</c:v>
                </c:pt>
                <c:pt idx="9">
                  <c:v>1193641</c:v>
                </c:pt>
                <c:pt idx="10">
                  <c:v>1183610</c:v>
                </c:pt>
                <c:pt idx="11">
                  <c:v>1216944</c:v>
                </c:pt>
              </c:numCache>
            </c:numRef>
          </c:val>
          <c:smooth val="0"/>
          <c:extLst>
            <c:ext xmlns:c16="http://schemas.microsoft.com/office/drawing/2014/chart" uri="{C3380CC4-5D6E-409C-BE32-E72D297353CC}">
              <c16:uniqueId val="{00000000-4A78-46A5-B6A8-CA26D7BDEA5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70321343"/>
        <c:axId val="870313663"/>
      </c:lineChart>
      <c:catAx>
        <c:axId val="87032134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0313663"/>
        <c:crosses val="autoZero"/>
        <c:auto val="1"/>
        <c:lblAlgn val="ctr"/>
        <c:lblOffset val="100"/>
        <c:noMultiLvlLbl val="0"/>
      </c:catAx>
      <c:valAx>
        <c:axId val="87031366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032134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Analyses.xlsx]kpi!PivotTable5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r>
              <a:rPr lang="en-US" baseline="0"/>
              <a:t> Profit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0098178948477411"/>
              <c:y val="-7.2452812966201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layout>
            <c:manualLayout>
              <c:x val="-8.4151491237311846E-2"/>
              <c:y val="-3.622640648310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12622723685596776"/>
              <c:y val="3.622640648310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0098178948477411"/>
              <c:y val="-7.2452812966201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2622723685596776"/>
              <c:y val="3.622640648310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8.4151491237311846E-2"/>
              <c:y val="-3.622640648310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0098178948477411"/>
              <c:y val="-7.2452812966201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2622723685596776"/>
              <c:y val="3.622640648310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8.4151491237311846E-2"/>
              <c:y val="-3.622640648310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85893493366939"/>
          <c:y val="0.40607567230410396"/>
          <c:w val="0.22462153363773643"/>
          <c:h val="0.4834870340841993"/>
        </c:manualLayout>
      </c:layout>
      <c:doughnutChart>
        <c:varyColors val="1"/>
        <c:ser>
          <c:idx val="0"/>
          <c:order val="0"/>
          <c:tx>
            <c:strRef>
              <c:f>kpi!$B$3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290-46C0-913B-4064F15A4DA4}"/>
              </c:ext>
            </c:extLst>
          </c:dPt>
          <c:dPt>
            <c:idx val="1"/>
            <c:bubble3D val="0"/>
            <c:spPr>
              <a:solidFill>
                <a:schemeClr val="accent2"/>
              </a:solidFill>
              <a:ln>
                <a:noFill/>
              </a:ln>
              <a:effectLst/>
            </c:spPr>
            <c:extLst>
              <c:ext xmlns:c16="http://schemas.microsoft.com/office/drawing/2014/chart" uri="{C3380CC4-5D6E-409C-BE32-E72D297353CC}">
                <c16:uniqueId val="{00000003-6290-46C0-913B-4064F15A4DA4}"/>
              </c:ext>
            </c:extLst>
          </c:dPt>
          <c:dPt>
            <c:idx val="2"/>
            <c:bubble3D val="0"/>
            <c:spPr>
              <a:solidFill>
                <a:schemeClr val="accent3"/>
              </a:solidFill>
              <a:ln>
                <a:noFill/>
              </a:ln>
              <a:effectLst/>
            </c:spPr>
            <c:extLst>
              <c:ext xmlns:c16="http://schemas.microsoft.com/office/drawing/2014/chart" uri="{C3380CC4-5D6E-409C-BE32-E72D297353CC}">
                <c16:uniqueId val="{00000005-6290-46C0-913B-4064F15A4DA4}"/>
              </c:ext>
            </c:extLst>
          </c:dPt>
          <c:dLbls>
            <c:dLbl>
              <c:idx val="0"/>
              <c:layout>
                <c:manualLayout>
                  <c:x val="0.10098178948477411"/>
                  <c:y val="-7.2452812966201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90-46C0-913B-4064F15A4DA4}"/>
                </c:ext>
              </c:extLst>
            </c:dLbl>
            <c:dLbl>
              <c:idx val="1"/>
              <c:layout>
                <c:manualLayout>
                  <c:x val="0.12622723685596776"/>
                  <c:y val="3.6226406483100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90-46C0-913B-4064F15A4DA4}"/>
                </c:ext>
              </c:extLst>
            </c:dLbl>
            <c:dLbl>
              <c:idx val="2"/>
              <c:layout>
                <c:manualLayout>
                  <c:x val="-8.4151491237311846E-2"/>
                  <c:y val="-3.6226406483100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290-46C0-913B-4064F15A4D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kpi!$A$4:$A$7</c:f>
              <c:strCache>
                <c:ptCount val="3"/>
                <c:pt idx="0">
                  <c:v>Iron Stength Equipment Co.</c:v>
                </c:pt>
                <c:pt idx="1">
                  <c:v>Peak Performance Gear</c:v>
                </c:pt>
                <c:pt idx="2">
                  <c:v>Titan Fitness Supply</c:v>
                </c:pt>
              </c:strCache>
            </c:strRef>
          </c:cat>
          <c:val>
            <c:numRef>
              <c:f>kpi!$B$4:$B$7</c:f>
              <c:numCache>
                <c:formatCode>0.00%</c:formatCode>
                <c:ptCount val="3"/>
                <c:pt idx="0">
                  <c:v>0.31257429962893918</c:v>
                </c:pt>
                <c:pt idx="1">
                  <c:v>0.3749612254516298</c:v>
                </c:pt>
                <c:pt idx="2">
                  <c:v>0.31246447491943102</c:v>
                </c:pt>
              </c:numCache>
            </c:numRef>
          </c:val>
          <c:extLst>
            <c:ext xmlns:c16="http://schemas.microsoft.com/office/drawing/2014/chart" uri="{C3380CC4-5D6E-409C-BE32-E72D297353CC}">
              <c16:uniqueId val="{00000006-6290-46C0-913B-4064F15A4DA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6.176790050776363E-2"/>
          <c:y val="0.13923946373919333"/>
          <c:w val="0.90458723967915222"/>
          <c:h val="0.17211596768113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900"/>
              <a:t>Monthly Profit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'monthly proft (average)'!$H$63</c:f>
              <c:strCache>
                <c:ptCount val="1"/>
                <c:pt idx="0">
                  <c:v>Profit</c:v>
                </c:pt>
              </c:strCache>
            </c:strRef>
          </c:tx>
          <c:spPr>
            <a:ln w="22225" cap="rnd" cmpd="sng" algn="ctr">
              <a:solidFill>
                <a:schemeClr val="accent1"/>
              </a:solidFill>
              <a:round/>
            </a:ln>
            <a:effectLst/>
          </c:spPr>
          <c:marker>
            <c:symbol val="none"/>
          </c:marker>
          <c:cat>
            <c:numRef>
              <c:f>'monthly proft (average)'!$G$64:$G$75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'monthly proft (average)'!$H$64:$H$75</c:f>
              <c:numCache>
                <c:formatCode>[$$-409]#,##0</c:formatCode>
                <c:ptCount val="12"/>
                <c:pt idx="0">
                  <c:v>1188545</c:v>
                </c:pt>
                <c:pt idx="1">
                  <c:v>1207403</c:v>
                </c:pt>
                <c:pt idx="2">
                  <c:v>1208695</c:v>
                </c:pt>
                <c:pt idx="3">
                  <c:v>1202843</c:v>
                </c:pt>
                <c:pt idx="4">
                  <c:v>1209352</c:v>
                </c:pt>
                <c:pt idx="5">
                  <c:v>1183076</c:v>
                </c:pt>
                <c:pt idx="6">
                  <c:v>1192962</c:v>
                </c:pt>
                <c:pt idx="7">
                  <c:v>1216901</c:v>
                </c:pt>
                <c:pt idx="8">
                  <c:v>1203863</c:v>
                </c:pt>
                <c:pt idx="9">
                  <c:v>1193641</c:v>
                </c:pt>
                <c:pt idx="10">
                  <c:v>1183610</c:v>
                </c:pt>
                <c:pt idx="11">
                  <c:v>1216944</c:v>
                </c:pt>
              </c:numCache>
            </c:numRef>
          </c:val>
          <c:smooth val="0"/>
          <c:extLst>
            <c:ext xmlns:c16="http://schemas.microsoft.com/office/drawing/2014/chart" uri="{C3380CC4-5D6E-409C-BE32-E72D297353CC}">
              <c16:uniqueId val="{00000000-C9B5-48AF-938C-917304AF85C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86374112"/>
        <c:axId val="386373632"/>
      </c:lineChart>
      <c:catAx>
        <c:axId val="3863741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6373632"/>
        <c:crosses val="autoZero"/>
        <c:auto val="1"/>
        <c:lblAlgn val="ctr"/>
        <c:lblOffset val="100"/>
        <c:noMultiLvlLbl val="0"/>
      </c:catAx>
      <c:valAx>
        <c:axId val="38637363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63741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Analyses.xlsx]profit % per supplier!PivotTable12</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86975845714101E-2"/>
          <c:y val="5.967127931405989E-2"/>
          <c:w val="0.6798330336215086"/>
          <c:h val="0.87260162568160604"/>
        </c:manualLayout>
      </c:layout>
      <c:barChart>
        <c:barDir val="col"/>
        <c:grouping val="clustered"/>
        <c:varyColors val="0"/>
        <c:ser>
          <c:idx val="0"/>
          <c:order val="0"/>
          <c:tx>
            <c:strRef>
              <c:f>'profit % per supplier'!$B$3:$B$4</c:f>
              <c:strCache>
                <c:ptCount val="1"/>
                <c:pt idx="0">
                  <c:v>Apex Athletics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'profit % per supplier'!$A$5:$A$17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 per supplier'!$B$5:$B$17</c:f>
              <c:numCache>
                <c:formatCode>0.00%</c:formatCode>
                <c:ptCount val="12"/>
                <c:pt idx="0">
                  <c:v>0.12882611798713897</c:v>
                </c:pt>
                <c:pt idx="1">
                  <c:v>0.12409624037421584</c:v>
                </c:pt>
                <c:pt idx="2">
                  <c:v>0.12634960602266998</c:v>
                </c:pt>
                <c:pt idx="3">
                  <c:v>0.12256018350890799</c:v>
                </c:pt>
                <c:pt idx="4">
                  <c:v>0.12866287699105541</c:v>
                </c:pt>
                <c:pt idx="5">
                  <c:v>0.12893508109369137</c:v>
                </c:pt>
                <c:pt idx="6">
                  <c:v>0.1259813807983825</c:v>
                </c:pt>
                <c:pt idx="7">
                  <c:v>0.11625432142795511</c:v>
                </c:pt>
                <c:pt idx="8">
                  <c:v>0.12923231297913468</c:v>
                </c:pt>
                <c:pt idx="9">
                  <c:v>0.12076914248086318</c:v>
                </c:pt>
                <c:pt idx="10">
                  <c:v>0.1223739238431578</c:v>
                </c:pt>
                <c:pt idx="11">
                  <c:v>0.12094886864144939</c:v>
                </c:pt>
              </c:numCache>
            </c:numRef>
          </c:val>
          <c:extLst>
            <c:ext xmlns:c16="http://schemas.microsoft.com/office/drawing/2014/chart" uri="{C3380CC4-5D6E-409C-BE32-E72D297353CC}">
              <c16:uniqueId val="{00000000-AF0B-4076-A6A1-213D64A48A2B}"/>
            </c:ext>
          </c:extLst>
        </c:ser>
        <c:ser>
          <c:idx val="1"/>
          <c:order val="1"/>
          <c:tx>
            <c:strRef>
              <c:f>'profit % per supplier'!$C$3:$C$4</c:f>
              <c:strCache>
                <c:ptCount val="1"/>
                <c:pt idx="0">
                  <c:v>Elevate Fitness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'profit % per supplier'!$A$5:$A$17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 per supplier'!$C$5:$C$17</c:f>
              <c:numCache>
                <c:formatCode>0.00%</c:formatCode>
                <c:ptCount val="12"/>
                <c:pt idx="0">
                  <c:v>0.12661614549523539</c:v>
                </c:pt>
                <c:pt idx="1">
                  <c:v>0.12367559690377887</c:v>
                </c:pt>
                <c:pt idx="2">
                  <c:v>0.12600831006100843</c:v>
                </c:pt>
                <c:pt idx="3">
                  <c:v>0.12178889762536788</c:v>
                </c:pt>
                <c:pt idx="4">
                  <c:v>0.12731517863937228</c:v>
                </c:pt>
                <c:pt idx="5">
                  <c:v>0.12488377754260926</c:v>
                </c:pt>
                <c:pt idx="6">
                  <c:v>0.1258975558316191</c:v>
                </c:pt>
                <c:pt idx="7">
                  <c:v>0.12547528517110265</c:v>
                </c:pt>
                <c:pt idx="8">
                  <c:v>0.12634494124331422</c:v>
                </c:pt>
                <c:pt idx="9">
                  <c:v>0.13410397263498824</c:v>
                </c:pt>
                <c:pt idx="10">
                  <c:v>0.11868858830188998</c:v>
                </c:pt>
                <c:pt idx="11">
                  <c:v>0.12822200528537056</c:v>
                </c:pt>
              </c:numCache>
            </c:numRef>
          </c:val>
          <c:extLst>
            <c:ext xmlns:c16="http://schemas.microsoft.com/office/drawing/2014/chart" uri="{C3380CC4-5D6E-409C-BE32-E72D297353CC}">
              <c16:uniqueId val="{00000001-AF0B-4076-A6A1-213D64A48A2B}"/>
            </c:ext>
          </c:extLst>
        </c:ser>
        <c:ser>
          <c:idx val="2"/>
          <c:order val="2"/>
          <c:tx>
            <c:strRef>
              <c:f>'profit % per supplier'!$D$3:$D$4</c:f>
              <c:strCache>
                <c:ptCount val="1"/>
                <c:pt idx="0">
                  <c:v>Forge Fitness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'profit % per supplier'!$A$5:$A$17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 per supplier'!$D$5:$D$17</c:f>
              <c:numCache>
                <c:formatCode>0.00%</c:formatCode>
                <c:ptCount val="12"/>
                <c:pt idx="0">
                  <c:v>6.2927191412596339E-2</c:v>
                </c:pt>
                <c:pt idx="1">
                  <c:v>6.3426618746582272E-2</c:v>
                </c:pt>
                <c:pt idx="2">
                  <c:v>5.9020126548577322E-2</c:v>
                </c:pt>
                <c:pt idx="3">
                  <c:v>6.6842634112689148E-2</c:v>
                </c:pt>
                <c:pt idx="4">
                  <c:v>6.3432854396661409E-2</c:v>
                </c:pt>
                <c:pt idx="5">
                  <c:v>6.4841142918967171E-2</c:v>
                </c:pt>
                <c:pt idx="6">
                  <c:v>6.333479188775501E-2</c:v>
                </c:pt>
                <c:pt idx="7">
                  <c:v>6.8216724285706062E-2</c:v>
                </c:pt>
                <c:pt idx="8">
                  <c:v>6.8290162584945302E-2</c:v>
                </c:pt>
                <c:pt idx="9">
                  <c:v>6.3602875571465795E-2</c:v>
                </c:pt>
                <c:pt idx="10">
                  <c:v>6.1878490381122163E-2</c:v>
                </c:pt>
                <c:pt idx="11">
                  <c:v>5.9324011622556176E-2</c:v>
                </c:pt>
              </c:numCache>
            </c:numRef>
          </c:val>
          <c:extLst>
            <c:ext xmlns:c16="http://schemas.microsoft.com/office/drawing/2014/chart" uri="{C3380CC4-5D6E-409C-BE32-E72D297353CC}">
              <c16:uniqueId val="{00000002-AF0B-4076-A6A1-213D64A48A2B}"/>
            </c:ext>
          </c:extLst>
        </c:ser>
        <c:ser>
          <c:idx val="3"/>
          <c:order val="3"/>
          <c:tx>
            <c:strRef>
              <c:f>'profit % per supplier'!$E$3:$E$4</c:f>
              <c:strCache>
                <c:ptCount val="1"/>
                <c:pt idx="0">
                  <c:v>Hercules Gear</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'profit % per supplier'!$A$5:$A$17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 per supplier'!$E$5:$E$17</c:f>
              <c:numCache>
                <c:formatCode>0.00%</c:formatCode>
                <c:ptCount val="12"/>
                <c:pt idx="0">
                  <c:v>6.0617515520376433E-2</c:v>
                </c:pt>
                <c:pt idx="1">
                  <c:v>6.3667597548290225E-2</c:v>
                </c:pt>
                <c:pt idx="2">
                  <c:v>6.1159245013680162E-2</c:v>
                </c:pt>
                <c:pt idx="3">
                  <c:v>6.1752147281324381E-2</c:v>
                </c:pt>
                <c:pt idx="4">
                  <c:v>6.4067232723680589E-2</c:v>
                </c:pt>
                <c:pt idx="5">
                  <c:v>6.4595173936416589E-2</c:v>
                </c:pt>
                <c:pt idx="6">
                  <c:v>6.3321379893072877E-2</c:v>
                </c:pt>
                <c:pt idx="7">
                  <c:v>5.8306304292625281E-2</c:v>
                </c:pt>
                <c:pt idx="8">
                  <c:v>6.0610717332453941E-2</c:v>
                </c:pt>
                <c:pt idx="9">
                  <c:v>6.7007584357440808E-2</c:v>
                </c:pt>
                <c:pt idx="10">
                  <c:v>6.0299422951816901E-2</c:v>
                </c:pt>
                <c:pt idx="11">
                  <c:v>6.2688998014699113E-2</c:v>
                </c:pt>
              </c:numCache>
            </c:numRef>
          </c:val>
          <c:extLst>
            <c:ext xmlns:c16="http://schemas.microsoft.com/office/drawing/2014/chart" uri="{C3380CC4-5D6E-409C-BE32-E72D297353CC}">
              <c16:uniqueId val="{0000002B-AF0B-4076-A6A1-213D64A48A2B}"/>
            </c:ext>
          </c:extLst>
        </c:ser>
        <c:ser>
          <c:idx val="4"/>
          <c:order val="4"/>
          <c:tx>
            <c:strRef>
              <c:f>'profit % per supplier'!$F$3:$F$4</c:f>
              <c:strCache>
                <c:ptCount val="1"/>
                <c:pt idx="0">
                  <c:v>Ironclad Athletics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'profit % per supplier'!$A$5:$A$17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 per supplier'!$F$5:$F$17</c:f>
              <c:numCache>
                <c:formatCode>0.00%</c:formatCode>
                <c:ptCount val="12"/>
                <c:pt idx="0">
                  <c:v>6.0816922321009083E-2</c:v>
                </c:pt>
                <c:pt idx="1">
                  <c:v>6.4324942090227308E-2</c:v>
                </c:pt>
                <c:pt idx="2">
                  <c:v>6.1280327190950133E-2</c:v>
                </c:pt>
                <c:pt idx="3">
                  <c:v>6.2501294403392513E-2</c:v>
                </c:pt>
                <c:pt idx="4">
                  <c:v>5.778034437071021E-2</c:v>
                </c:pt>
                <c:pt idx="5">
                  <c:v>6.0417927504234727E-2</c:v>
                </c:pt>
                <c:pt idx="6">
                  <c:v>5.8850994415580712E-2</c:v>
                </c:pt>
                <c:pt idx="7">
                  <c:v>6.5435890018990861E-2</c:v>
                </c:pt>
                <c:pt idx="8">
                  <c:v>6.167146926186784E-2</c:v>
                </c:pt>
                <c:pt idx="9">
                  <c:v>6.1903034496971869E-2</c:v>
                </c:pt>
                <c:pt idx="10">
                  <c:v>6.120090232424532E-2</c:v>
                </c:pt>
                <c:pt idx="11">
                  <c:v>6.3263387633284693E-2</c:v>
                </c:pt>
              </c:numCache>
            </c:numRef>
          </c:val>
          <c:extLst>
            <c:ext xmlns:c16="http://schemas.microsoft.com/office/drawing/2014/chart" uri="{C3380CC4-5D6E-409C-BE32-E72D297353CC}">
              <c16:uniqueId val="{0000002C-AF0B-4076-A6A1-213D64A48A2B}"/>
            </c:ext>
          </c:extLst>
        </c:ser>
        <c:ser>
          <c:idx val="5"/>
          <c:order val="5"/>
          <c:tx>
            <c:strRef>
              <c:f>'profit % per supplier'!$G$3:$G$4</c:f>
              <c:strCache>
                <c:ptCount val="1"/>
                <c:pt idx="0">
                  <c:v>Spartan Sports</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'profit % per supplier'!$A$5:$A$17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 per supplier'!$G$5:$G$17</c:f>
              <c:numCache>
                <c:formatCode>0.00%</c:formatCode>
                <c:ptCount val="12"/>
                <c:pt idx="0">
                  <c:v>0.12455895591173022</c:v>
                </c:pt>
                <c:pt idx="1">
                  <c:v>0.12248852677110507</c:v>
                </c:pt>
                <c:pt idx="2">
                  <c:v>0.13041754232919625</c:v>
                </c:pt>
                <c:pt idx="3">
                  <c:v>0.11995923611274771</c:v>
                </c:pt>
                <c:pt idx="4">
                  <c:v>0.11572568400136263</c:v>
                </c:pt>
                <c:pt idx="5">
                  <c:v>0.13213774939226219</c:v>
                </c:pt>
                <c:pt idx="6">
                  <c:v>0.12406346555883591</c:v>
                </c:pt>
                <c:pt idx="7">
                  <c:v>0.13036886320251195</c:v>
                </c:pt>
                <c:pt idx="8">
                  <c:v>0.12160270728479902</c:v>
                </c:pt>
                <c:pt idx="9">
                  <c:v>0.12857132085777884</c:v>
                </c:pt>
                <c:pt idx="10">
                  <c:v>0.12577960645820838</c:v>
                </c:pt>
                <c:pt idx="11">
                  <c:v>0.12353321105983513</c:v>
                </c:pt>
              </c:numCache>
            </c:numRef>
          </c:val>
          <c:extLst>
            <c:ext xmlns:c16="http://schemas.microsoft.com/office/drawing/2014/chart" uri="{C3380CC4-5D6E-409C-BE32-E72D297353CC}">
              <c16:uniqueId val="{00000042-AF0B-4076-A6A1-213D64A48A2B}"/>
            </c:ext>
          </c:extLst>
        </c:ser>
        <c:ser>
          <c:idx val="6"/>
          <c:order val="6"/>
          <c:tx>
            <c:strRef>
              <c:f>'profit % per supplier'!$H$3:$H$4</c:f>
              <c:strCache>
                <c:ptCount val="1"/>
                <c:pt idx="0">
                  <c:v>Steel Power</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'profit % per supplier'!$A$5:$A$17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 per supplier'!$H$5:$H$17</c:f>
              <c:numCache>
                <c:formatCode>0.00%</c:formatCode>
                <c:ptCount val="12"/>
                <c:pt idx="0">
                  <c:v>0.18489887995065041</c:v>
                </c:pt>
                <c:pt idx="1">
                  <c:v>0.1840878417639078</c:v>
                </c:pt>
                <c:pt idx="2">
                  <c:v>0.18508862365676673</c:v>
                </c:pt>
                <c:pt idx="3">
                  <c:v>0.19043119879965065</c:v>
                </c:pt>
                <c:pt idx="4">
                  <c:v>0.1912636432233531</c:v>
                </c:pt>
                <c:pt idx="5">
                  <c:v>0.17130429490582177</c:v>
                </c:pt>
                <c:pt idx="6">
                  <c:v>0.1915878292854257</c:v>
                </c:pt>
                <c:pt idx="7">
                  <c:v>0.19024472820714258</c:v>
                </c:pt>
                <c:pt idx="8">
                  <c:v>0.18645643233490855</c:v>
                </c:pt>
                <c:pt idx="9">
                  <c:v>0.18113737715108646</c:v>
                </c:pt>
                <c:pt idx="10">
                  <c:v>0.19939591588445518</c:v>
                </c:pt>
                <c:pt idx="11">
                  <c:v>0.19095537674699903</c:v>
                </c:pt>
              </c:numCache>
            </c:numRef>
          </c:val>
          <c:extLst>
            <c:ext xmlns:c16="http://schemas.microsoft.com/office/drawing/2014/chart" uri="{C3380CC4-5D6E-409C-BE32-E72D297353CC}">
              <c16:uniqueId val="{00000043-AF0B-4076-A6A1-213D64A48A2B}"/>
            </c:ext>
          </c:extLst>
        </c:ser>
        <c:ser>
          <c:idx val="7"/>
          <c:order val="7"/>
          <c:tx>
            <c:strRef>
              <c:f>'profit % per supplier'!$I$3:$I$4</c:f>
              <c:strCache>
                <c:ptCount val="1"/>
                <c:pt idx="0">
                  <c:v>Summit Strength</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'profit % per supplier'!$A$5:$A$17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 per supplier'!$I$5:$I$17</c:f>
              <c:numCache>
                <c:formatCode>0.00%</c:formatCode>
                <c:ptCount val="12"/>
                <c:pt idx="0">
                  <c:v>0.12271121519795429</c:v>
                </c:pt>
                <c:pt idx="1">
                  <c:v>0.12460457731391339</c:v>
                </c:pt>
                <c:pt idx="2">
                  <c:v>0.12501557782397626</c:v>
                </c:pt>
                <c:pt idx="3">
                  <c:v>0.12803559912844695</c:v>
                </c:pt>
                <c:pt idx="4">
                  <c:v>0.12782083221617793</c:v>
                </c:pt>
                <c:pt idx="5">
                  <c:v>0.12410022686623683</c:v>
                </c:pt>
                <c:pt idx="6">
                  <c:v>0.12311791993374474</c:v>
                </c:pt>
                <c:pt idx="7">
                  <c:v>0.12198362890654212</c:v>
                </c:pt>
                <c:pt idx="8">
                  <c:v>0.12395762640765602</c:v>
                </c:pt>
                <c:pt idx="9">
                  <c:v>0.12277393286591194</c:v>
                </c:pt>
                <c:pt idx="10">
                  <c:v>0.12062841645474438</c:v>
                </c:pt>
                <c:pt idx="11">
                  <c:v>0.12915138247939101</c:v>
                </c:pt>
              </c:numCache>
            </c:numRef>
          </c:val>
          <c:extLst>
            <c:ext xmlns:c16="http://schemas.microsoft.com/office/drawing/2014/chart" uri="{C3380CC4-5D6E-409C-BE32-E72D297353CC}">
              <c16:uniqueId val="{00000044-AF0B-4076-A6A1-213D64A48A2B}"/>
            </c:ext>
          </c:extLst>
        </c:ser>
        <c:ser>
          <c:idx val="8"/>
          <c:order val="8"/>
          <c:tx>
            <c:strRef>
              <c:f>'profit % per supplier'!$J$3:$J$4</c:f>
              <c:strCache>
                <c:ptCount val="1"/>
                <c:pt idx="0">
                  <c:v>Titan Training</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cat>
            <c:strRef>
              <c:f>'profit % per supplier'!$A$5:$A$17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 per supplier'!$J$5:$J$17</c:f>
              <c:numCache>
                <c:formatCode>0.00%</c:formatCode>
                <c:ptCount val="12"/>
                <c:pt idx="0">
                  <c:v>0.12802705620330887</c:v>
                </c:pt>
                <c:pt idx="1">
                  <c:v>0.12962805848797923</c:v>
                </c:pt>
                <c:pt idx="2">
                  <c:v>0.12566064135317476</c:v>
                </c:pt>
                <c:pt idx="3">
                  <c:v>0.12612880902747278</c:v>
                </c:pt>
                <c:pt idx="4">
                  <c:v>0.12393135343762646</c:v>
                </c:pt>
                <c:pt idx="5">
                  <c:v>0.12878462583976008</c:v>
                </c:pt>
                <c:pt idx="6">
                  <c:v>0.12384468239558342</c:v>
                </c:pt>
                <c:pt idx="7">
                  <c:v>0.12371425448742338</c:v>
                </c:pt>
                <c:pt idx="8">
                  <c:v>0.12183363057092045</c:v>
                </c:pt>
                <c:pt idx="9">
                  <c:v>0.12013075958349285</c:v>
                </c:pt>
                <c:pt idx="10">
                  <c:v>0.12975473340035992</c:v>
                </c:pt>
                <c:pt idx="11">
                  <c:v>0.12191275851641489</c:v>
                </c:pt>
              </c:numCache>
            </c:numRef>
          </c:val>
          <c:extLst>
            <c:ext xmlns:c16="http://schemas.microsoft.com/office/drawing/2014/chart" uri="{C3380CC4-5D6E-409C-BE32-E72D297353CC}">
              <c16:uniqueId val="{00000045-AF0B-4076-A6A1-213D64A48A2B}"/>
            </c:ext>
          </c:extLst>
        </c:ser>
        <c:dLbls>
          <c:showLegendKey val="0"/>
          <c:showVal val="0"/>
          <c:showCatName val="0"/>
          <c:showSerName val="0"/>
          <c:showPercent val="0"/>
          <c:showBubbleSize val="0"/>
        </c:dLbls>
        <c:gapWidth val="164"/>
        <c:overlap val="-22"/>
        <c:axId val="446325808"/>
        <c:axId val="446325328"/>
      </c:barChart>
      <c:catAx>
        <c:axId val="4463258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25328"/>
        <c:crosses val="autoZero"/>
        <c:auto val="1"/>
        <c:lblAlgn val="ctr"/>
        <c:lblOffset val="100"/>
        <c:noMultiLvlLbl val="0"/>
      </c:catAx>
      <c:valAx>
        <c:axId val="4463253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25808"/>
        <c:crosses val="autoZero"/>
        <c:crossBetween val="between"/>
      </c:valAx>
      <c:spPr>
        <a:noFill/>
        <a:ln>
          <a:noFill/>
        </a:ln>
        <a:effectLst/>
      </c:spPr>
    </c:plotArea>
    <c:legend>
      <c:legendPos val="r"/>
      <c:layout>
        <c:manualLayout>
          <c:xMode val="edge"/>
          <c:yMode val="edge"/>
          <c:x val="0.77714698162729656"/>
          <c:y val="0.25781167979002623"/>
          <c:w val="0.20618635170603677"/>
          <c:h val="0.5954877515310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709567809935266"/>
          <c:y val="0.255231415745163"/>
          <c:w val="0.42580864380129463"/>
          <c:h val="0.63877257146135424"/>
        </c:manualLayout>
      </c:layout>
      <c:doughnutChart>
        <c:varyColors val="1"/>
        <c:ser>
          <c:idx val="0"/>
          <c:order val="0"/>
          <c:tx>
            <c:strRef>
              <c:f>'profit % per supplier'!$I$61</c:f>
              <c:strCache>
                <c:ptCount val="1"/>
                <c:pt idx="0">
                  <c:v>Iron Stength Equipment Co.</c:v>
                </c:pt>
              </c:strCache>
            </c:strRef>
          </c:tx>
          <c:dPt>
            <c:idx val="0"/>
            <c:bubble3D val="0"/>
            <c:spPr>
              <a:solidFill>
                <a:schemeClr val="accent1"/>
              </a:solidFill>
              <a:ln>
                <a:noFill/>
              </a:ln>
              <a:effectLst/>
            </c:spPr>
            <c:extLst>
              <c:ext xmlns:c16="http://schemas.microsoft.com/office/drawing/2014/chart" uri="{C3380CC4-5D6E-409C-BE32-E72D297353CC}">
                <c16:uniqueId val="{00000001-EFD6-4EF1-928F-77876FE5B9CE}"/>
              </c:ext>
            </c:extLst>
          </c:dPt>
          <c:dPt>
            <c:idx val="1"/>
            <c:bubble3D val="0"/>
            <c:spPr>
              <a:solidFill>
                <a:schemeClr val="accent2"/>
              </a:solidFill>
              <a:ln>
                <a:noFill/>
              </a:ln>
              <a:effectLst/>
            </c:spPr>
            <c:extLst>
              <c:ext xmlns:c16="http://schemas.microsoft.com/office/drawing/2014/chart" uri="{C3380CC4-5D6E-409C-BE32-E72D297353CC}">
                <c16:uniqueId val="{00000003-EFD6-4EF1-928F-77876FE5B9CE}"/>
              </c:ext>
            </c:extLst>
          </c:dPt>
          <c:dPt>
            <c:idx val="2"/>
            <c:bubble3D val="0"/>
            <c:spPr>
              <a:solidFill>
                <a:schemeClr val="accent3"/>
              </a:solidFill>
              <a:ln>
                <a:noFill/>
              </a:ln>
              <a:effectLst/>
            </c:spPr>
            <c:extLst>
              <c:ext xmlns:c16="http://schemas.microsoft.com/office/drawing/2014/chart" uri="{C3380CC4-5D6E-409C-BE32-E72D297353CC}">
                <c16:uniqueId val="{00000002-EFD6-4EF1-928F-77876FE5B9CE}"/>
              </c:ext>
            </c:extLst>
          </c:dPt>
          <c:dLbls>
            <c:dLbl>
              <c:idx val="0"/>
              <c:layout>
                <c:manualLayout>
                  <c:x val="0.1757622586273096"/>
                  <c:y val="-6.37921489322031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D6-4EF1-928F-77876FE5B9CE}"/>
                </c:ext>
              </c:extLst>
            </c:dLbl>
            <c:dLbl>
              <c:idx val="1"/>
              <c:layout>
                <c:manualLayout>
                  <c:x val="0"/>
                  <c:y val="0.13681120023588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D6-4EF1-928F-77876FE5B9CE}"/>
                </c:ext>
              </c:extLst>
            </c:dLbl>
            <c:dLbl>
              <c:idx val="2"/>
              <c:layout>
                <c:manualLayout>
                  <c:x val="-0.15477756173596266"/>
                  <c:y val="-6.2542262964977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D6-4EF1-928F-77876FE5B9CE}"/>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 per supplier'!$J$60:$L$60</c:f>
              <c:strCache>
                <c:ptCount val="3"/>
                <c:pt idx="0">
                  <c:v>Airbike</c:v>
                </c:pt>
                <c:pt idx="1">
                  <c:v>Rowing Machine</c:v>
                </c:pt>
                <c:pt idx="2">
                  <c:v>Treadmill</c:v>
                </c:pt>
              </c:strCache>
            </c:strRef>
          </c:cat>
          <c:val>
            <c:numRef>
              <c:f>'profit % per supplier'!$J$61:$L$61</c:f>
              <c:numCache>
                <c:formatCode>General</c:formatCode>
                <c:ptCount val="3"/>
                <c:pt idx="0">
                  <c:v>949326</c:v>
                </c:pt>
                <c:pt idx="1">
                  <c:v>2891369</c:v>
                </c:pt>
                <c:pt idx="2">
                  <c:v>974940</c:v>
                </c:pt>
              </c:numCache>
            </c:numRef>
          </c:val>
          <c:extLst>
            <c:ext xmlns:c16="http://schemas.microsoft.com/office/drawing/2014/chart" uri="{C3380CC4-5D6E-409C-BE32-E72D297353CC}">
              <c16:uniqueId val="{00000000-EFD6-4EF1-928F-77876FE5B9C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548079858682227"/>
          <c:y val="0.25689279163992479"/>
          <c:w val="0.38713142702884523"/>
          <c:h val="0.6446343733600377"/>
        </c:manualLayout>
      </c:layout>
      <c:doughnutChart>
        <c:varyColors val="1"/>
        <c:ser>
          <c:idx val="0"/>
          <c:order val="0"/>
          <c:tx>
            <c:strRef>
              <c:f>'profit % per supplier'!$I$64</c:f>
              <c:strCache>
                <c:ptCount val="1"/>
                <c:pt idx="0">
                  <c:v>Peak Performance Gear</c:v>
                </c:pt>
              </c:strCache>
            </c:strRef>
          </c:tx>
          <c:dPt>
            <c:idx val="0"/>
            <c:bubble3D val="0"/>
            <c:spPr>
              <a:solidFill>
                <a:schemeClr val="accent1"/>
              </a:solidFill>
              <a:ln>
                <a:noFill/>
              </a:ln>
              <a:effectLst/>
            </c:spPr>
            <c:extLst>
              <c:ext xmlns:c16="http://schemas.microsoft.com/office/drawing/2014/chart" uri="{C3380CC4-5D6E-409C-BE32-E72D297353CC}">
                <c16:uniqueId val="{00000001-3831-4317-9573-9E0503408796}"/>
              </c:ext>
            </c:extLst>
          </c:dPt>
          <c:dPt>
            <c:idx val="1"/>
            <c:bubble3D val="0"/>
            <c:spPr>
              <a:solidFill>
                <a:schemeClr val="accent2"/>
              </a:solidFill>
              <a:ln>
                <a:noFill/>
              </a:ln>
              <a:effectLst/>
            </c:spPr>
            <c:extLst>
              <c:ext xmlns:c16="http://schemas.microsoft.com/office/drawing/2014/chart" uri="{C3380CC4-5D6E-409C-BE32-E72D297353CC}">
                <c16:uniqueId val="{00000003-3831-4317-9573-9E0503408796}"/>
              </c:ext>
            </c:extLst>
          </c:dPt>
          <c:dPt>
            <c:idx val="2"/>
            <c:bubble3D val="0"/>
            <c:spPr>
              <a:solidFill>
                <a:schemeClr val="accent3"/>
              </a:solidFill>
              <a:ln>
                <a:noFill/>
              </a:ln>
              <a:effectLst/>
            </c:spPr>
            <c:extLst>
              <c:ext xmlns:c16="http://schemas.microsoft.com/office/drawing/2014/chart" uri="{C3380CC4-5D6E-409C-BE32-E72D297353CC}">
                <c16:uniqueId val="{00000002-3831-4317-9573-9E0503408796}"/>
              </c:ext>
            </c:extLst>
          </c:dPt>
          <c:dLbls>
            <c:dLbl>
              <c:idx val="0"/>
              <c:layout>
                <c:manualLayout>
                  <c:x val="0.16057471173188981"/>
                  <c:y val="-0.104280529068859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31-4317-9573-9E0503408796}"/>
                </c:ext>
              </c:extLst>
            </c:dLbl>
            <c:dLbl>
              <c:idx val="1"/>
              <c:layout>
                <c:manualLayout>
                  <c:x val="-0.12788635259022696"/>
                  <c:y val="0.10886273651645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31-4317-9573-9E0503408796}"/>
                </c:ext>
              </c:extLst>
            </c:dLbl>
            <c:dLbl>
              <c:idx val="2"/>
              <c:layout>
                <c:manualLayout>
                  <c:x val="-0.13876822578278072"/>
                  <c:y val="-4.98387998445971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31-4317-9573-9E05034087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 per supplier'!$J$63:$L$63</c:f>
              <c:strCache>
                <c:ptCount val="3"/>
                <c:pt idx="0">
                  <c:v>Airbike</c:v>
                </c:pt>
                <c:pt idx="1">
                  <c:v>Rowing Machine</c:v>
                </c:pt>
                <c:pt idx="2">
                  <c:v>Treadmill</c:v>
                </c:pt>
              </c:strCache>
            </c:strRef>
          </c:cat>
          <c:val>
            <c:numRef>
              <c:f>'profit % per supplier'!$J$64:$L$64</c:f>
              <c:numCache>
                <c:formatCode>[$$-409]#,##0_ ;[Red]\-[$$-409]#,##0\ </c:formatCode>
                <c:ptCount val="3"/>
                <c:pt idx="0">
                  <c:v>2895953</c:v>
                </c:pt>
                <c:pt idx="1">
                  <c:v>973700</c:v>
                </c:pt>
                <c:pt idx="2">
                  <c:v>1907138</c:v>
                </c:pt>
              </c:numCache>
            </c:numRef>
          </c:val>
          <c:extLst>
            <c:ext xmlns:c16="http://schemas.microsoft.com/office/drawing/2014/chart" uri="{C3380CC4-5D6E-409C-BE32-E72D297353CC}">
              <c16:uniqueId val="{00000000-3831-4317-9573-9E050340879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823149715888852"/>
          <c:y val="0.26113298337707785"/>
          <c:w val="0.38456692913385832"/>
          <c:h val="0.63960958005249358"/>
        </c:manualLayout>
      </c:layout>
      <c:doughnutChart>
        <c:varyColors val="1"/>
        <c:ser>
          <c:idx val="0"/>
          <c:order val="0"/>
          <c:tx>
            <c:strRef>
              <c:f>'profit % per supplier'!$I$67</c:f>
              <c:strCache>
                <c:ptCount val="1"/>
                <c:pt idx="0">
                  <c:v>Titan Fitness Supply</c:v>
                </c:pt>
              </c:strCache>
            </c:strRef>
          </c:tx>
          <c:dPt>
            <c:idx val="0"/>
            <c:bubble3D val="0"/>
            <c:spPr>
              <a:solidFill>
                <a:schemeClr val="accent1"/>
              </a:solidFill>
              <a:ln>
                <a:noFill/>
              </a:ln>
              <a:effectLst/>
            </c:spPr>
            <c:extLst>
              <c:ext xmlns:c16="http://schemas.microsoft.com/office/drawing/2014/chart" uri="{C3380CC4-5D6E-409C-BE32-E72D297353CC}">
                <c16:uniqueId val="{00000001-B5E5-48FC-ABB3-B0E68DF4757C}"/>
              </c:ext>
            </c:extLst>
          </c:dPt>
          <c:dPt>
            <c:idx val="1"/>
            <c:bubble3D val="0"/>
            <c:spPr>
              <a:solidFill>
                <a:schemeClr val="accent2"/>
              </a:solidFill>
              <a:ln>
                <a:noFill/>
              </a:ln>
              <a:effectLst/>
            </c:spPr>
            <c:extLst>
              <c:ext xmlns:c16="http://schemas.microsoft.com/office/drawing/2014/chart" uri="{C3380CC4-5D6E-409C-BE32-E72D297353CC}">
                <c16:uniqueId val="{00000003-B5E5-48FC-ABB3-B0E68DF4757C}"/>
              </c:ext>
            </c:extLst>
          </c:dPt>
          <c:dPt>
            <c:idx val="2"/>
            <c:bubble3D val="0"/>
            <c:spPr>
              <a:solidFill>
                <a:schemeClr val="accent3"/>
              </a:solidFill>
              <a:ln>
                <a:noFill/>
              </a:ln>
              <a:effectLst/>
            </c:spPr>
            <c:extLst>
              <c:ext xmlns:c16="http://schemas.microsoft.com/office/drawing/2014/chart" uri="{C3380CC4-5D6E-409C-BE32-E72D297353CC}">
                <c16:uniqueId val="{00000002-B5E5-48FC-ABB3-B0E68DF4757C}"/>
              </c:ext>
            </c:extLst>
          </c:dPt>
          <c:dLbls>
            <c:dLbl>
              <c:idx val="0"/>
              <c:layout>
                <c:manualLayout>
                  <c:x val="0.14196242171189979"/>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E5-48FC-ABB3-B0E68DF4757C}"/>
                </c:ext>
              </c:extLst>
            </c:dLbl>
            <c:dLbl>
              <c:idx val="1"/>
              <c:layout>
                <c:manualLayout>
                  <c:x val="0.18093249826026445"/>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E5-48FC-ABB3-B0E68DF4757C}"/>
                </c:ext>
              </c:extLst>
            </c:dLbl>
            <c:dLbl>
              <c:idx val="2"/>
              <c:layout>
                <c:manualLayout>
                  <c:x val="-0.15588030619345861"/>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E5-48FC-ABB3-B0E68DF4757C}"/>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 per supplier'!$J$66:$L$66</c:f>
              <c:strCache>
                <c:ptCount val="3"/>
                <c:pt idx="0">
                  <c:v>Airbike</c:v>
                </c:pt>
                <c:pt idx="1">
                  <c:v>Rowing Machine</c:v>
                </c:pt>
                <c:pt idx="2">
                  <c:v>Treadmill</c:v>
                </c:pt>
              </c:strCache>
            </c:strRef>
          </c:cat>
          <c:val>
            <c:numRef>
              <c:f>'profit % per supplier'!$J$67:$L$67</c:f>
              <c:numCache>
                <c:formatCode>General</c:formatCode>
                <c:ptCount val="3"/>
                <c:pt idx="0">
                  <c:v>1913569</c:v>
                </c:pt>
                <c:pt idx="1">
                  <c:v>973949</c:v>
                </c:pt>
                <c:pt idx="2">
                  <c:v>1926425</c:v>
                </c:pt>
              </c:numCache>
            </c:numRef>
          </c:val>
          <c:extLst>
            <c:ext xmlns:c16="http://schemas.microsoft.com/office/drawing/2014/chart" uri="{C3380CC4-5D6E-409C-BE32-E72D297353CC}">
              <c16:uniqueId val="{00000000-B5E5-48FC-ABB3-B0E68DF4757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[Gym Equipment Dashboard  Analyses.xlsx]profit % per supplier!PivotTable3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pivotFmt>
      <c:pivotFmt>
        <c:idx val="6"/>
        <c:spPr>
          <a:solidFill>
            <a:schemeClr val="accent1">
              <a:shade val="65000"/>
            </a:schemeClr>
          </a:solidFill>
          <a:ln>
            <a:noFill/>
          </a:ln>
          <a:effectLst/>
        </c:spPr>
      </c:pivotFmt>
      <c:pivotFmt>
        <c:idx val="7"/>
        <c:spPr>
          <a:solidFill>
            <a:schemeClr val="accent1">
              <a:shade val="65000"/>
            </a:schemeClr>
          </a:solidFill>
          <a:ln>
            <a:noFill/>
          </a:ln>
          <a:effectLst/>
        </c:spPr>
      </c:pivotFmt>
      <c:pivotFmt>
        <c:idx val="8"/>
        <c:spPr>
          <a:solidFill>
            <a:schemeClr val="accent1">
              <a:shade val="65000"/>
            </a:schemeClr>
          </a:solidFill>
          <a:ln>
            <a:noFill/>
          </a:ln>
          <a:effectLst/>
        </c:spP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hade val="65000"/>
            </a:schemeClr>
          </a:solidFill>
          <a:ln>
            <a:noFill/>
          </a:ln>
          <a:effectLst/>
        </c:spPr>
      </c:pivotFmt>
      <c:pivotFmt>
        <c:idx val="12"/>
        <c:spPr>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pivotFmt>
      <c:pivotFmt>
        <c:idx val="13"/>
        <c:spPr>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pivotFmt>
      <c:pivotFmt>
        <c:idx val="14"/>
        <c:spPr>
          <a:ln w="28575" cap="rnd">
            <a:solidFill>
              <a:schemeClr val="accent1"/>
            </a:solidFill>
            <a:round/>
          </a:ln>
          <a:effectLst/>
        </c:spPr>
        <c:marker>
          <c:symbol val="circle"/>
          <c:size val="5"/>
          <c:spPr>
            <a:solidFill>
              <a:schemeClr val="accent1">
                <a:tint val="65000"/>
              </a:schemeClr>
            </a:solidFill>
            <a:ln w="9525">
              <a:solidFill>
                <a:schemeClr val="accent1">
                  <a:tint val="65000"/>
                </a:schemeClr>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7.0493927538630291E-2"/>
          <c:y val="0.1011831982137527"/>
          <c:w val="0.81994984500577428"/>
          <c:h val="0.8650544013462973"/>
        </c:manualLayout>
      </c:layout>
      <c:barChart>
        <c:barDir val="col"/>
        <c:grouping val="clustered"/>
        <c:varyColors val="0"/>
        <c:ser>
          <c:idx val="0"/>
          <c:order val="0"/>
          <c:tx>
            <c:strRef>
              <c:f>'profit % per supplier'!$B$33:$B$34</c:f>
              <c:strCache>
                <c:ptCount val="1"/>
                <c:pt idx="0">
                  <c:v>Airbike</c:v>
                </c:pt>
              </c:strCache>
            </c:strRef>
          </c:tx>
          <c:spPr>
            <a:solidFill>
              <a:schemeClr val="accent1">
                <a:shade val="65000"/>
              </a:schemeClr>
            </a:solidFill>
            <a:ln>
              <a:noFill/>
            </a:ln>
            <a:effectLst/>
          </c:spPr>
          <c:invertIfNegative val="0"/>
          <c:dPt>
            <c:idx val="1"/>
            <c:invertIfNegative val="0"/>
            <c:bubble3D val="0"/>
            <c:extLst>
              <c:ext xmlns:c16="http://schemas.microsoft.com/office/drawing/2014/chart" uri="{C3380CC4-5D6E-409C-BE32-E72D297353CC}">
                <c16:uniqueId val="{00000001-00C6-4A48-9601-82BD9BDE90BC}"/>
              </c:ext>
            </c:extLst>
          </c:dPt>
          <c:dPt>
            <c:idx val="2"/>
            <c:invertIfNegative val="0"/>
            <c:bubble3D val="0"/>
            <c:extLst>
              <c:ext xmlns:c16="http://schemas.microsoft.com/office/drawing/2014/chart" uri="{C3380CC4-5D6E-409C-BE32-E72D297353CC}">
                <c16:uniqueId val="{00000000-00C6-4A48-9601-82BD9BDE90BC}"/>
              </c:ext>
            </c:extLst>
          </c:dPt>
          <c:dPt>
            <c:idx val="3"/>
            <c:invertIfNegative val="0"/>
            <c:bubble3D val="0"/>
            <c:extLst>
              <c:ext xmlns:c16="http://schemas.microsoft.com/office/drawing/2014/chart" uri="{C3380CC4-5D6E-409C-BE32-E72D297353CC}">
                <c16:uniqueId val="{00000008-2FE5-44C1-88EC-EFE142B5457A}"/>
              </c:ext>
            </c:extLst>
          </c:dPt>
          <c:dPt>
            <c:idx val="4"/>
            <c:invertIfNegative val="0"/>
            <c:bubble3D val="0"/>
            <c:extLst>
              <c:ext xmlns:c16="http://schemas.microsoft.com/office/drawing/2014/chart" uri="{C3380CC4-5D6E-409C-BE32-E72D297353CC}">
                <c16:uniqueId val="{00000009-2FE5-44C1-88EC-EFE142B545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 per supplier'!$A$35:$A$40</c:f>
              <c:strCache>
                <c:ptCount val="6"/>
                <c:pt idx="0">
                  <c:v>2018</c:v>
                </c:pt>
                <c:pt idx="1">
                  <c:v>2019</c:v>
                </c:pt>
                <c:pt idx="2">
                  <c:v>2020</c:v>
                </c:pt>
                <c:pt idx="3">
                  <c:v>2021</c:v>
                </c:pt>
                <c:pt idx="4">
                  <c:v>2022</c:v>
                </c:pt>
                <c:pt idx="5">
                  <c:v>2023</c:v>
                </c:pt>
              </c:strCache>
            </c:strRef>
          </c:cat>
          <c:val>
            <c:numRef>
              <c:f>'profit % per supplier'!$B$35:$B$40</c:f>
              <c:numCache>
                <c:formatCode>0.00%</c:formatCode>
                <c:ptCount val="6"/>
                <c:pt idx="1">
                  <c:v>-2.2541714126720517E-2</c:v>
                </c:pt>
                <c:pt idx="2">
                  <c:v>-8.7798499330614278E-3</c:v>
                </c:pt>
                <c:pt idx="3">
                  <c:v>2.1288123881018941E-2</c:v>
                </c:pt>
                <c:pt idx="4">
                  <c:v>-2.6277085234942824E-2</c:v>
                </c:pt>
                <c:pt idx="5">
                  <c:v>-1.4314882288576296E-2</c:v>
                </c:pt>
              </c:numCache>
            </c:numRef>
          </c:val>
          <c:extLst>
            <c:ext xmlns:c16="http://schemas.microsoft.com/office/drawing/2014/chart" uri="{C3380CC4-5D6E-409C-BE32-E72D297353CC}">
              <c16:uniqueId val="{00000000-2FE5-44C1-88EC-EFE142B5457A}"/>
            </c:ext>
          </c:extLst>
        </c:ser>
        <c:dLbls>
          <c:showLegendKey val="0"/>
          <c:showVal val="1"/>
          <c:showCatName val="0"/>
          <c:showSerName val="0"/>
          <c:showPercent val="0"/>
          <c:showBubbleSize val="0"/>
        </c:dLbls>
        <c:gapWidth val="219"/>
        <c:axId val="788981615"/>
        <c:axId val="788982095"/>
      </c:barChart>
      <c:lineChart>
        <c:grouping val="standard"/>
        <c:varyColors val="0"/>
        <c:ser>
          <c:idx val="1"/>
          <c:order val="1"/>
          <c:tx>
            <c:strRef>
              <c:f>'profit % per supplier'!$C$33:$C$34</c:f>
              <c:strCache>
                <c:ptCount val="1"/>
                <c:pt idx="0">
                  <c:v>Rowing Machine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A-2FE5-44C1-88EC-EFE142B5457A}"/>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B-2FE5-44C1-88EC-EFE142B545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 per supplier'!$A$35:$A$40</c:f>
              <c:strCache>
                <c:ptCount val="6"/>
                <c:pt idx="0">
                  <c:v>2018</c:v>
                </c:pt>
                <c:pt idx="1">
                  <c:v>2019</c:v>
                </c:pt>
                <c:pt idx="2">
                  <c:v>2020</c:v>
                </c:pt>
                <c:pt idx="3">
                  <c:v>2021</c:v>
                </c:pt>
                <c:pt idx="4">
                  <c:v>2022</c:v>
                </c:pt>
                <c:pt idx="5">
                  <c:v>2023</c:v>
                </c:pt>
              </c:strCache>
            </c:strRef>
          </c:cat>
          <c:val>
            <c:numRef>
              <c:f>'profit % per supplier'!$C$35:$C$40</c:f>
              <c:numCache>
                <c:formatCode>0.00%</c:formatCode>
                <c:ptCount val="6"/>
                <c:pt idx="1">
                  <c:v>-2.7522443250264501E-2</c:v>
                </c:pt>
                <c:pt idx="2">
                  <c:v>2.2391727313733279E-2</c:v>
                </c:pt>
                <c:pt idx="3">
                  <c:v>1.9056649743518829E-3</c:v>
                </c:pt>
                <c:pt idx="4">
                  <c:v>-2.0996053956427896E-2</c:v>
                </c:pt>
                <c:pt idx="5">
                  <c:v>4.1797072727980675E-3</c:v>
                </c:pt>
              </c:numCache>
            </c:numRef>
          </c:val>
          <c:smooth val="0"/>
          <c:extLst>
            <c:ext xmlns:c16="http://schemas.microsoft.com/office/drawing/2014/chart" uri="{C3380CC4-5D6E-409C-BE32-E72D297353CC}">
              <c16:uniqueId val="{00000001-2FE5-44C1-88EC-EFE142B5457A}"/>
            </c:ext>
          </c:extLst>
        </c:ser>
        <c:dLbls>
          <c:showLegendKey val="0"/>
          <c:showVal val="1"/>
          <c:showCatName val="0"/>
          <c:showSerName val="0"/>
          <c:showPercent val="0"/>
          <c:showBubbleSize val="0"/>
        </c:dLbls>
        <c:marker val="1"/>
        <c:smooth val="0"/>
        <c:axId val="788981615"/>
        <c:axId val="788982095"/>
      </c:lineChart>
      <c:lineChart>
        <c:grouping val="standard"/>
        <c:varyColors val="0"/>
        <c:ser>
          <c:idx val="2"/>
          <c:order val="2"/>
          <c:tx>
            <c:strRef>
              <c:f>'profit % per supplier'!$D$33:$D$34</c:f>
              <c:strCache>
                <c:ptCount val="1"/>
                <c:pt idx="0">
                  <c:v>Treadmill</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dPt>
            <c:idx val="1"/>
            <c:marker>
              <c:symbol val="circle"/>
              <c:size val="5"/>
              <c:spPr>
                <a:solidFill>
                  <a:schemeClr val="accent1">
                    <a:tint val="65000"/>
                  </a:schemeClr>
                </a:solidFill>
                <a:ln w="9525">
                  <a:solidFill>
                    <a:schemeClr val="accent1">
                      <a:tint val="65000"/>
                    </a:schemeClr>
                  </a:solidFill>
                </a:ln>
                <a:effectLst/>
              </c:spPr>
            </c:marker>
            <c:bubble3D val="0"/>
            <c:extLst>
              <c:ext xmlns:c16="http://schemas.microsoft.com/office/drawing/2014/chart" uri="{C3380CC4-5D6E-409C-BE32-E72D297353CC}">
                <c16:uniqueId val="{00000002-00C6-4A48-9601-82BD9BDE90BC}"/>
              </c:ext>
            </c:extLst>
          </c:dPt>
          <c:dPt>
            <c:idx val="2"/>
            <c:marker>
              <c:symbol val="circle"/>
              <c:size val="5"/>
              <c:spPr>
                <a:solidFill>
                  <a:schemeClr val="accent1">
                    <a:tint val="65000"/>
                  </a:schemeClr>
                </a:solidFill>
                <a:ln w="9525">
                  <a:solidFill>
                    <a:schemeClr val="accent1">
                      <a:tint val="65000"/>
                    </a:schemeClr>
                  </a:solidFill>
                </a:ln>
                <a:effectLst/>
              </c:spPr>
            </c:marker>
            <c:bubble3D val="0"/>
            <c:extLst>
              <c:ext xmlns:c16="http://schemas.microsoft.com/office/drawing/2014/chart" uri="{C3380CC4-5D6E-409C-BE32-E72D297353CC}">
                <c16:uniqueId val="{0000000D-2FE5-44C1-88EC-EFE142B5457A}"/>
              </c:ext>
            </c:extLst>
          </c:dPt>
          <c:dPt>
            <c:idx val="3"/>
            <c:marker>
              <c:symbol val="circle"/>
              <c:size val="5"/>
              <c:spPr>
                <a:solidFill>
                  <a:schemeClr val="accent1">
                    <a:tint val="65000"/>
                  </a:schemeClr>
                </a:solidFill>
                <a:ln w="9525">
                  <a:solidFill>
                    <a:schemeClr val="accent1">
                      <a:tint val="65000"/>
                    </a:schemeClr>
                  </a:solidFill>
                </a:ln>
                <a:effectLst/>
              </c:spPr>
            </c:marker>
            <c:bubble3D val="0"/>
            <c:extLst>
              <c:ext xmlns:c16="http://schemas.microsoft.com/office/drawing/2014/chart" uri="{C3380CC4-5D6E-409C-BE32-E72D297353CC}">
                <c16:uniqueId val="{00000004-00C6-4A48-9601-82BD9BDE90BC}"/>
              </c:ext>
            </c:extLst>
          </c:dPt>
          <c:dPt>
            <c:idx val="4"/>
            <c:marker>
              <c:symbol val="circle"/>
              <c:size val="5"/>
              <c:spPr>
                <a:solidFill>
                  <a:schemeClr val="accent1">
                    <a:tint val="65000"/>
                  </a:schemeClr>
                </a:solidFill>
                <a:ln w="9525">
                  <a:solidFill>
                    <a:schemeClr val="accent1">
                      <a:tint val="65000"/>
                    </a:schemeClr>
                  </a:solidFill>
                </a:ln>
                <a:effectLst/>
              </c:spPr>
            </c:marker>
            <c:bubble3D val="0"/>
            <c:extLst>
              <c:ext xmlns:c16="http://schemas.microsoft.com/office/drawing/2014/chart" uri="{C3380CC4-5D6E-409C-BE32-E72D297353CC}">
                <c16:uniqueId val="{00000006-00C6-4A48-9601-82BD9BDE90BC}"/>
              </c:ext>
            </c:extLst>
          </c:dPt>
          <c:dPt>
            <c:idx val="5"/>
            <c:marker>
              <c:symbol val="circle"/>
              <c:size val="5"/>
              <c:spPr>
                <a:solidFill>
                  <a:schemeClr val="accent1">
                    <a:tint val="65000"/>
                  </a:schemeClr>
                </a:solidFill>
                <a:ln w="9525">
                  <a:solidFill>
                    <a:schemeClr val="accent1">
                      <a:tint val="65000"/>
                    </a:schemeClr>
                  </a:solidFill>
                </a:ln>
                <a:effectLst/>
              </c:spPr>
            </c:marker>
            <c:bubble3D val="0"/>
            <c:extLst>
              <c:ext xmlns:c16="http://schemas.microsoft.com/office/drawing/2014/chart" uri="{C3380CC4-5D6E-409C-BE32-E72D297353CC}">
                <c16:uniqueId val="{00000005-00C6-4A48-9601-82BD9BDE90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 per supplier'!$A$35:$A$40</c:f>
              <c:strCache>
                <c:ptCount val="6"/>
                <c:pt idx="0">
                  <c:v>2018</c:v>
                </c:pt>
                <c:pt idx="1">
                  <c:v>2019</c:v>
                </c:pt>
                <c:pt idx="2">
                  <c:v>2020</c:v>
                </c:pt>
                <c:pt idx="3">
                  <c:v>2021</c:v>
                </c:pt>
                <c:pt idx="4">
                  <c:v>2022</c:v>
                </c:pt>
                <c:pt idx="5">
                  <c:v>2023</c:v>
                </c:pt>
              </c:strCache>
            </c:strRef>
          </c:cat>
          <c:val>
            <c:numRef>
              <c:f>'profit % per supplier'!$D$35:$D$40</c:f>
              <c:numCache>
                <c:formatCode>0.00%</c:formatCode>
                <c:ptCount val="6"/>
                <c:pt idx="1">
                  <c:v>3.1750624291039274E-2</c:v>
                </c:pt>
                <c:pt idx="2">
                  <c:v>-2.7818582325522884E-2</c:v>
                </c:pt>
                <c:pt idx="3">
                  <c:v>1.6842028645601664E-2</c:v>
                </c:pt>
                <c:pt idx="4">
                  <c:v>3.6400318668485358E-3</c:v>
                </c:pt>
                <c:pt idx="5">
                  <c:v>-8.1623488545635847E-3</c:v>
                </c:pt>
              </c:numCache>
            </c:numRef>
          </c:val>
          <c:smooth val="0"/>
          <c:extLst>
            <c:ext xmlns:c16="http://schemas.microsoft.com/office/drawing/2014/chart" uri="{C3380CC4-5D6E-409C-BE32-E72D297353CC}">
              <c16:uniqueId val="{00000002-2FE5-44C1-88EC-EFE142B5457A}"/>
            </c:ext>
          </c:extLst>
        </c:ser>
        <c:dLbls>
          <c:showLegendKey val="0"/>
          <c:showVal val="1"/>
          <c:showCatName val="0"/>
          <c:showSerName val="0"/>
          <c:showPercent val="0"/>
          <c:showBubbleSize val="0"/>
        </c:dLbls>
        <c:marker val="1"/>
        <c:smooth val="0"/>
        <c:axId val="809139583"/>
        <c:axId val="809137663"/>
      </c:lineChart>
      <c:catAx>
        <c:axId val="78898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82095"/>
        <c:crosses val="autoZero"/>
        <c:auto val="1"/>
        <c:lblAlgn val="ctr"/>
        <c:lblOffset val="100"/>
        <c:noMultiLvlLbl val="0"/>
      </c:catAx>
      <c:valAx>
        <c:axId val="7889820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81615"/>
        <c:crosses val="autoZero"/>
        <c:crossBetween val="between"/>
      </c:valAx>
      <c:valAx>
        <c:axId val="80913766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39583"/>
        <c:crosses val="max"/>
        <c:crossBetween val="between"/>
      </c:valAx>
      <c:catAx>
        <c:axId val="809139583"/>
        <c:scaling>
          <c:orientation val="minMax"/>
        </c:scaling>
        <c:delete val="1"/>
        <c:axPos val="b"/>
        <c:numFmt formatCode="General" sourceLinked="1"/>
        <c:majorTickMark val="none"/>
        <c:minorTickMark val="none"/>
        <c:tickLblPos val="nextTo"/>
        <c:crossAx val="809137663"/>
        <c:crosses val="autoZero"/>
        <c:auto val="1"/>
        <c:lblAlgn val="ctr"/>
        <c:lblOffset val="100"/>
        <c:noMultiLvlLbl val="0"/>
      </c:catAx>
      <c:spPr>
        <a:noFill/>
        <a:ln>
          <a:noFill/>
        </a:ln>
        <a:effectLst/>
      </c:spPr>
    </c:plotArea>
    <c:legend>
      <c:legendPos val="t"/>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Analyses.xlsx]profit % per supplier!PivotTable2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000"/>
              <a:t>profit</a:t>
            </a:r>
            <a:r>
              <a:rPr lang="en-IN" sz="1000" baseline="0"/>
              <a:t> distribution</a:t>
            </a:r>
            <a:endParaRPr lang="en-IN" sz="1000"/>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 per supplier'!$B$21:$B$22</c:f>
              <c:strCache>
                <c:ptCount val="1"/>
                <c:pt idx="0">
                  <c:v>Iron Stength Equipment Co.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 per supplier'!$A$23:$A$25</c:f>
              <c:strCache>
                <c:ptCount val="3"/>
                <c:pt idx="0">
                  <c:v>Airbike</c:v>
                </c:pt>
                <c:pt idx="1">
                  <c:v>Rowing Machine</c:v>
                </c:pt>
                <c:pt idx="2">
                  <c:v>Treadmill</c:v>
                </c:pt>
              </c:strCache>
            </c:strRef>
          </c:cat>
          <c:val>
            <c:numRef>
              <c:f>'profit % per supplier'!$B$23:$B$25</c:f>
              <c:numCache>
                <c:formatCode>0.00%</c:formatCode>
                <c:ptCount val="3"/>
                <c:pt idx="0">
                  <c:v>0.16484651096886044</c:v>
                </c:pt>
                <c:pt idx="1">
                  <c:v>0.5975115198992853</c:v>
                </c:pt>
                <c:pt idx="2">
                  <c:v>0.20275333092232656</c:v>
                </c:pt>
              </c:numCache>
            </c:numRef>
          </c:val>
          <c:extLst>
            <c:ext xmlns:c16="http://schemas.microsoft.com/office/drawing/2014/chart" uri="{C3380CC4-5D6E-409C-BE32-E72D297353CC}">
              <c16:uniqueId val="{00000000-2753-446B-AB51-40FB230C5CC0}"/>
            </c:ext>
          </c:extLst>
        </c:ser>
        <c:ser>
          <c:idx val="1"/>
          <c:order val="1"/>
          <c:tx>
            <c:strRef>
              <c:f>'profit % per supplier'!$C$21:$C$22</c:f>
              <c:strCache>
                <c:ptCount val="1"/>
                <c:pt idx="0">
                  <c:v>Peak Performance Gear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 per supplier'!$A$23:$A$25</c:f>
              <c:strCache>
                <c:ptCount val="3"/>
                <c:pt idx="0">
                  <c:v>Airbike</c:v>
                </c:pt>
                <c:pt idx="1">
                  <c:v>Rowing Machine</c:v>
                </c:pt>
                <c:pt idx="2">
                  <c:v>Treadmill</c:v>
                </c:pt>
              </c:strCache>
            </c:strRef>
          </c:cat>
          <c:val>
            <c:numRef>
              <c:f>'profit % per supplier'!$C$23:$C$25</c:f>
              <c:numCache>
                <c:formatCode>0.00%</c:formatCode>
                <c:ptCount val="3"/>
                <c:pt idx="0">
                  <c:v>0.50287019209397432</c:v>
                </c:pt>
                <c:pt idx="1">
                  <c:v>0.20121851168976845</c:v>
                </c:pt>
                <c:pt idx="2">
                  <c:v>0.3966178247159251</c:v>
                </c:pt>
              </c:numCache>
            </c:numRef>
          </c:val>
          <c:extLst>
            <c:ext xmlns:c16="http://schemas.microsoft.com/office/drawing/2014/chart" uri="{C3380CC4-5D6E-409C-BE32-E72D297353CC}">
              <c16:uniqueId val="{00000001-2753-446B-AB51-40FB230C5CC0}"/>
            </c:ext>
          </c:extLst>
        </c:ser>
        <c:ser>
          <c:idx val="2"/>
          <c:order val="2"/>
          <c:tx>
            <c:strRef>
              <c:f>'profit % per supplier'!$D$21:$D$22</c:f>
              <c:strCache>
                <c:ptCount val="1"/>
                <c:pt idx="0">
                  <c:v>Titan Fitness Supply</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 per supplier'!$A$23:$A$25</c:f>
              <c:strCache>
                <c:ptCount val="3"/>
                <c:pt idx="0">
                  <c:v>Airbike</c:v>
                </c:pt>
                <c:pt idx="1">
                  <c:v>Rowing Machine</c:v>
                </c:pt>
                <c:pt idx="2">
                  <c:v>Treadmill</c:v>
                </c:pt>
              </c:strCache>
            </c:strRef>
          </c:cat>
          <c:val>
            <c:numRef>
              <c:f>'profit % per supplier'!$D$23:$D$25</c:f>
              <c:numCache>
                <c:formatCode>0.00%</c:formatCode>
                <c:ptCount val="3"/>
                <c:pt idx="0">
                  <c:v>0.33228329693716518</c:v>
                </c:pt>
                <c:pt idx="1">
                  <c:v>0.20126996841094619</c:v>
                </c:pt>
                <c:pt idx="2">
                  <c:v>0.40062884436174834</c:v>
                </c:pt>
              </c:numCache>
            </c:numRef>
          </c:val>
          <c:extLst>
            <c:ext xmlns:c16="http://schemas.microsoft.com/office/drawing/2014/chart" uri="{C3380CC4-5D6E-409C-BE32-E72D297353CC}">
              <c16:uniqueId val="{00000002-2753-446B-AB51-40FB230C5CC0}"/>
            </c:ext>
          </c:extLst>
        </c:ser>
        <c:dLbls>
          <c:dLblPos val="outEnd"/>
          <c:showLegendKey val="0"/>
          <c:showVal val="1"/>
          <c:showCatName val="0"/>
          <c:showSerName val="0"/>
          <c:showPercent val="0"/>
          <c:showBubbleSize val="0"/>
        </c:dLbls>
        <c:gapWidth val="444"/>
        <c:overlap val="-90"/>
        <c:axId val="38936304"/>
        <c:axId val="38923824"/>
      </c:barChart>
      <c:catAx>
        <c:axId val="38936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923824"/>
        <c:crosses val="autoZero"/>
        <c:auto val="1"/>
        <c:lblAlgn val="ctr"/>
        <c:lblOffset val="100"/>
        <c:noMultiLvlLbl val="0"/>
      </c:catAx>
      <c:valAx>
        <c:axId val="38923824"/>
        <c:scaling>
          <c:orientation val="minMax"/>
        </c:scaling>
        <c:delete val="0"/>
        <c:axPos val="l"/>
        <c:numFmt formatCode="0.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3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Analyses.xlsx]kpi!PivotTable5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r>
              <a:rPr lang="en-US" baseline="0"/>
              <a:t> Profit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0098178948477411"/>
              <c:y val="-7.2452812966201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8.4151491237311846E-2"/>
              <c:y val="-3.622640648310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2622723685596776"/>
              <c:y val="3.622640648310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85893493366939"/>
          <c:y val="0.40607567230410396"/>
          <c:w val="0.22462153363773643"/>
          <c:h val="0.4834870340841993"/>
        </c:manualLayout>
      </c:layout>
      <c:doughnutChart>
        <c:varyColors val="1"/>
        <c:ser>
          <c:idx val="0"/>
          <c:order val="0"/>
          <c:tx>
            <c:strRef>
              <c:f>kpi!$B$3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462E-49D5-8223-553D84E9103B}"/>
              </c:ext>
            </c:extLst>
          </c:dPt>
          <c:dPt>
            <c:idx val="1"/>
            <c:bubble3D val="0"/>
            <c:spPr>
              <a:solidFill>
                <a:schemeClr val="accent2"/>
              </a:solidFill>
              <a:ln>
                <a:noFill/>
              </a:ln>
              <a:effectLst/>
            </c:spPr>
            <c:extLst>
              <c:ext xmlns:c16="http://schemas.microsoft.com/office/drawing/2014/chart" uri="{C3380CC4-5D6E-409C-BE32-E72D297353CC}">
                <c16:uniqueId val="{00000004-462E-49D5-8223-553D84E9103B}"/>
              </c:ext>
            </c:extLst>
          </c:dPt>
          <c:dPt>
            <c:idx val="2"/>
            <c:bubble3D val="0"/>
            <c:spPr>
              <a:solidFill>
                <a:schemeClr val="accent3"/>
              </a:solidFill>
              <a:ln>
                <a:noFill/>
              </a:ln>
              <a:effectLst/>
            </c:spPr>
            <c:extLst>
              <c:ext xmlns:c16="http://schemas.microsoft.com/office/drawing/2014/chart" uri="{C3380CC4-5D6E-409C-BE32-E72D297353CC}">
                <c16:uniqueId val="{00000003-462E-49D5-8223-553D84E9103B}"/>
              </c:ext>
            </c:extLst>
          </c:dPt>
          <c:dLbls>
            <c:dLbl>
              <c:idx val="0"/>
              <c:layout>
                <c:manualLayout>
                  <c:x val="0.10098178948477411"/>
                  <c:y val="-7.2452812966201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2E-49D5-8223-553D84E9103B}"/>
                </c:ext>
              </c:extLst>
            </c:dLbl>
            <c:dLbl>
              <c:idx val="1"/>
              <c:layout>
                <c:manualLayout>
                  <c:x val="0.12622723685596776"/>
                  <c:y val="3.6226406483100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2E-49D5-8223-553D84E9103B}"/>
                </c:ext>
              </c:extLst>
            </c:dLbl>
            <c:dLbl>
              <c:idx val="2"/>
              <c:layout>
                <c:manualLayout>
                  <c:x val="-8.4151491237311846E-2"/>
                  <c:y val="-3.6226406483100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2E-49D5-8223-553D84E910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kpi!$A$4:$A$7</c:f>
              <c:strCache>
                <c:ptCount val="3"/>
                <c:pt idx="0">
                  <c:v>Iron Stength Equipment Co.</c:v>
                </c:pt>
                <c:pt idx="1">
                  <c:v>Peak Performance Gear</c:v>
                </c:pt>
                <c:pt idx="2">
                  <c:v>Titan Fitness Supply</c:v>
                </c:pt>
              </c:strCache>
            </c:strRef>
          </c:cat>
          <c:val>
            <c:numRef>
              <c:f>kpi!$B$4:$B$7</c:f>
              <c:numCache>
                <c:formatCode>0.00%</c:formatCode>
                <c:ptCount val="3"/>
                <c:pt idx="0">
                  <c:v>0.31257429962893918</c:v>
                </c:pt>
                <c:pt idx="1">
                  <c:v>0.3749612254516298</c:v>
                </c:pt>
                <c:pt idx="2">
                  <c:v>0.31246447491943102</c:v>
                </c:pt>
              </c:numCache>
            </c:numRef>
          </c:val>
          <c:extLst>
            <c:ext xmlns:c16="http://schemas.microsoft.com/office/drawing/2014/chart" uri="{C3380CC4-5D6E-409C-BE32-E72D297353CC}">
              <c16:uniqueId val="{00000000-462E-49D5-8223-553D84E9103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6.176790050776363E-2"/>
          <c:y val="0.13923946373919333"/>
          <c:w val="0.90458723967915222"/>
          <c:h val="0.17211596768113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Analyses.xlsx]kpi!PivotTable5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r>
              <a:rPr lang="en-US" baseline="0"/>
              <a:t> Profit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0.2615769320489989"/>
              <c:y val="-0.1071805784925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68293027871769"/>
                  <c:h val="0.2188764618845512"/>
                </c:manualLayout>
              </c15:layout>
            </c:ext>
          </c:extLst>
        </c:dLbl>
      </c:pivotFmt>
      <c:pivotFmt>
        <c:idx val="2"/>
        <c:spPr>
          <a:solidFill>
            <a:schemeClr val="accent3"/>
          </a:solidFill>
          <a:ln>
            <a:noFill/>
          </a:ln>
          <a:effectLst/>
        </c:spPr>
        <c:dLbl>
          <c:idx val="0"/>
          <c:layout>
            <c:manualLayout>
              <c:x val="-0.16609309988596399"/>
              <c:y val="-8.95062358392357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dLbl>
          <c:idx val="0"/>
          <c:layout>
            <c:manualLayout>
              <c:x val="0.30817198550287611"/>
              <c:y val="-1.09061322606477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479947785644794"/>
                  <c:h val="0.18270465434325148"/>
                </c:manualLayout>
              </c15:layout>
            </c:ext>
          </c:extLst>
        </c:dLbl>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0.2615769320489989"/>
              <c:y val="-0.1071805784925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68293027871769"/>
                  <c:h val="0.2188764618845512"/>
                </c:manualLayout>
              </c15:layout>
            </c:ext>
          </c:extLst>
        </c:dLbl>
      </c:pivotFmt>
      <c:pivotFmt>
        <c:idx val="6"/>
        <c:spPr>
          <a:solidFill>
            <a:schemeClr val="accent1"/>
          </a:solidFill>
          <a:ln>
            <a:noFill/>
          </a:ln>
          <a:effectLst/>
        </c:spPr>
        <c:dLbl>
          <c:idx val="0"/>
          <c:layout>
            <c:manualLayout>
              <c:x val="0.30817198550287611"/>
              <c:y val="-1.09061322606477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479947785644794"/>
                  <c:h val="0.18270465434325148"/>
                </c:manualLayout>
              </c15:layout>
            </c:ext>
          </c:extLst>
        </c:dLbl>
      </c:pivotFmt>
      <c:pivotFmt>
        <c:idx val="7"/>
        <c:spPr>
          <a:solidFill>
            <a:schemeClr val="accent1"/>
          </a:solidFill>
          <a:ln>
            <a:noFill/>
          </a:ln>
          <a:effectLst/>
        </c:spPr>
        <c:dLbl>
          <c:idx val="0"/>
          <c:layout>
            <c:manualLayout>
              <c:x val="-0.16609309988596399"/>
              <c:y val="-8.95062358392357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2790160188380983"/>
              <c:y val="-2.41874470006851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2790160188380995"/>
              <c:y val="9.07029262525692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9.6578760606142247E-2"/>
              <c:y val="-0.108843511503083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85893493366939"/>
          <c:y val="0.40607567230410396"/>
          <c:w val="0.22462153363773643"/>
          <c:h val="0.4834870340841993"/>
        </c:manualLayout>
      </c:layout>
      <c:doughnutChart>
        <c:varyColors val="1"/>
        <c:ser>
          <c:idx val="0"/>
          <c:order val="0"/>
          <c:tx>
            <c:strRef>
              <c:f>kpi!$B$3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9A0-4262-8A2D-557CC397B6CB}"/>
              </c:ext>
            </c:extLst>
          </c:dPt>
          <c:dPt>
            <c:idx val="1"/>
            <c:bubble3D val="0"/>
            <c:spPr>
              <a:solidFill>
                <a:schemeClr val="accent2"/>
              </a:solidFill>
              <a:ln>
                <a:noFill/>
              </a:ln>
              <a:effectLst/>
            </c:spPr>
            <c:extLst>
              <c:ext xmlns:c16="http://schemas.microsoft.com/office/drawing/2014/chart" uri="{C3380CC4-5D6E-409C-BE32-E72D297353CC}">
                <c16:uniqueId val="{00000003-89A0-4262-8A2D-557CC397B6CB}"/>
              </c:ext>
            </c:extLst>
          </c:dPt>
          <c:dPt>
            <c:idx val="2"/>
            <c:bubble3D val="0"/>
            <c:spPr>
              <a:solidFill>
                <a:schemeClr val="accent3"/>
              </a:solidFill>
              <a:ln>
                <a:noFill/>
              </a:ln>
              <a:effectLst/>
            </c:spPr>
            <c:extLst>
              <c:ext xmlns:c16="http://schemas.microsoft.com/office/drawing/2014/chart" uri="{C3380CC4-5D6E-409C-BE32-E72D297353CC}">
                <c16:uniqueId val="{00000005-89A0-4262-8A2D-557CC397B6CB}"/>
              </c:ext>
            </c:extLst>
          </c:dPt>
          <c:dLbls>
            <c:dLbl>
              <c:idx val="0"/>
              <c:layout>
                <c:manualLayout>
                  <c:x val="0.12790160188380983"/>
                  <c:y val="-2.41874470006851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A0-4262-8A2D-557CC397B6CB}"/>
                </c:ext>
              </c:extLst>
            </c:dLbl>
            <c:dLbl>
              <c:idx val="1"/>
              <c:layout>
                <c:manualLayout>
                  <c:x val="0.12790160188380995"/>
                  <c:y val="9.07029262525692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A0-4262-8A2D-557CC397B6CB}"/>
                </c:ext>
              </c:extLst>
            </c:dLbl>
            <c:dLbl>
              <c:idx val="2"/>
              <c:layout>
                <c:manualLayout>
                  <c:x val="-9.6578760606142247E-2"/>
                  <c:y val="-0.108843511503083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A0-4262-8A2D-557CC397B6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kpi!$A$4:$A$7</c:f>
              <c:strCache>
                <c:ptCount val="3"/>
                <c:pt idx="0">
                  <c:v>Iron Stength Equipment Co.</c:v>
                </c:pt>
                <c:pt idx="1">
                  <c:v>Peak Performance Gear</c:v>
                </c:pt>
                <c:pt idx="2">
                  <c:v>Titan Fitness Supply</c:v>
                </c:pt>
              </c:strCache>
            </c:strRef>
          </c:cat>
          <c:val>
            <c:numRef>
              <c:f>kpi!$B$4:$B$7</c:f>
              <c:numCache>
                <c:formatCode>0.00%</c:formatCode>
                <c:ptCount val="3"/>
                <c:pt idx="0">
                  <c:v>0.31257429962893918</c:v>
                </c:pt>
                <c:pt idx="1">
                  <c:v>0.3749612254516298</c:v>
                </c:pt>
                <c:pt idx="2">
                  <c:v>0.31246447491943102</c:v>
                </c:pt>
              </c:numCache>
            </c:numRef>
          </c:val>
          <c:extLst>
            <c:ext xmlns:c16="http://schemas.microsoft.com/office/drawing/2014/chart" uri="{C3380CC4-5D6E-409C-BE32-E72D297353CC}">
              <c16:uniqueId val="{00000006-89A0-4262-8A2D-557CC397B6C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6.176790050776363E-2"/>
          <c:y val="0.13923946373919333"/>
          <c:w val="0.90458723967915222"/>
          <c:h val="0.17211596768113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Analyses.xlsx]kpi!PivotTable7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Equipment</a:t>
            </a:r>
            <a:r>
              <a:rPr lang="en-US" baseline="0"/>
              <a:t> Profits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5384615384615385"/>
              <c:y val="-0.13053616248154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1439842209072978"/>
              <c:y val="-0.14918418569319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1439842209072978"/>
              <c:y val="8.702410832103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5384615384615385"/>
              <c:y val="-0.13053616248154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1439842209072978"/>
              <c:y val="8.702410832103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1439842209072978"/>
              <c:y val="-0.14918418569319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kpi!$B$18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4-12AA-457A-B562-78F0618775EB}"/>
              </c:ext>
            </c:extLst>
          </c:dPt>
          <c:dPt>
            <c:idx val="1"/>
            <c:bubble3D val="0"/>
            <c:spPr>
              <a:solidFill>
                <a:schemeClr val="accent2"/>
              </a:solidFill>
              <a:ln>
                <a:noFill/>
              </a:ln>
              <a:effectLst/>
            </c:spPr>
            <c:extLst>
              <c:ext xmlns:c16="http://schemas.microsoft.com/office/drawing/2014/chart" uri="{C3380CC4-5D6E-409C-BE32-E72D297353CC}">
                <c16:uniqueId val="{00000006-12AA-457A-B562-78F0618775EB}"/>
              </c:ext>
            </c:extLst>
          </c:dPt>
          <c:dPt>
            <c:idx val="2"/>
            <c:bubble3D val="0"/>
            <c:spPr>
              <a:solidFill>
                <a:schemeClr val="accent3"/>
              </a:solidFill>
              <a:ln>
                <a:noFill/>
              </a:ln>
              <a:effectLst/>
            </c:spPr>
            <c:extLst>
              <c:ext xmlns:c16="http://schemas.microsoft.com/office/drawing/2014/chart" uri="{C3380CC4-5D6E-409C-BE32-E72D297353CC}">
                <c16:uniqueId val="{00000005-12AA-457A-B562-78F0618775EB}"/>
              </c:ext>
            </c:extLst>
          </c:dPt>
          <c:dLbls>
            <c:dLbl>
              <c:idx val="0"/>
              <c:layout>
                <c:manualLayout>
                  <c:x val="0.15384615384615385"/>
                  <c:y val="-0.130536162481547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AA-457A-B562-78F0618775EB}"/>
                </c:ext>
              </c:extLst>
            </c:dLbl>
            <c:dLbl>
              <c:idx val="1"/>
              <c:layout>
                <c:manualLayout>
                  <c:x val="-0.11439842209072978"/>
                  <c:y val="8.70241083210317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AA-457A-B562-78F0618775EB}"/>
                </c:ext>
              </c:extLst>
            </c:dLbl>
            <c:dLbl>
              <c:idx val="2"/>
              <c:layout>
                <c:manualLayout>
                  <c:x val="-0.11439842209072978"/>
                  <c:y val="-0.14918418569319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AA-457A-B562-78F061877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kpi!$A$19:$A$22</c:f>
              <c:strCache>
                <c:ptCount val="3"/>
                <c:pt idx="0">
                  <c:v>Airbike</c:v>
                </c:pt>
                <c:pt idx="1">
                  <c:v>Rowing Machine</c:v>
                </c:pt>
                <c:pt idx="2">
                  <c:v>Treadmill</c:v>
                </c:pt>
              </c:strCache>
            </c:strRef>
          </c:cat>
          <c:val>
            <c:numRef>
              <c:f>kpi!$B$19:$B$22</c:f>
              <c:numCache>
                <c:formatCode>[$$-409]#,##0</c:formatCode>
                <c:ptCount val="3"/>
                <c:pt idx="0">
                  <c:v>5758848</c:v>
                </c:pt>
                <c:pt idx="1">
                  <c:v>4839018</c:v>
                </c:pt>
                <c:pt idx="2">
                  <c:v>4808503</c:v>
                </c:pt>
              </c:numCache>
            </c:numRef>
          </c:val>
          <c:extLst>
            <c:ext xmlns:c16="http://schemas.microsoft.com/office/drawing/2014/chart" uri="{C3380CC4-5D6E-409C-BE32-E72D297353CC}">
              <c16:uniqueId val="{00000000-12AA-457A-B562-78F0618775E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Analyses.xlsx]kpi!PivotTable7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Equipment Profit</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1118832522585129"/>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0840861709520501"/>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6400277970813065"/>
              <c:y val="9.722222222222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kpi!$B$18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4051-42FE-8ED5-F6585D969E27}"/>
              </c:ext>
            </c:extLst>
          </c:dPt>
          <c:dPt>
            <c:idx val="1"/>
            <c:bubble3D val="0"/>
            <c:spPr>
              <a:solidFill>
                <a:schemeClr val="accent2"/>
              </a:solidFill>
              <a:ln>
                <a:noFill/>
              </a:ln>
              <a:effectLst/>
            </c:spPr>
            <c:extLst>
              <c:ext xmlns:c16="http://schemas.microsoft.com/office/drawing/2014/chart" uri="{C3380CC4-5D6E-409C-BE32-E72D297353CC}">
                <c16:uniqueId val="{00000004-4051-42FE-8ED5-F6585D969E27}"/>
              </c:ext>
            </c:extLst>
          </c:dPt>
          <c:dPt>
            <c:idx val="2"/>
            <c:bubble3D val="0"/>
            <c:spPr>
              <a:solidFill>
                <a:schemeClr val="accent3"/>
              </a:solidFill>
              <a:ln>
                <a:noFill/>
              </a:ln>
              <a:effectLst/>
            </c:spPr>
            <c:extLst>
              <c:ext xmlns:c16="http://schemas.microsoft.com/office/drawing/2014/chart" uri="{C3380CC4-5D6E-409C-BE32-E72D297353CC}">
                <c16:uniqueId val="{00000003-4051-42FE-8ED5-F6585D969E27}"/>
              </c:ext>
            </c:extLst>
          </c:dPt>
          <c:dLbls>
            <c:dLbl>
              <c:idx val="0"/>
              <c:layout>
                <c:manualLayout>
                  <c:x val="0.11118832522585129"/>
                  <c:y val="-9.25925925925925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051-42FE-8ED5-F6585D969E27}"/>
                </c:ext>
              </c:extLst>
            </c:dLbl>
            <c:dLbl>
              <c:idx val="1"/>
              <c:layout>
                <c:manualLayout>
                  <c:x val="0.16400277970813065"/>
                  <c:y val="9.722222222222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051-42FE-8ED5-F6585D969E27}"/>
                </c:ext>
              </c:extLst>
            </c:dLbl>
            <c:dLbl>
              <c:idx val="2"/>
              <c:layout>
                <c:manualLayout>
                  <c:x val="-0.10840861709520501"/>
                  <c:y val="-5.55555555555555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51-42FE-8ED5-F6585D969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kpi!$A$19:$A$22</c:f>
              <c:strCache>
                <c:ptCount val="3"/>
                <c:pt idx="0">
                  <c:v>Airbike</c:v>
                </c:pt>
                <c:pt idx="1">
                  <c:v>Rowing Machine</c:v>
                </c:pt>
                <c:pt idx="2">
                  <c:v>Treadmill</c:v>
                </c:pt>
              </c:strCache>
            </c:strRef>
          </c:cat>
          <c:val>
            <c:numRef>
              <c:f>kpi!$B$19:$B$22</c:f>
              <c:numCache>
                <c:formatCode>[$$-409]#,##0</c:formatCode>
                <c:ptCount val="3"/>
                <c:pt idx="0">
                  <c:v>5758848</c:v>
                </c:pt>
                <c:pt idx="1">
                  <c:v>4839018</c:v>
                </c:pt>
                <c:pt idx="2">
                  <c:v>4808503</c:v>
                </c:pt>
              </c:numCache>
            </c:numRef>
          </c:val>
          <c:extLst>
            <c:ext xmlns:c16="http://schemas.microsoft.com/office/drawing/2014/chart" uri="{C3380CC4-5D6E-409C-BE32-E72D297353CC}">
              <c16:uniqueId val="{00000000-4051-42FE-8ED5-F6585D969E2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Analyses.xlsx]kpi!PivotTable7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Equipment</a:t>
            </a:r>
            <a:r>
              <a:rPr lang="en-US" baseline="0"/>
              <a:t> Profits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5384615384615385"/>
              <c:y val="-0.13053616248154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layout>
            <c:manualLayout>
              <c:x val="-0.11439842209072978"/>
              <c:y val="-0.14918418569319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11439842209072978"/>
              <c:y val="8.702410832103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5384615384615385"/>
              <c:y val="-0.13053616248154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1439842209072978"/>
              <c:y val="8.702410832103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1439842209072978"/>
              <c:y val="-0.14918418569319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20036855629301942"/>
              <c:y val="-0.130536162481547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17928376781571"/>
                  <c:h val="0.15142937229099249"/>
                </c:manualLayout>
              </c15:layout>
            </c:ext>
          </c:extLst>
        </c:dLbl>
      </c:pivotFmt>
      <c:pivotFmt>
        <c:idx val="13"/>
        <c:spPr>
          <a:solidFill>
            <a:schemeClr val="accent1"/>
          </a:solidFill>
          <a:ln>
            <a:noFill/>
          </a:ln>
          <a:effectLst/>
        </c:spPr>
        <c:dLbl>
          <c:idx val="0"/>
          <c:layout>
            <c:manualLayout>
              <c:x val="-0.17421305271736534"/>
              <c:y val="8.70239345306566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951565765791532"/>
                  <c:h val="0.15142937229099249"/>
                </c:manualLayout>
              </c15:layout>
            </c:ext>
          </c:extLst>
        </c:dLbl>
      </c:pivotFmt>
      <c:pivotFmt>
        <c:idx val="14"/>
        <c:spPr>
          <a:solidFill>
            <a:schemeClr val="accent1"/>
          </a:solidFill>
          <a:ln>
            <a:noFill/>
          </a:ln>
          <a:effectLst/>
        </c:spPr>
        <c:dLbl>
          <c:idx val="0"/>
          <c:layout>
            <c:manualLayout>
              <c:x val="-7.6737429633743387E-2"/>
              <c:y val="-0.14918418569319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407001769839877"/>
                  <c:h val="0.15142937229099249"/>
                </c:manualLayout>
              </c15:layout>
            </c:ext>
          </c:extLst>
        </c:dLbl>
      </c:pivotFmt>
    </c:pivotFmts>
    <c:plotArea>
      <c:layout/>
      <c:doughnutChart>
        <c:varyColors val="1"/>
        <c:ser>
          <c:idx val="0"/>
          <c:order val="0"/>
          <c:tx>
            <c:strRef>
              <c:f>kpi!$B$18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874-4CD2-90F8-46AA8315BDEC}"/>
              </c:ext>
            </c:extLst>
          </c:dPt>
          <c:dPt>
            <c:idx val="1"/>
            <c:bubble3D val="0"/>
            <c:spPr>
              <a:solidFill>
                <a:schemeClr val="accent2"/>
              </a:solidFill>
              <a:ln>
                <a:noFill/>
              </a:ln>
              <a:effectLst/>
            </c:spPr>
            <c:extLst>
              <c:ext xmlns:c16="http://schemas.microsoft.com/office/drawing/2014/chart" uri="{C3380CC4-5D6E-409C-BE32-E72D297353CC}">
                <c16:uniqueId val="{00000003-C874-4CD2-90F8-46AA8315BDEC}"/>
              </c:ext>
            </c:extLst>
          </c:dPt>
          <c:dPt>
            <c:idx val="2"/>
            <c:bubble3D val="0"/>
            <c:spPr>
              <a:solidFill>
                <a:schemeClr val="accent3"/>
              </a:solidFill>
              <a:ln>
                <a:noFill/>
              </a:ln>
              <a:effectLst/>
            </c:spPr>
            <c:extLst>
              <c:ext xmlns:c16="http://schemas.microsoft.com/office/drawing/2014/chart" uri="{C3380CC4-5D6E-409C-BE32-E72D297353CC}">
                <c16:uniqueId val="{00000005-C874-4CD2-90F8-46AA8315BDEC}"/>
              </c:ext>
            </c:extLst>
          </c:dPt>
          <c:dLbls>
            <c:dLbl>
              <c:idx val="0"/>
              <c:layout>
                <c:manualLayout>
                  <c:x val="0.20036855629301942"/>
                  <c:y val="-0.13053616248154781"/>
                </c:manualLayout>
              </c:layout>
              <c:showLegendKey val="0"/>
              <c:showVal val="1"/>
              <c:showCatName val="0"/>
              <c:showSerName val="0"/>
              <c:showPercent val="0"/>
              <c:showBubbleSize val="0"/>
              <c:extLst>
                <c:ext xmlns:c15="http://schemas.microsoft.com/office/drawing/2012/chart" uri="{CE6537A1-D6FC-4f65-9D91-7224C49458BB}">
                  <c15:layout>
                    <c:manualLayout>
                      <c:w val="0.2817928376781571"/>
                      <c:h val="0.15142937229099249"/>
                    </c:manualLayout>
                  </c15:layout>
                </c:ext>
                <c:ext xmlns:c16="http://schemas.microsoft.com/office/drawing/2014/chart" uri="{C3380CC4-5D6E-409C-BE32-E72D297353CC}">
                  <c16:uniqueId val="{00000001-C874-4CD2-90F8-46AA8315BDEC}"/>
                </c:ext>
              </c:extLst>
            </c:dLbl>
            <c:dLbl>
              <c:idx val="1"/>
              <c:layout>
                <c:manualLayout>
                  <c:x val="-0.17421305271736534"/>
                  <c:y val="8.7023934530656655E-2"/>
                </c:manualLayout>
              </c:layout>
              <c:showLegendKey val="0"/>
              <c:showVal val="1"/>
              <c:showCatName val="0"/>
              <c:showSerName val="0"/>
              <c:showPercent val="0"/>
              <c:showBubbleSize val="0"/>
              <c:extLst>
                <c:ext xmlns:c15="http://schemas.microsoft.com/office/drawing/2012/chart" uri="{CE6537A1-D6FC-4f65-9D91-7224C49458BB}">
                  <c15:layout>
                    <c:manualLayout>
                      <c:w val="0.29951565765791532"/>
                      <c:h val="0.15142937229099249"/>
                    </c:manualLayout>
                  </c15:layout>
                </c:ext>
                <c:ext xmlns:c16="http://schemas.microsoft.com/office/drawing/2014/chart" uri="{C3380CC4-5D6E-409C-BE32-E72D297353CC}">
                  <c16:uniqueId val="{00000003-C874-4CD2-90F8-46AA8315BDEC}"/>
                </c:ext>
              </c:extLst>
            </c:dLbl>
            <c:dLbl>
              <c:idx val="2"/>
              <c:layout>
                <c:manualLayout>
                  <c:x val="-7.6737429633743387E-2"/>
                  <c:y val="-0.1491841856931975"/>
                </c:manualLayout>
              </c:layout>
              <c:showLegendKey val="0"/>
              <c:showVal val="1"/>
              <c:showCatName val="0"/>
              <c:showSerName val="0"/>
              <c:showPercent val="0"/>
              <c:showBubbleSize val="0"/>
              <c:extLst>
                <c:ext xmlns:c15="http://schemas.microsoft.com/office/drawing/2012/chart" uri="{CE6537A1-D6FC-4f65-9D91-7224C49458BB}">
                  <c15:layout>
                    <c:manualLayout>
                      <c:w val="0.26407001769839877"/>
                      <c:h val="0.15142937229099249"/>
                    </c:manualLayout>
                  </c15:layout>
                </c:ext>
                <c:ext xmlns:c16="http://schemas.microsoft.com/office/drawing/2014/chart" uri="{C3380CC4-5D6E-409C-BE32-E72D297353CC}">
                  <c16:uniqueId val="{00000005-C874-4CD2-90F8-46AA8315BD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kpi!$A$19:$A$22</c:f>
              <c:strCache>
                <c:ptCount val="3"/>
                <c:pt idx="0">
                  <c:v>Airbike</c:v>
                </c:pt>
                <c:pt idx="1">
                  <c:v>Rowing Machine</c:v>
                </c:pt>
                <c:pt idx="2">
                  <c:v>Treadmill</c:v>
                </c:pt>
              </c:strCache>
            </c:strRef>
          </c:cat>
          <c:val>
            <c:numRef>
              <c:f>kpi!$B$19:$B$22</c:f>
              <c:numCache>
                <c:formatCode>[$$-409]#,##0</c:formatCode>
                <c:ptCount val="3"/>
                <c:pt idx="0">
                  <c:v>5758848</c:v>
                </c:pt>
                <c:pt idx="1">
                  <c:v>4839018</c:v>
                </c:pt>
                <c:pt idx="2">
                  <c:v>4808503</c:v>
                </c:pt>
              </c:numCache>
            </c:numRef>
          </c:val>
          <c:extLst>
            <c:ext xmlns:c16="http://schemas.microsoft.com/office/drawing/2014/chart" uri="{C3380CC4-5D6E-409C-BE32-E72D297353CC}">
              <c16:uniqueId val="{00000006-C874-4CD2-90F8-46AA8315BDE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Analyses.xlsx]monthly proft (average)!PivotTable4</c:name>
    <c:fmtId val="1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a:t>
            </a:r>
            <a:r>
              <a:rPr lang="en-US" baseline="0"/>
              <a:t> Profits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proft (average)'!$B$3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'monthly proft (average)'!$A$4:$A$16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proft (average)'!$B$4:$B$16</c:f>
              <c:numCache>
                <c:formatCode>[$$-409]#,##0</c:formatCode>
                <c:ptCount val="12"/>
                <c:pt idx="0">
                  <c:v>1394135</c:v>
                </c:pt>
                <c:pt idx="1">
                  <c:v>1402613</c:v>
                </c:pt>
                <c:pt idx="2">
                  <c:v>1412264</c:v>
                </c:pt>
                <c:pt idx="3">
                  <c:v>1400259</c:v>
                </c:pt>
                <c:pt idx="4">
                  <c:v>1406101</c:v>
                </c:pt>
                <c:pt idx="5">
                  <c:v>1183076</c:v>
                </c:pt>
                <c:pt idx="6">
                  <c:v>1192962</c:v>
                </c:pt>
                <c:pt idx="7">
                  <c:v>1216901</c:v>
                </c:pt>
                <c:pt idx="8">
                  <c:v>1203863</c:v>
                </c:pt>
                <c:pt idx="9">
                  <c:v>1193641</c:v>
                </c:pt>
                <c:pt idx="10">
                  <c:v>1183610</c:v>
                </c:pt>
                <c:pt idx="11">
                  <c:v>1216944</c:v>
                </c:pt>
              </c:numCache>
            </c:numRef>
          </c:val>
          <c:smooth val="0"/>
          <c:extLst>
            <c:ext xmlns:c16="http://schemas.microsoft.com/office/drawing/2014/chart" uri="{C3380CC4-5D6E-409C-BE32-E72D297353CC}">
              <c16:uniqueId val="{00000000-F121-49AA-93BE-4E926F451B2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70321343"/>
        <c:axId val="870313663"/>
      </c:lineChart>
      <c:catAx>
        <c:axId val="87032134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0313663"/>
        <c:crosses val="autoZero"/>
        <c:auto val="1"/>
        <c:lblAlgn val="ctr"/>
        <c:lblOffset val="100"/>
        <c:noMultiLvlLbl val="0"/>
      </c:catAx>
      <c:valAx>
        <c:axId val="87031366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032134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Analyses.xlsx]profit y to y %, average % !PivotTable9</c:name>
    <c:fmtId val="0"/>
  </c:pivotSource>
  <c:chart>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5906649390279E-2"/>
          <c:y val="5.2934933228852836E-2"/>
          <c:w val="0.72430870252400181"/>
          <c:h val="0.89413013354229431"/>
        </c:manualLayout>
      </c:layout>
      <c:barChart>
        <c:barDir val="col"/>
        <c:grouping val="clustered"/>
        <c:varyColors val="0"/>
        <c:ser>
          <c:idx val="0"/>
          <c:order val="0"/>
          <c:tx>
            <c:strRef>
              <c:f>'profit y to y %, average % '!$B$3:$B$4</c:f>
              <c:strCache>
                <c:ptCount val="1"/>
                <c:pt idx="0">
                  <c:v>Iron Stength Equipment Co.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'profit y to y %, average % '!$A$5:$A$10</c:f>
              <c:strCache>
                <c:ptCount val="6"/>
                <c:pt idx="0">
                  <c:v>2018</c:v>
                </c:pt>
                <c:pt idx="1">
                  <c:v>2019</c:v>
                </c:pt>
                <c:pt idx="2">
                  <c:v>2020</c:v>
                </c:pt>
                <c:pt idx="3">
                  <c:v>2021</c:v>
                </c:pt>
                <c:pt idx="4">
                  <c:v>2022</c:v>
                </c:pt>
                <c:pt idx="5">
                  <c:v>2023</c:v>
                </c:pt>
              </c:strCache>
            </c:strRef>
          </c:cat>
          <c:val>
            <c:numRef>
              <c:f>'profit y to y %, average % '!$B$5:$B$10</c:f>
              <c:numCache>
                <c:formatCode>0.00%</c:formatCode>
                <c:ptCount val="6"/>
                <c:pt idx="1">
                  <c:v>-1.4396031938694502E-2</c:v>
                </c:pt>
                <c:pt idx="2">
                  <c:v>-1.2908826090313854E-2</c:v>
                </c:pt>
                <c:pt idx="3">
                  <c:v>1.3391905780544848E-2</c:v>
                </c:pt>
                <c:pt idx="4">
                  <c:v>3.1476800998739597E-3</c:v>
                </c:pt>
                <c:pt idx="5">
                  <c:v>-2.1224287260916637E-2</c:v>
                </c:pt>
              </c:numCache>
            </c:numRef>
          </c:val>
          <c:extLst>
            <c:ext xmlns:c16="http://schemas.microsoft.com/office/drawing/2014/chart" uri="{C3380CC4-5D6E-409C-BE32-E72D297353CC}">
              <c16:uniqueId val="{00000000-9E39-478A-A28B-7AFAEC4550E6}"/>
            </c:ext>
          </c:extLst>
        </c:ser>
        <c:ser>
          <c:idx val="1"/>
          <c:order val="1"/>
          <c:tx>
            <c:strRef>
              <c:f>'profit y to y %, average % '!$C$3:$C$4</c:f>
              <c:strCache>
                <c:ptCount val="1"/>
                <c:pt idx="0">
                  <c:v>Peak Performance Gear</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'profit y to y %, average % '!$A$5:$A$10</c:f>
              <c:strCache>
                <c:ptCount val="6"/>
                <c:pt idx="0">
                  <c:v>2018</c:v>
                </c:pt>
                <c:pt idx="1">
                  <c:v>2019</c:v>
                </c:pt>
                <c:pt idx="2">
                  <c:v>2020</c:v>
                </c:pt>
                <c:pt idx="3">
                  <c:v>2021</c:v>
                </c:pt>
                <c:pt idx="4">
                  <c:v>2022</c:v>
                </c:pt>
                <c:pt idx="5">
                  <c:v>2023</c:v>
                </c:pt>
              </c:strCache>
            </c:strRef>
          </c:cat>
          <c:val>
            <c:numRef>
              <c:f>'profit y to y %, average % '!$C$5:$C$10</c:f>
              <c:numCache>
                <c:formatCode>0.00%</c:formatCode>
                <c:ptCount val="6"/>
                <c:pt idx="1">
                  <c:v>-8.5014069346763723E-3</c:v>
                </c:pt>
                <c:pt idx="2">
                  <c:v>1.3514268163288099E-4</c:v>
                </c:pt>
                <c:pt idx="3">
                  <c:v>1.0923860180843377E-2</c:v>
                </c:pt>
                <c:pt idx="4">
                  <c:v>-7.2377556329556491E-3</c:v>
                </c:pt>
                <c:pt idx="5">
                  <c:v>-1.4454195555585229E-3</c:v>
                </c:pt>
              </c:numCache>
            </c:numRef>
          </c:val>
          <c:extLst>
            <c:ext xmlns:c16="http://schemas.microsoft.com/office/drawing/2014/chart" uri="{C3380CC4-5D6E-409C-BE32-E72D297353CC}">
              <c16:uniqueId val="{00000001-9E39-478A-A28B-7AFAEC4550E6}"/>
            </c:ext>
          </c:extLst>
        </c:ser>
        <c:ser>
          <c:idx val="2"/>
          <c:order val="2"/>
          <c:tx>
            <c:strRef>
              <c:f>'profit y to y %, average % '!$D$3:$D$4</c:f>
              <c:strCache>
                <c:ptCount val="1"/>
                <c:pt idx="0">
                  <c:v>Titan Fitness Supply</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'profit y to y %, average % '!$A$5:$A$10</c:f>
              <c:strCache>
                <c:ptCount val="6"/>
                <c:pt idx="0">
                  <c:v>2018</c:v>
                </c:pt>
                <c:pt idx="1">
                  <c:v>2019</c:v>
                </c:pt>
                <c:pt idx="2">
                  <c:v>2020</c:v>
                </c:pt>
                <c:pt idx="3">
                  <c:v>2021</c:v>
                </c:pt>
                <c:pt idx="4">
                  <c:v>2022</c:v>
                </c:pt>
                <c:pt idx="5">
                  <c:v>2023</c:v>
                </c:pt>
              </c:strCache>
            </c:strRef>
          </c:cat>
          <c:val>
            <c:numRef>
              <c:f>'profit y to y %, average % '!$D$5:$D$10</c:f>
              <c:numCache>
                <c:formatCode>0.00%</c:formatCode>
                <c:ptCount val="6"/>
                <c:pt idx="1">
                  <c:v>4.9188780738042704E-4</c:v>
                </c:pt>
                <c:pt idx="2">
                  <c:v>-3.8488102958311584E-3</c:v>
                </c:pt>
                <c:pt idx="3">
                  <c:v>1.7476540047316858E-2</c:v>
                </c:pt>
                <c:pt idx="4">
                  <c:v>-4.2866766194516258E-2</c:v>
                </c:pt>
                <c:pt idx="5">
                  <c:v>2.0910297676225982E-3</c:v>
                </c:pt>
              </c:numCache>
            </c:numRef>
          </c:val>
          <c:extLst>
            <c:ext xmlns:c16="http://schemas.microsoft.com/office/drawing/2014/chart" uri="{C3380CC4-5D6E-409C-BE32-E72D297353CC}">
              <c16:uniqueId val="{00000002-9E39-478A-A28B-7AFAEC4550E6}"/>
            </c:ext>
          </c:extLst>
        </c:ser>
        <c:dLbls>
          <c:showLegendKey val="0"/>
          <c:showVal val="0"/>
          <c:showCatName val="0"/>
          <c:showSerName val="0"/>
          <c:showPercent val="0"/>
          <c:showBubbleSize val="0"/>
        </c:dLbls>
        <c:gapWidth val="164"/>
        <c:overlap val="-22"/>
        <c:axId val="1527371712"/>
        <c:axId val="1527362592"/>
      </c:barChart>
      <c:catAx>
        <c:axId val="15273717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527362592"/>
        <c:crosses val="autoZero"/>
        <c:auto val="1"/>
        <c:lblAlgn val="ctr"/>
        <c:lblOffset val="100"/>
        <c:noMultiLvlLbl val="0"/>
      </c:catAx>
      <c:valAx>
        <c:axId val="15273625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52737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Titan</a:t>
            </a:r>
            <a:r>
              <a:rPr lang="en-IN" baseline="0"/>
              <a:t> fitness</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9.4760732653735275E-2"/>
          <c:y val="3.808331957147857E-2"/>
          <c:w val="0.90523923639979786"/>
          <c:h val="0.83303884725076094"/>
        </c:manualLayout>
      </c:layout>
      <c:lineChart>
        <c:grouping val="standard"/>
        <c:varyColors val="0"/>
        <c:ser>
          <c:idx val="0"/>
          <c:order val="0"/>
          <c:tx>
            <c:strRef>
              <c:f>'titan fitness supply forecast o'!$B$1</c:f>
              <c:strCache>
                <c:ptCount val="1"/>
                <c:pt idx="0">
                  <c:v>Titan Fitness Supply</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'titan fitness supply forecast o'!$B$2:$B$13</c:f>
              <c:numCache>
                <c:formatCode>[$$-409]#,##0.00_ ;[Red]\-[$$-409]#,##0.00\ </c:formatCode>
                <c:ptCount val="12"/>
                <c:pt idx="0">
                  <c:v>58078</c:v>
                </c:pt>
                <c:pt idx="1">
                  <c:v>63305</c:v>
                </c:pt>
                <c:pt idx="2">
                  <c:v>62266</c:v>
                </c:pt>
                <c:pt idx="3">
                  <c:v>59559</c:v>
                </c:pt>
                <c:pt idx="4">
                  <c:v>55495</c:v>
                </c:pt>
              </c:numCache>
            </c:numRef>
          </c:val>
          <c:smooth val="0"/>
          <c:extLst>
            <c:ext xmlns:c16="http://schemas.microsoft.com/office/drawing/2014/chart" uri="{C3380CC4-5D6E-409C-BE32-E72D297353CC}">
              <c16:uniqueId val="{00000000-23DA-43C1-968E-7095C6391CDF}"/>
            </c:ext>
          </c:extLst>
        </c:ser>
        <c:ser>
          <c:idx val="1"/>
          <c:order val="1"/>
          <c:tx>
            <c:strRef>
              <c:f>'titan fitness supply forecast o'!$C$1</c:f>
              <c:strCache>
                <c:ptCount val="1"/>
                <c:pt idx="0">
                  <c:v>Forecast(Titan Fitness Supply)</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'titan fitness supply forecast o'!$A$2:$A$13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'titan fitness supply forecast o'!$C$2:$C$13</c:f>
              <c:numCache>
                <c:formatCode>General</c:formatCode>
                <c:ptCount val="12"/>
                <c:pt idx="4" formatCode="[$$-409]#,##0.00_ ;[Red]\-[$$-409]#,##0.00\ ">
                  <c:v>55495</c:v>
                </c:pt>
                <c:pt idx="5" formatCode="[$$-409]#,##0.00_ ;[Red]\-[$$-409]#,##0.00\ ">
                  <c:v>55949.275315134459</c:v>
                </c:pt>
                <c:pt idx="6" formatCode="[$$-409]#,##0.00_ ;[Red]\-[$$-409]#,##0.00\ ">
                  <c:v>54886.284131476088</c:v>
                </c:pt>
                <c:pt idx="7" formatCode="[$$-409]#,##0.00_ ;[Red]\-[$$-409]#,##0.00\ ">
                  <c:v>53823.292947817725</c:v>
                </c:pt>
                <c:pt idx="8" formatCode="[$$-409]#,##0.00_ ;[Red]\-[$$-409]#,##0.00\ ">
                  <c:v>52760.301764159354</c:v>
                </c:pt>
                <c:pt idx="9" formatCode="[$$-409]#,##0.00_ ;[Red]\-[$$-409]#,##0.00\ ">
                  <c:v>51697.310580500991</c:v>
                </c:pt>
                <c:pt idx="10" formatCode="[$$-409]#,##0.00_ ;[Red]\-[$$-409]#,##0.00\ ">
                  <c:v>50634.31939684262</c:v>
                </c:pt>
                <c:pt idx="11" formatCode="[$$-409]#,##0.00_ ;[Red]\-[$$-409]#,##0.00\ ">
                  <c:v>49571.328213184257</c:v>
                </c:pt>
              </c:numCache>
            </c:numRef>
          </c:val>
          <c:smooth val="0"/>
          <c:extLst>
            <c:ext xmlns:c16="http://schemas.microsoft.com/office/drawing/2014/chart" uri="{C3380CC4-5D6E-409C-BE32-E72D297353CC}">
              <c16:uniqueId val="{00000001-23DA-43C1-968E-7095C6391CDF}"/>
            </c:ext>
          </c:extLst>
        </c:ser>
        <c:ser>
          <c:idx val="2"/>
          <c:order val="2"/>
          <c:tx>
            <c:strRef>
              <c:f>'titan fitness supply forecast o'!$D$1</c:f>
              <c:strCache>
                <c:ptCount val="1"/>
                <c:pt idx="0">
                  <c:v>Lower Confidence Bound(Titan Fitness Supply)</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'titan fitness supply forecast o'!$A$2:$A$13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'titan fitness supply forecast o'!$D$2:$D$13</c:f>
              <c:numCache>
                <c:formatCode>General</c:formatCode>
                <c:ptCount val="12"/>
                <c:pt idx="4" formatCode="[$$-409]#,##0.00_ ;[Red]\-[$$-409]#,##0.00\ ">
                  <c:v>55495</c:v>
                </c:pt>
                <c:pt idx="5" formatCode="[$$-409]#,##0.00_ ;[Red]\-[$$-409]#,##0.00\ ">
                  <c:v>49221.173555505833</c:v>
                </c:pt>
                <c:pt idx="6" formatCode="[$$-409]#,##0.00_ ;[Red]\-[$$-409]#,##0.00\ ">
                  <c:v>47361.026379708477</c:v>
                </c:pt>
                <c:pt idx="7" formatCode="[$$-409]#,##0.00_ ;[Red]\-[$$-409]#,##0.00\ ">
                  <c:v>45574.835011420946</c:v>
                </c:pt>
                <c:pt idx="8" formatCode="[$$-409]#,##0.00_ ;[Red]\-[$$-409]#,##0.00\ ">
                  <c:v>43844.579352793589</c:v>
                </c:pt>
                <c:pt idx="9" formatCode="[$$-409]#,##0.00_ ;[Red]\-[$$-409]#,##0.00\ ">
                  <c:v>42158.508867009223</c:v>
                </c:pt>
                <c:pt idx="10" formatCode="[$$-409]#,##0.00_ ;[Red]\-[$$-409]#,##0.00\ ">
                  <c:v>40508.459191330956</c:v>
                </c:pt>
                <c:pt idx="11" formatCode="[$$-409]#,##0.00_ ;[Red]\-[$$-409]#,##0.00\ ">
                  <c:v>38888.486036685063</c:v>
                </c:pt>
              </c:numCache>
            </c:numRef>
          </c:val>
          <c:smooth val="0"/>
          <c:extLst>
            <c:ext xmlns:c16="http://schemas.microsoft.com/office/drawing/2014/chart" uri="{C3380CC4-5D6E-409C-BE32-E72D297353CC}">
              <c16:uniqueId val="{00000002-23DA-43C1-968E-7095C6391CDF}"/>
            </c:ext>
          </c:extLst>
        </c:ser>
        <c:ser>
          <c:idx val="3"/>
          <c:order val="3"/>
          <c:tx>
            <c:strRef>
              <c:f>'titan fitness supply forecast o'!$E$1</c:f>
              <c:strCache>
                <c:ptCount val="1"/>
                <c:pt idx="0">
                  <c:v>Upper Confidence Bound(Titan Fitness Supply)</c:v>
                </c:pt>
              </c:strCache>
            </c:strRef>
          </c:tx>
          <c:spPr>
            <a:ln w="22225" cap="rnd">
              <a:solidFill>
                <a:schemeClr val="accent4"/>
              </a:solidFill>
              <a:round/>
            </a:ln>
            <a:effectLst/>
          </c:spPr>
          <c:marker>
            <c:symbol val="x"/>
            <c:size val="6"/>
            <c:spPr>
              <a:noFill/>
              <a:ln w="9525">
                <a:solidFill>
                  <a:schemeClr val="accent4"/>
                </a:solidFill>
                <a:round/>
              </a:ln>
              <a:effectLst/>
            </c:spPr>
          </c:marker>
          <c:cat>
            <c:numRef>
              <c:f>'titan fitness supply forecast o'!$A$2:$A$13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'titan fitness supply forecast o'!$E$2:$E$13</c:f>
              <c:numCache>
                <c:formatCode>General</c:formatCode>
                <c:ptCount val="12"/>
                <c:pt idx="4" formatCode="[$$-409]#,##0.00_ ;[Red]\-[$$-409]#,##0.00\ ">
                  <c:v>55495</c:v>
                </c:pt>
                <c:pt idx="5" formatCode="[$$-409]#,##0.00_ ;[Red]\-[$$-409]#,##0.00\ ">
                  <c:v>62677.377074763084</c:v>
                </c:pt>
                <c:pt idx="6" formatCode="[$$-409]#,##0.00_ ;[Red]\-[$$-409]#,##0.00\ ">
                  <c:v>62411.541883243699</c:v>
                </c:pt>
                <c:pt idx="7" formatCode="[$$-409]#,##0.00_ ;[Red]\-[$$-409]#,##0.00\ ">
                  <c:v>62071.750884214503</c:v>
                </c:pt>
                <c:pt idx="8" formatCode="[$$-409]#,##0.00_ ;[Red]\-[$$-409]#,##0.00\ ">
                  <c:v>61676.024175525119</c:v>
                </c:pt>
                <c:pt idx="9" formatCode="[$$-409]#,##0.00_ ;[Red]\-[$$-409]#,##0.00\ ">
                  <c:v>61236.112293992759</c:v>
                </c:pt>
                <c:pt idx="10" formatCode="[$$-409]#,##0.00_ ;[Red]\-[$$-409]#,##0.00\ ">
                  <c:v>60760.179602354285</c:v>
                </c:pt>
                <c:pt idx="11" formatCode="[$$-409]#,##0.00_ ;[Red]\-[$$-409]#,##0.00\ ">
                  <c:v>60254.170389683452</c:v>
                </c:pt>
              </c:numCache>
            </c:numRef>
          </c:val>
          <c:smooth val="0"/>
          <c:extLst>
            <c:ext xmlns:c16="http://schemas.microsoft.com/office/drawing/2014/chart" uri="{C3380CC4-5D6E-409C-BE32-E72D297353CC}">
              <c16:uniqueId val="{00000003-23DA-43C1-968E-7095C6391CDF}"/>
            </c:ext>
          </c:extLst>
        </c:ser>
        <c:dLbls>
          <c:showLegendKey val="0"/>
          <c:showVal val="0"/>
          <c:showCatName val="0"/>
          <c:showSerName val="0"/>
          <c:showPercent val="0"/>
          <c:showBubbleSize val="0"/>
        </c:dLbls>
        <c:marker val="1"/>
        <c:smooth val="0"/>
        <c:axId val="946477039"/>
        <c:axId val="946477519"/>
      </c:lineChart>
      <c:catAx>
        <c:axId val="94647703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lumMod val="75000"/>
                  </a:schemeClr>
                </a:solidFill>
                <a:latin typeface="+mn-lt"/>
                <a:ea typeface="+mn-ea"/>
                <a:cs typeface="+mn-cs"/>
              </a:defRPr>
            </a:pPr>
            <a:endParaRPr lang="en-US"/>
          </a:p>
        </c:txPr>
        <c:crossAx val="946477519"/>
        <c:crosses val="autoZero"/>
        <c:auto val="1"/>
        <c:lblAlgn val="ctr"/>
        <c:lblOffset val="100"/>
        <c:noMultiLvlLbl val="0"/>
      </c:catAx>
      <c:valAx>
        <c:axId val="946477519"/>
        <c:scaling>
          <c:orientation val="minMax"/>
        </c:scaling>
        <c:delete val="0"/>
        <c:axPos val="l"/>
        <c:numFmt formatCode="[$$-409]#,##0.00_ ;[Red]\-[$$-409]#,##0.00\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946477039"/>
        <c:crosses val="autoZero"/>
        <c:crossBetween val="between"/>
      </c:valAx>
      <c:spPr>
        <a:noFill/>
        <a:ln>
          <a:noFill/>
        </a:ln>
        <a:effectLst/>
      </c:spPr>
    </c:plotArea>
    <c:legend>
      <c:legendPos val="t"/>
      <c:layout>
        <c:manualLayout>
          <c:xMode val="edge"/>
          <c:yMode val="edge"/>
          <c:x val="0.13273436920733284"/>
          <c:y val="0.66883462797056104"/>
          <c:w val="0.68102808116530766"/>
          <c:h val="0.11293232850514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Iron</a:t>
            </a:r>
            <a:r>
              <a:rPr lang="en-IN" baseline="0"/>
              <a:t> strength</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strRef>
              <c:f>'Iron strength forecast analysis'!$B$1</c:f>
              <c:strCache>
                <c:ptCount val="1"/>
                <c:pt idx="0">
                  <c:v>Supplier</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'Iron strength forecast analysis'!$B$2:$B$13</c:f>
              <c:numCache>
                <c:formatCode>General</c:formatCode>
                <c:ptCount val="12"/>
                <c:pt idx="0">
                  <c:v>66938</c:v>
                </c:pt>
                <c:pt idx="1">
                  <c:v>59034</c:v>
                </c:pt>
                <c:pt idx="2">
                  <c:v>62126</c:v>
                </c:pt>
                <c:pt idx="3">
                  <c:v>65759</c:v>
                </c:pt>
                <c:pt idx="4">
                  <c:v>64387</c:v>
                </c:pt>
              </c:numCache>
            </c:numRef>
          </c:val>
          <c:smooth val="0"/>
          <c:extLst>
            <c:ext xmlns:c16="http://schemas.microsoft.com/office/drawing/2014/chart" uri="{C3380CC4-5D6E-409C-BE32-E72D297353CC}">
              <c16:uniqueId val="{00000000-8442-4B10-8E36-6EC76BE2CBA1}"/>
            </c:ext>
          </c:extLst>
        </c:ser>
        <c:ser>
          <c:idx val="1"/>
          <c:order val="1"/>
          <c:tx>
            <c:strRef>
              <c:f>'Iron strength forecast analysis'!$C$1</c:f>
              <c:strCache>
                <c:ptCount val="1"/>
                <c:pt idx="0">
                  <c:v>Forecast(Supplier)</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'Iron strength forecast analysis'!$A$2:$A$13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'Iron strength forecast analysis'!$C$2:$C$13</c:f>
              <c:numCache>
                <c:formatCode>General</c:formatCode>
                <c:ptCount val="12"/>
                <c:pt idx="4">
                  <c:v>64387</c:v>
                </c:pt>
                <c:pt idx="5">
                  <c:v>65246.156092409496</c:v>
                </c:pt>
                <c:pt idx="6">
                  <c:v>65466.381180897384</c:v>
                </c:pt>
                <c:pt idx="7">
                  <c:v>65686.606269385258</c:v>
                </c:pt>
                <c:pt idx="8">
                  <c:v>65906.831357873147</c:v>
                </c:pt>
                <c:pt idx="9">
                  <c:v>66127.056446361035</c:v>
                </c:pt>
                <c:pt idx="10">
                  <c:v>66347.281534848909</c:v>
                </c:pt>
                <c:pt idx="11">
                  <c:v>66567.506623336798</c:v>
                </c:pt>
              </c:numCache>
            </c:numRef>
          </c:val>
          <c:smooth val="0"/>
          <c:extLst>
            <c:ext xmlns:c16="http://schemas.microsoft.com/office/drawing/2014/chart" uri="{C3380CC4-5D6E-409C-BE32-E72D297353CC}">
              <c16:uniqueId val="{00000001-8442-4B10-8E36-6EC76BE2CBA1}"/>
            </c:ext>
          </c:extLst>
        </c:ser>
        <c:ser>
          <c:idx val="2"/>
          <c:order val="2"/>
          <c:tx>
            <c:strRef>
              <c:f>'Iron strength forecast analysis'!$D$1</c:f>
              <c:strCache>
                <c:ptCount val="1"/>
                <c:pt idx="0">
                  <c:v>Lower Confidence Bound(Supplier)</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'Iron strength forecast analysis'!$A$2:$A$13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'Iron strength forecast analysis'!$D$2:$D$13</c:f>
              <c:numCache>
                <c:formatCode>General</c:formatCode>
                <c:ptCount val="12"/>
                <c:pt idx="4" formatCode="0.00">
                  <c:v>64387</c:v>
                </c:pt>
                <c:pt idx="5" formatCode="0.00">
                  <c:v>57488.078115413744</c:v>
                </c:pt>
                <c:pt idx="6" formatCode="0.00">
                  <c:v>57467.652291852537</c:v>
                </c:pt>
                <c:pt idx="7" formatCode="0.00">
                  <c:v>57452.419713689247</c:v>
                </c:pt>
                <c:pt idx="8" formatCode="0.00">
                  <c:v>57441.939896466953</c:v>
                </c:pt>
                <c:pt idx="9" formatCode="0.00">
                  <c:v>57435.827426588527</c:v>
                </c:pt>
                <c:pt idx="10" formatCode="0.00">
                  <c:v>57433.742850813389</c:v>
                </c:pt>
                <c:pt idx="11" formatCode="0.00">
                  <c:v>57435.385411815289</c:v>
                </c:pt>
              </c:numCache>
            </c:numRef>
          </c:val>
          <c:smooth val="0"/>
          <c:extLst>
            <c:ext xmlns:c16="http://schemas.microsoft.com/office/drawing/2014/chart" uri="{C3380CC4-5D6E-409C-BE32-E72D297353CC}">
              <c16:uniqueId val="{00000002-8442-4B10-8E36-6EC76BE2CBA1}"/>
            </c:ext>
          </c:extLst>
        </c:ser>
        <c:ser>
          <c:idx val="3"/>
          <c:order val="3"/>
          <c:tx>
            <c:strRef>
              <c:f>'Iron strength forecast analysis'!$E$1</c:f>
              <c:strCache>
                <c:ptCount val="1"/>
                <c:pt idx="0">
                  <c:v>Upper Confidence Bound(Supplier)</c:v>
                </c:pt>
              </c:strCache>
            </c:strRef>
          </c:tx>
          <c:spPr>
            <a:ln w="22225" cap="rnd">
              <a:solidFill>
                <a:schemeClr val="accent4"/>
              </a:solidFill>
              <a:round/>
            </a:ln>
            <a:effectLst/>
          </c:spPr>
          <c:marker>
            <c:symbol val="x"/>
            <c:size val="6"/>
            <c:spPr>
              <a:noFill/>
              <a:ln w="9525">
                <a:solidFill>
                  <a:schemeClr val="accent4"/>
                </a:solidFill>
                <a:round/>
              </a:ln>
              <a:effectLst/>
            </c:spPr>
          </c:marker>
          <c:cat>
            <c:numRef>
              <c:f>'Iron strength forecast analysis'!$A$2:$A$13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'Iron strength forecast analysis'!$E$2:$E$13</c:f>
              <c:numCache>
                <c:formatCode>General</c:formatCode>
                <c:ptCount val="12"/>
                <c:pt idx="4" formatCode="0.00">
                  <c:v>64387</c:v>
                </c:pt>
                <c:pt idx="5" formatCode="0.00">
                  <c:v>73004.23406940524</c:v>
                </c:pt>
                <c:pt idx="6" formatCode="0.00">
                  <c:v>73465.110069942224</c:v>
                </c:pt>
                <c:pt idx="7" formatCode="0.00">
                  <c:v>73920.792825081269</c:v>
                </c:pt>
                <c:pt idx="8" formatCode="0.00">
                  <c:v>74371.722819279341</c:v>
                </c:pt>
                <c:pt idx="9" formatCode="0.00">
                  <c:v>74818.285466133544</c:v>
                </c:pt>
                <c:pt idx="10" formatCode="0.00">
                  <c:v>75260.82021888443</c:v>
                </c:pt>
                <c:pt idx="11" formatCode="0.00">
                  <c:v>75699.627834858315</c:v>
                </c:pt>
              </c:numCache>
            </c:numRef>
          </c:val>
          <c:smooth val="0"/>
          <c:extLst>
            <c:ext xmlns:c16="http://schemas.microsoft.com/office/drawing/2014/chart" uri="{C3380CC4-5D6E-409C-BE32-E72D297353CC}">
              <c16:uniqueId val="{00000003-8442-4B10-8E36-6EC76BE2CBA1}"/>
            </c:ext>
          </c:extLst>
        </c:ser>
        <c:dLbls>
          <c:showLegendKey val="0"/>
          <c:showVal val="0"/>
          <c:showCatName val="0"/>
          <c:showSerName val="0"/>
          <c:showPercent val="0"/>
          <c:showBubbleSize val="0"/>
        </c:dLbls>
        <c:marker val="1"/>
        <c:smooth val="0"/>
        <c:axId val="1692045504"/>
        <c:axId val="1692045984"/>
      </c:lineChart>
      <c:catAx>
        <c:axId val="169204550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lumMod val="75000"/>
                  </a:schemeClr>
                </a:solidFill>
                <a:latin typeface="+mn-lt"/>
                <a:ea typeface="+mn-ea"/>
                <a:cs typeface="+mn-cs"/>
              </a:defRPr>
            </a:pPr>
            <a:endParaRPr lang="en-US"/>
          </a:p>
        </c:txPr>
        <c:crossAx val="1692045984"/>
        <c:crosses val="autoZero"/>
        <c:auto val="1"/>
        <c:lblAlgn val="ctr"/>
        <c:lblOffset val="100"/>
        <c:noMultiLvlLbl val="0"/>
      </c:catAx>
      <c:valAx>
        <c:axId val="16920459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692045504"/>
        <c:crosses val="autoZero"/>
        <c:crossBetween val="between"/>
      </c:valAx>
      <c:spPr>
        <a:noFill/>
        <a:ln>
          <a:noFill/>
        </a:ln>
        <a:effectLst/>
      </c:spPr>
    </c:plotArea>
    <c:legend>
      <c:legendPos val="b"/>
      <c:layout>
        <c:manualLayout>
          <c:xMode val="edge"/>
          <c:yMode val="edge"/>
          <c:x val="9.9841631876161865E-2"/>
          <c:y val="0.75904215206721914"/>
          <c:w val="0.85494899438075933"/>
          <c:h val="4.90640886694770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Peak</a:t>
            </a:r>
            <a:r>
              <a:rPr lang="en-IN" baseline="0"/>
              <a:t> Performance Gear Forecast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7.3063778633339085E-2"/>
          <c:y val="8.014856929147135E-2"/>
          <c:w val="0.9129961799097559"/>
          <c:h val="0.69945175556135208"/>
        </c:manualLayout>
      </c:layout>
      <c:lineChart>
        <c:grouping val="standard"/>
        <c:varyColors val="0"/>
        <c:ser>
          <c:idx val="0"/>
          <c:order val="0"/>
          <c:tx>
            <c:strRef>
              <c:f>'peak performance forecast'!$B$1</c:f>
              <c:strCache>
                <c:ptCount val="1"/>
                <c:pt idx="0">
                  <c:v>Peak Performance Gear</c:v>
                </c:pt>
              </c:strCache>
            </c:strRef>
          </c:tx>
          <c:spPr>
            <a:ln w="28575" cap="rnd">
              <a:solidFill>
                <a:schemeClr val="accent1"/>
              </a:solidFill>
              <a:round/>
            </a:ln>
            <a:effectLst/>
          </c:spPr>
          <c:marker>
            <c:symbol val="none"/>
          </c:marker>
          <c:val>
            <c:numRef>
              <c:f>'peak performance forecast'!$B$2:$B$13</c:f>
              <c:numCache>
                <c:formatCode>[$$-409]#,##0.00_ ;[Red]\-[$$-409]#,##0.00\ </c:formatCode>
                <c:ptCount val="12"/>
                <c:pt idx="0">
                  <c:v>80574</c:v>
                </c:pt>
                <c:pt idx="1">
                  <c:v>72871</c:v>
                </c:pt>
                <c:pt idx="2">
                  <c:v>79177</c:v>
                </c:pt>
                <c:pt idx="3">
                  <c:v>72098</c:v>
                </c:pt>
                <c:pt idx="4">
                  <c:v>76867</c:v>
                </c:pt>
              </c:numCache>
            </c:numRef>
          </c:val>
          <c:smooth val="0"/>
          <c:extLst>
            <c:ext xmlns:c16="http://schemas.microsoft.com/office/drawing/2014/chart" uri="{C3380CC4-5D6E-409C-BE32-E72D297353CC}">
              <c16:uniqueId val="{00000000-8AD7-41A1-810F-D8868B772DC8}"/>
            </c:ext>
          </c:extLst>
        </c:ser>
        <c:ser>
          <c:idx val="1"/>
          <c:order val="1"/>
          <c:tx>
            <c:strRef>
              <c:f>'peak performance forecast'!$C$1</c:f>
              <c:strCache>
                <c:ptCount val="1"/>
                <c:pt idx="0">
                  <c:v>Forecast(Peak Performance Gear)</c:v>
                </c:pt>
              </c:strCache>
            </c:strRef>
          </c:tx>
          <c:spPr>
            <a:ln w="25400" cap="rnd">
              <a:solidFill>
                <a:schemeClr val="accent2"/>
              </a:solidFill>
              <a:round/>
            </a:ln>
            <a:effectLst/>
          </c:spPr>
          <c:marker>
            <c:symbol val="none"/>
          </c:marker>
          <c:cat>
            <c:numRef>
              <c:f>'peak performance forecast'!$A$2:$A$13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'peak performance forecast'!$C$2:$C$13</c:f>
              <c:numCache>
                <c:formatCode>General</c:formatCode>
                <c:ptCount val="12"/>
                <c:pt idx="4" formatCode="[$$-409]#,##0.00_ ;[Red]\-[$$-409]#,##0.00\ ">
                  <c:v>76867</c:v>
                </c:pt>
                <c:pt idx="5" formatCode="[$$-409]#,##0.00_ ;[Red]\-[$$-409]#,##0.00\ ">
                  <c:v>70285.058974405605</c:v>
                </c:pt>
                <c:pt idx="6" formatCode="[$$-409]#,##0.00_ ;[Red]\-[$$-409]#,##0.00\ ">
                  <c:v>76299.612437948555</c:v>
                </c:pt>
                <c:pt idx="7" formatCode="[$$-409]#,##0.00_ ;[Red]\-[$$-409]#,##0.00\ ">
                  <c:v>68899.407759028531</c:v>
                </c:pt>
                <c:pt idx="8" formatCode="[$$-409]#,##0.00_ ;[Red]\-[$$-409]#,##0.00\ ">
                  <c:v>74913.961222571481</c:v>
                </c:pt>
                <c:pt idx="9" formatCode="[$$-409]#,##0.00_ ;[Red]\-[$$-409]#,##0.00\ ">
                  <c:v>67513.756543651441</c:v>
                </c:pt>
                <c:pt idx="10" formatCode="[$$-409]#,##0.00_ ;[Red]\-[$$-409]#,##0.00\ ">
                  <c:v>73528.310007194392</c:v>
                </c:pt>
                <c:pt idx="11" formatCode="[$$-409]#,##0.00_ ;[Red]\-[$$-409]#,##0.00\ ">
                  <c:v>66128.105328274367</c:v>
                </c:pt>
              </c:numCache>
            </c:numRef>
          </c:val>
          <c:smooth val="0"/>
          <c:extLst>
            <c:ext xmlns:c16="http://schemas.microsoft.com/office/drawing/2014/chart" uri="{C3380CC4-5D6E-409C-BE32-E72D297353CC}">
              <c16:uniqueId val="{00000001-8AD7-41A1-810F-D8868B772DC8}"/>
            </c:ext>
          </c:extLst>
        </c:ser>
        <c:ser>
          <c:idx val="2"/>
          <c:order val="2"/>
          <c:tx>
            <c:strRef>
              <c:f>'peak performance forecast'!$D$1</c:f>
              <c:strCache>
                <c:ptCount val="1"/>
                <c:pt idx="0">
                  <c:v>Lower Confidence Bound(Peak Performance Gear)</c:v>
                </c:pt>
              </c:strCache>
            </c:strRef>
          </c:tx>
          <c:spPr>
            <a:ln w="12700" cap="rnd">
              <a:solidFill>
                <a:srgbClr val="E87331"/>
              </a:solidFill>
              <a:prstDash val="solid"/>
              <a:round/>
            </a:ln>
            <a:effectLst/>
          </c:spPr>
          <c:marker>
            <c:symbol val="none"/>
          </c:marker>
          <c:cat>
            <c:numRef>
              <c:f>'peak performance forecast'!$A$2:$A$13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'peak performance forecast'!$D$2:$D$13</c:f>
              <c:numCache>
                <c:formatCode>General</c:formatCode>
                <c:ptCount val="12"/>
                <c:pt idx="4" formatCode="[$$-409]#,##0.00_ ;[Red]\-[$$-409]#,##0.00\ ">
                  <c:v>76867</c:v>
                </c:pt>
                <c:pt idx="5" formatCode="[$$-409]#,##0.00_ ;[Red]\-[$$-409]#,##0.00\ ">
                  <c:v>69350.352073255184</c:v>
                </c:pt>
                <c:pt idx="6" formatCode="[$$-409]#,##0.00_ ;[Red]\-[$$-409]#,##0.00\ ">
                  <c:v>75364.901330626541</c:v>
                </c:pt>
                <c:pt idx="7" formatCode="[$$-409]#,##0.00_ ;[Red]\-[$$-409]#,##0.00\ ">
                  <c:v>67956.95154627414</c:v>
                </c:pt>
                <c:pt idx="8" formatCode="[$$-409]#,##0.00_ ;[Red]\-[$$-409]#,##0.00\ ">
                  <c:v>73971.493422121988</c:v>
                </c:pt>
                <c:pt idx="9" formatCode="[$$-409]#,##0.00_ ;[Red]\-[$$-409]#,##0.00\ ">
                  <c:v>66563.367820166328</c:v>
                </c:pt>
                <c:pt idx="10" formatCode="[$$-409]#,##0.00_ ;[Red]\-[$$-409]#,##0.00\ ">
                  <c:v>72577.89876152217</c:v>
                </c:pt>
                <c:pt idx="11" formatCode="[$$-409]#,##0.00_ ;[Red]\-[$$-409]#,##0.00\ ">
                  <c:v>65169.598151360675</c:v>
                </c:pt>
              </c:numCache>
            </c:numRef>
          </c:val>
          <c:smooth val="0"/>
          <c:extLst>
            <c:ext xmlns:c16="http://schemas.microsoft.com/office/drawing/2014/chart" uri="{C3380CC4-5D6E-409C-BE32-E72D297353CC}">
              <c16:uniqueId val="{00000002-8AD7-41A1-810F-D8868B772DC8}"/>
            </c:ext>
          </c:extLst>
        </c:ser>
        <c:ser>
          <c:idx val="3"/>
          <c:order val="3"/>
          <c:tx>
            <c:strRef>
              <c:f>'peak performance forecast'!$E$1</c:f>
              <c:strCache>
                <c:ptCount val="1"/>
                <c:pt idx="0">
                  <c:v>Upper Confidence Bound(Peak Performance Gear)</c:v>
                </c:pt>
              </c:strCache>
            </c:strRef>
          </c:tx>
          <c:spPr>
            <a:ln w="12700" cap="rnd">
              <a:solidFill>
                <a:srgbClr val="E87331"/>
              </a:solidFill>
              <a:prstDash val="solid"/>
              <a:round/>
            </a:ln>
            <a:effectLst/>
          </c:spPr>
          <c:marker>
            <c:symbol val="none"/>
          </c:marker>
          <c:cat>
            <c:numRef>
              <c:f>'peak performance forecast'!$A$2:$A$13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'peak performance forecast'!$E$2:$E$13</c:f>
              <c:numCache>
                <c:formatCode>General</c:formatCode>
                <c:ptCount val="12"/>
                <c:pt idx="4" formatCode="[$$-409]#,##0.00_ ;[Red]\-[$$-409]#,##0.00\ ">
                  <c:v>76867</c:v>
                </c:pt>
                <c:pt idx="5" formatCode="[$$-409]#,##0.00_ ;[Red]\-[$$-409]#,##0.00\ ">
                  <c:v>71219.765875556026</c:v>
                </c:pt>
                <c:pt idx="6" formatCode="[$$-409]#,##0.00_ ;[Red]\-[$$-409]#,##0.00\ ">
                  <c:v>77234.32354527057</c:v>
                </c:pt>
                <c:pt idx="7" formatCode="[$$-409]#,##0.00_ ;[Red]\-[$$-409]#,##0.00\ ">
                  <c:v>69841.863971782921</c:v>
                </c:pt>
                <c:pt idx="8" formatCode="[$$-409]#,##0.00_ ;[Red]\-[$$-409]#,##0.00\ ">
                  <c:v>75856.429023020974</c:v>
                </c:pt>
                <c:pt idx="9" formatCode="[$$-409]#,##0.00_ ;[Red]\-[$$-409]#,##0.00\ ">
                  <c:v>68464.145267136555</c:v>
                </c:pt>
                <c:pt idx="10" formatCode="[$$-409]#,##0.00_ ;[Red]\-[$$-409]#,##0.00\ ">
                  <c:v>74478.721252866613</c:v>
                </c:pt>
                <c:pt idx="11" formatCode="[$$-409]#,##0.00_ ;[Red]\-[$$-409]#,##0.00\ ">
                  <c:v>67086.612505188066</c:v>
                </c:pt>
              </c:numCache>
            </c:numRef>
          </c:val>
          <c:smooth val="0"/>
          <c:extLst>
            <c:ext xmlns:c16="http://schemas.microsoft.com/office/drawing/2014/chart" uri="{C3380CC4-5D6E-409C-BE32-E72D297353CC}">
              <c16:uniqueId val="{00000003-8AD7-41A1-810F-D8868B772DC8}"/>
            </c:ext>
          </c:extLst>
        </c:ser>
        <c:dLbls>
          <c:showLegendKey val="0"/>
          <c:showVal val="0"/>
          <c:showCatName val="0"/>
          <c:showSerName val="0"/>
          <c:showPercent val="0"/>
          <c:showBubbleSize val="0"/>
        </c:dLbls>
        <c:smooth val="0"/>
        <c:axId val="160963999"/>
        <c:axId val="160963519"/>
      </c:lineChart>
      <c:catAx>
        <c:axId val="16096399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3519"/>
        <c:crosses val="autoZero"/>
        <c:auto val="1"/>
        <c:lblAlgn val="ctr"/>
        <c:lblOffset val="100"/>
        <c:noMultiLvlLbl val="0"/>
      </c:catAx>
      <c:valAx>
        <c:axId val="160963519"/>
        <c:scaling>
          <c:orientation val="minMax"/>
        </c:scaling>
        <c:delete val="0"/>
        <c:axPos val="l"/>
        <c:numFmt formatCode="[$$-409]#,##0.00_ ;[Red]\-[$$-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60963999"/>
        <c:crosses val="autoZero"/>
        <c:crossBetween val="between"/>
      </c:valAx>
      <c:spPr>
        <a:noFill/>
        <a:ln>
          <a:noFill/>
        </a:ln>
        <a:effectLst/>
      </c:spPr>
    </c:plotArea>
    <c:legend>
      <c:legendPos val="b"/>
      <c:layout>
        <c:manualLayout>
          <c:xMode val="edge"/>
          <c:yMode val="edge"/>
          <c:x val="5.5069150887826969E-2"/>
          <c:y val="0.88141919098851595"/>
          <c:w val="0.89999991019300418"/>
          <c:h val="3.64658013793483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Equipment Dashboard  Analyses.xlsx]Y to Y profits!PivotTable11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solidFill>
          <a:schemeClr val="bg2">
            <a:lumMod val="50000"/>
          </a:schemeClr>
        </a:solidFill>
        <a:ln>
          <a:solidFill>
            <a:schemeClr val="bg2">
              <a:lumMod val="50000"/>
            </a:schemeClr>
          </a:solidFill>
        </a:ln>
        <a:effectLst/>
        <a:sp3d>
          <a:contourClr>
            <a:schemeClr val="bg2">
              <a:lumMod val="50000"/>
            </a:schemeClr>
          </a:contourClr>
        </a:sp3d>
      </c:spPr>
    </c:sideWall>
    <c:backWall>
      <c:thickness val="0"/>
      <c:spPr>
        <a:solidFill>
          <a:schemeClr val="bg2">
            <a:lumMod val="50000"/>
          </a:schemeClr>
        </a:solidFill>
        <a:ln>
          <a:solidFill>
            <a:schemeClr val="bg2">
              <a:lumMod val="50000"/>
            </a:schemeClr>
          </a:solidFill>
        </a:ln>
        <a:effectLst/>
        <a:sp3d>
          <a:contourClr>
            <a:schemeClr val="bg2">
              <a:lumMod val="50000"/>
            </a:schemeClr>
          </a:contourClr>
        </a:sp3d>
      </c:spPr>
    </c:backWall>
    <c:plotArea>
      <c:layout>
        <c:manualLayout>
          <c:layoutTarget val="inner"/>
          <c:xMode val="edge"/>
          <c:yMode val="edge"/>
          <c:x val="0.11527965313793777"/>
          <c:y val="4.6296296296296294E-2"/>
          <c:w val="0.59856492427922803"/>
          <c:h val="0.84204505686789155"/>
        </c:manualLayout>
      </c:layout>
      <c:bar3DChart>
        <c:barDir val="col"/>
        <c:grouping val="standard"/>
        <c:varyColors val="0"/>
        <c:ser>
          <c:idx val="0"/>
          <c:order val="0"/>
          <c:tx>
            <c:strRef>
              <c:f>'Y to Y profits'!$B$3:$B$4</c:f>
              <c:strCache>
                <c:ptCount val="1"/>
                <c:pt idx="0">
                  <c:v>Iron Stength Equipment Co.</c:v>
                </c:pt>
              </c:strCache>
            </c:strRef>
          </c:tx>
          <c:spPr>
            <a:solidFill>
              <a:schemeClr val="accent1"/>
            </a:solidFill>
            <a:ln>
              <a:noFill/>
            </a:ln>
            <a:effectLst/>
            <a:sp3d/>
          </c:spPr>
          <c:invertIfNegative val="0"/>
          <c:cat>
            <c:strRef>
              <c:f>'Y to Y profits'!$A$5:$A$17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'Y to Y profits'!$B$5:$B$17</c:f>
              <c:numCache>
                <c:formatCode>[$$-409]#,##0.00_ ;[Red]\-[$$-409]#,##0.00\ </c:formatCode>
                <c:ptCount val="12"/>
                <c:pt idx="0">
                  <c:v>430290</c:v>
                </c:pt>
                <c:pt idx="1">
                  <c:v>437390</c:v>
                </c:pt>
                <c:pt idx="2">
                  <c:v>431290</c:v>
                </c:pt>
                <c:pt idx="3">
                  <c:v>447768</c:v>
                </c:pt>
                <c:pt idx="4">
                  <c:v>439374</c:v>
                </c:pt>
                <c:pt idx="5">
                  <c:v>350857</c:v>
                </c:pt>
                <c:pt idx="6">
                  <c:v>374320</c:v>
                </c:pt>
                <c:pt idx="7">
                  <c:v>394151</c:v>
                </c:pt>
                <c:pt idx="8">
                  <c:v>380924</c:v>
                </c:pt>
                <c:pt idx="9">
                  <c:v>366022</c:v>
                </c:pt>
                <c:pt idx="10">
                  <c:v>381685</c:v>
                </c:pt>
                <c:pt idx="11">
                  <c:v>381564</c:v>
                </c:pt>
              </c:numCache>
            </c:numRef>
          </c:val>
          <c:extLst>
            <c:ext xmlns:c16="http://schemas.microsoft.com/office/drawing/2014/chart" uri="{C3380CC4-5D6E-409C-BE32-E72D297353CC}">
              <c16:uniqueId val="{00000000-67BB-49A0-AC71-8E150339FC69}"/>
            </c:ext>
          </c:extLst>
        </c:ser>
        <c:ser>
          <c:idx val="1"/>
          <c:order val="1"/>
          <c:tx>
            <c:strRef>
              <c:f>'Y to Y profits'!$C$3:$C$4</c:f>
              <c:strCache>
                <c:ptCount val="1"/>
                <c:pt idx="0">
                  <c:v>Peak Performance Gear</c:v>
                </c:pt>
              </c:strCache>
            </c:strRef>
          </c:tx>
          <c:spPr>
            <a:solidFill>
              <a:schemeClr val="accent2"/>
            </a:solidFill>
            <a:ln>
              <a:noFill/>
            </a:ln>
            <a:effectLst/>
            <a:sp3d/>
          </c:spPr>
          <c:invertIfNegative val="0"/>
          <c:cat>
            <c:strRef>
              <c:f>'Y to Y profits'!$A$5:$A$17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'Y to Y profits'!$C$5:$C$17</c:f>
              <c:numCache>
                <c:formatCode>[$$-409]#,##0.00_ ;[Red]\-[$$-409]#,##0.00\ </c:formatCode>
                <c:ptCount val="12"/>
                <c:pt idx="0">
                  <c:v>527197</c:v>
                </c:pt>
                <c:pt idx="1">
                  <c:v>522300</c:v>
                </c:pt>
                <c:pt idx="2">
                  <c:v>532951</c:v>
                </c:pt>
                <c:pt idx="3">
                  <c:v>521435</c:v>
                </c:pt>
                <c:pt idx="4">
                  <c:v>539660</c:v>
                </c:pt>
                <c:pt idx="5">
                  <c:v>447107</c:v>
                </c:pt>
                <c:pt idx="6">
                  <c:v>447357</c:v>
                </c:pt>
                <c:pt idx="7">
                  <c:v>442603</c:v>
                </c:pt>
                <c:pt idx="8">
                  <c:v>456908</c:v>
                </c:pt>
                <c:pt idx="9">
                  <c:v>450775</c:v>
                </c:pt>
                <c:pt idx="10">
                  <c:v>428101</c:v>
                </c:pt>
                <c:pt idx="11">
                  <c:v>460397</c:v>
                </c:pt>
              </c:numCache>
            </c:numRef>
          </c:val>
          <c:extLst>
            <c:ext xmlns:c16="http://schemas.microsoft.com/office/drawing/2014/chart" uri="{C3380CC4-5D6E-409C-BE32-E72D297353CC}">
              <c16:uniqueId val="{00000039-67BB-49A0-AC71-8E150339FC69}"/>
            </c:ext>
          </c:extLst>
        </c:ser>
        <c:ser>
          <c:idx val="2"/>
          <c:order val="2"/>
          <c:tx>
            <c:strRef>
              <c:f>'Y to Y profits'!$D$3:$D$4</c:f>
              <c:strCache>
                <c:ptCount val="1"/>
                <c:pt idx="0">
                  <c:v>Titan Fitness Supply</c:v>
                </c:pt>
              </c:strCache>
            </c:strRef>
          </c:tx>
          <c:spPr>
            <a:solidFill>
              <a:schemeClr val="accent3"/>
            </a:solidFill>
            <a:ln>
              <a:noFill/>
            </a:ln>
            <a:effectLst/>
            <a:sp3d/>
          </c:spPr>
          <c:invertIfNegative val="0"/>
          <c:cat>
            <c:strRef>
              <c:f>'Y to Y profits'!$A$5:$A$17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'Y to Y profits'!$D$5:$D$17</c:f>
              <c:numCache>
                <c:formatCode>[$$-409]#,##0.00_ ;[Red]\-[$$-409]#,##0.00\ </c:formatCode>
                <c:ptCount val="12"/>
                <c:pt idx="0">
                  <c:v>436648</c:v>
                </c:pt>
                <c:pt idx="1">
                  <c:v>442923</c:v>
                </c:pt>
                <c:pt idx="2">
                  <c:v>448023</c:v>
                </c:pt>
                <c:pt idx="3">
                  <c:v>431056</c:v>
                </c:pt>
                <c:pt idx="4">
                  <c:v>427067</c:v>
                </c:pt>
                <c:pt idx="5">
                  <c:v>385112</c:v>
                </c:pt>
                <c:pt idx="6">
                  <c:v>371285</c:v>
                </c:pt>
                <c:pt idx="7">
                  <c:v>380147</c:v>
                </c:pt>
                <c:pt idx="8">
                  <c:v>366031</c:v>
                </c:pt>
                <c:pt idx="9">
                  <c:v>376844</c:v>
                </c:pt>
                <c:pt idx="10">
                  <c:v>373824</c:v>
                </c:pt>
                <c:pt idx="11">
                  <c:v>374983</c:v>
                </c:pt>
              </c:numCache>
            </c:numRef>
          </c:val>
          <c:extLst>
            <c:ext xmlns:c16="http://schemas.microsoft.com/office/drawing/2014/chart" uri="{C3380CC4-5D6E-409C-BE32-E72D297353CC}">
              <c16:uniqueId val="{0000003A-67BB-49A0-AC71-8E150339FC69}"/>
            </c:ext>
          </c:extLst>
        </c:ser>
        <c:dLbls>
          <c:showLegendKey val="0"/>
          <c:showVal val="0"/>
          <c:showCatName val="0"/>
          <c:showSerName val="0"/>
          <c:showPercent val="0"/>
          <c:showBubbleSize val="0"/>
        </c:dLbls>
        <c:gapWidth val="219"/>
        <c:shape val="box"/>
        <c:axId val="1680615712"/>
        <c:axId val="1680633952"/>
        <c:axId val="1535499808"/>
      </c:bar3DChart>
      <c:catAx>
        <c:axId val="16806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680633952"/>
        <c:crosses val="autoZero"/>
        <c:auto val="1"/>
        <c:lblAlgn val="ctr"/>
        <c:lblOffset val="100"/>
        <c:noMultiLvlLbl val="0"/>
      </c:catAx>
      <c:valAx>
        <c:axId val="1680633952"/>
        <c:scaling>
          <c:orientation val="minMax"/>
        </c:scaling>
        <c:delete val="0"/>
        <c:axPos val="l"/>
        <c:numFmt formatCode="[$$-409]#,##0.00_ ;[Red]\-[$$-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680615712"/>
        <c:crosses val="autoZero"/>
        <c:crossBetween val="between"/>
      </c:valAx>
      <c:serAx>
        <c:axId val="1535499808"/>
        <c:scaling>
          <c:orientation val="minMax"/>
        </c:scaling>
        <c:delete val="1"/>
        <c:axPos val="b"/>
        <c:majorTickMark val="out"/>
        <c:minorTickMark val="none"/>
        <c:tickLblPos val="nextTo"/>
        <c:crossAx val="1680633952"/>
        <c:crosses val="autoZero"/>
      </c:serAx>
      <c:spPr>
        <a:solidFill>
          <a:schemeClr val="tx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Chart Title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Chart Title</a:t>
          </a:r>
        </a:p>
      </cx:txPr>
    </cx:title>
    <cx:plotArea>
      <cx:plotAreaRegion>
        <cx:series layoutId="funnel" uniqueId="{C94A97AA-E98E-4B58-BD8C-557916FE6DB0}">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Chart Title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Chart Title</a:t>
          </a:r>
        </a:p>
      </cx:txPr>
    </cx:title>
    <cx:plotArea>
      <cx:plotAreaRegion>
        <cx:series layoutId="funnel" uniqueId="{C94A97AA-E98E-4B58-BD8C-557916FE6DB0}">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7" Type="http://schemas.microsoft.com/office/2014/relationships/chartEx" Target="../charts/chartEx2.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450398</xdr:colOff>
      <xdr:row>8</xdr:row>
      <xdr:rowOff>104543</xdr:rowOff>
    </xdr:from>
    <xdr:to>
      <xdr:col>6</xdr:col>
      <xdr:colOff>535782</xdr:colOff>
      <xdr:row>13</xdr:row>
      <xdr:rowOff>122919</xdr:rowOff>
    </xdr:to>
    <xdr:sp macro="" textlink="">
      <xdr:nvSpPr>
        <xdr:cNvPr id="8" name="Rectangle 7">
          <a:extLst>
            <a:ext uri="{FF2B5EF4-FFF2-40B4-BE49-F238E27FC236}">
              <a16:creationId xmlns:a16="http://schemas.microsoft.com/office/drawing/2014/main" id="{8409EF3E-D951-6E8C-CC04-5FA138F45BC2}"/>
            </a:ext>
          </a:extLst>
        </xdr:cNvPr>
        <xdr:cNvSpPr/>
      </xdr:nvSpPr>
      <xdr:spPr>
        <a:xfrm>
          <a:off x="2280984" y="1533293"/>
          <a:ext cx="1915970" cy="9113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kern="1200">
              <a:latin typeface="Calibri Light" panose="020F0302020204030204" pitchFamily="34" charset="0"/>
              <a:ea typeface="Calibri Light" panose="020F0302020204030204" pitchFamily="34" charset="0"/>
              <a:cs typeface="Calibri Light" panose="020F0302020204030204" pitchFamily="34" charset="0"/>
            </a:rPr>
            <a:t>PROFITS</a:t>
          </a:r>
        </a:p>
        <a:p>
          <a:pPr algn="l"/>
          <a:endParaRPr lang="en-IN" sz="1100" kern="1200"/>
        </a:p>
      </xdr:txBody>
    </xdr:sp>
    <xdr:clientData/>
  </xdr:twoCellAnchor>
  <xdr:twoCellAnchor>
    <xdr:from>
      <xdr:col>6</xdr:col>
      <xdr:colOff>12706</xdr:colOff>
      <xdr:row>8</xdr:row>
      <xdr:rowOff>159892</xdr:rowOff>
    </xdr:from>
    <xdr:to>
      <xdr:col>6</xdr:col>
      <xdr:colOff>518903</xdr:colOff>
      <xdr:row>9</xdr:row>
      <xdr:rowOff>144473</xdr:rowOff>
    </xdr:to>
    <xdr:sp macro="" textlink="kpi!A31">
      <xdr:nvSpPr>
        <xdr:cNvPr id="25" name="TextBox 24">
          <a:extLst>
            <a:ext uri="{FF2B5EF4-FFF2-40B4-BE49-F238E27FC236}">
              <a16:creationId xmlns:a16="http://schemas.microsoft.com/office/drawing/2014/main" id="{2CCBC412-87BD-4E15-968E-4AE300260E0B}"/>
            </a:ext>
          </a:extLst>
        </xdr:cNvPr>
        <xdr:cNvSpPr txBox="1"/>
      </xdr:nvSpPr>
      <xdr:spPr>
        <a:xfrm>
          <a:off x="3673878" y="1588642"/>
          <a:ext cx="506197" cy="163175"/>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2187EE-5AFE-42A1-A3FF-0DA2B6A5234C}" type="TxLink">
            <a:rPr lang="en-US" sz="1100" b="0" i="0" u="none" strike="noStrike" kern="1200">
              <a:solidFill>
                <a:schemeClr val="bg1"/>
              </a:solidFill>
              <a:latin typeface="Aptos Narrow"/>
              <a:cs typeface="Aldhabi" panose="020F0502020204030204" pitchFamily="2" charset="-78"/>
            </a:rPr>
            <a:pPr algn="ctr"/>
            <a:t>2018</a:t>
          </a:fld>
          <a:endParaRPr lang="en-IN" sz="1400" kern="1200">
            <a:solidFill>
              <a:schemeClr val="bg1"/>
            </a:solidFill>
            <a:latin typeface="Amasis MT Pro Light" panose="02040304050005020304" pitchFamily="18" charset="0"/>
            <a:cs typeface="Aldhabi" panose="020F0502020204030204" pitchFamily="2" charset="-78"/>
          </a:endParaRPr>
        </a:p>
      </xdr:txBody>
    </xdr:sp>
    <xdr:clientData/>
  </xdr:twoCellAnchor>
  <xdr:twoCellAnchor>
    <xdr:from>
      <xdr:col>6</xdr:col>
      <xdr:colOff>581361</xdr:colOff>
      <xdr:row>8</xdr:row>
      <xdr:rowOff>107718</xdr:rowOff>
    </xdr:from>
    <xdr:to>
      <xdr:col>11</xdr:col>
      <xdr:colOff>133946</xdr:colOff>
      <xdr:row>13</xdr:row>
      <xdr:rowOff>124733</xdr:rowOff>
    </xdr:to>
    <xdr:sp macro="" textlink="">
      <xdr:nvSpPr>
        <xdr:cNvPr id="9" name="Rectangle 8">
          <a:extLst>
            <a:ext uri="{FF2B5EF4-FFF2-40B4-BE49-F238E27FC236}">
              <a16:creationId xmlns:a16="http://schemas.microsoft.com/office/drawing/2014/main" id="{DA7D9643-98CA-4396-A023-112352474155}"/>
            </a:ext>
          </a:extLst>
        </xdr:cNvPr>
        <xdr:cNvSpPr/>
      </xdr:nvSpPr>
      <xdr:spPr>
        <a:xfrm>
          <a:off x="4242533" y="1536468"/>
          <a:ext cx="2603561" cy="90998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kern="1200">
              <a:latin typeface="Calibri Light" panose="020F0302020204030204" pitchFamily="34" charset="0"/>
              <a:ea typeface="Calibri Light" panose="020F0302020204030204" pitchFamily="34" charset="0"/>
              <a:cs typeface="Calibri Light" panose="020F0302020204030204" pitchFamily="34" charset="0"/>
            </a:rPr>
            <a:t>HIGHEST</a:t>
          </a:r>
          <a:r>
            <a:rPr lang="en-IN" sz="1400" kern="1200" baseline="0">
              <a:latin typeface="Calibri Light" panose="020F0302020204030204" pitchFamily="34" charset="0"/>
              <a:ea typeface="Calibri Light" panose="020F0302020204030204" pitchFamily="34" charset="0"/>
              <a:cs typeface="Calibri Light" panose="020F0302020204030204" pitchFamily="34" charset="0"/>
            </a:rPr>
            <a:t> PORFIT BRAND</a:t>
          </a:r>
          <a:endParaRPr lang="en-IN" sz="1400" kern="1200">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7</xdr:col>
      <xdr:colOff>37377</xdr:colOff>
      <xdr:row>10</xdr:row>
      <xdr:rowOff>113394</xdr:rowOff>
    </xdr:from>
    <xdr:to>
      <xdr:col>11</xdr:col>
      <xdr:colOff>29766</xdr:colOff>
      <xdr:row>12</xdr:row>
      <xdr:rowOff>136071</xdr:rowOff>
    </xdr:to>
    <xdr:sp macro="" textlink="kpi!A26">
      <xdr:nvSpPr>
        <xdr:cNvPr id="22" name="TextBox 21">
          <a:extLst>
            <a:ext uri="{FF2B5EF4-FFF2-40B4-BE49-F238E27FC236}">
              <a16:creationId xmlns:a16="http://schemas.microsoft.com/office/drawing/2014/main" id="{3E979AE0-E862-4F09-9D10-90D96470683B}"/>
            </a:ext>
          </a:extLst>
        </xdr:cNvPr>
        <xdr:cNvSpPr txBox="1"/>
      </xdr:nvSpPr>
      <xdr:spPr>
        <a:xfrm>
          <a:off x="4308744" y="1899332"/>
          <a:ext cx="2433170" cy="37986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C7E192-27F4-4750-961A-2F8D5D0D4E38}" type="TxLink">
            <a:rPr lang="en-US" sz="1200" b="0" i="0" u="none" strike="noStrike" kern="1200">
              <a:solidFill>
                <a:schemeClr val="bg1"/>
              </a:solidFill>
              <a:latin typeface="Aptos Narrow"/>
            </a:rPr>
            <a:pPr algn="l"/>
            <a:t>Steel Power</a:t>
          </a:fld>
          <a:endParaRPr lang="en-IN" sz="1200" kern="1200">
            <a:solidFill>
              <a:schemeClr val="bg1"/>
            </a:solidFill>
          </a:endParaRPr>
        </a:p>
      </xdr:txBody>
    </xdr:sp>
    <xdr:clientData/>
  </xdr:twoCellAnchor>
  <xdr:twoCellAnchor>
    <xdr:from>
      <xdr:col>0</xdr:col>
      <xdr:colOff>69695</xdr:colOff>
      <xdr:row>8</xdr:row>
      <xdr:rowOff>144235</xdr:rowOff>
    </xdr:from>
    <xdr:to>
      <xdr:col>3</xdr:col>
      <xdr:colOff>396875</xdr:colOff>
      <xdr:row>46</xdr:row>
      <xdr:rowOff>136071</xdr:rowOff>
    </xdr:to>
    <xdr:sp macro="" textlink="">
      <xdr:nvSpPr>
        <xdr:cNvPr id="21" name="Rectangle 20">
          <a:extLst>
            <a:ext uri="{FF2B5EF4-FFF2-40B4-BE49-F238E27FC236}">
              <a16:creationId xmlns:a16="http://schemas.microsoft.com/office/drawing/2014/main" id="{61BFA33C-C152-45D1-FD6A-EEB8A032F503}"/>
            </a:ext>
          </a:extLst>
        </xdr:cNvPr>
        <xdr:cNvSpPr/>
      </xdr:nvSpPr>
      <xdr:spPr>
        <a:xfrm>
          <a:off x="69695" y="1631064"/>
          <a:ext cx="2139253" cy="71123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95250</xdr:colOff>
      <xdr:row>0</xdr:row>
      <xdr:rowOff>76200</xdr:rowOff>
    </xdr:from>
    <xdr:to>
      <xdr:col>23</xdr:col>
      <xdr:colOff>104543</xdr:colOff>
      <xdr:row>8</xdr:row>
      <xdr:rowOff>63500</xdr:rowOff>
    </xdr:to>
    <xdr:sp macro="" textlink="">
      <xdr:nvSpPr>
        <xdr:cNvPr id="2" name="Rectangle 1">
          <a:extLst>
            <a:ext uri="{FF2B5EF4-FFF2-40B4-BE49-F238E27FC236}">
              <a16:creationId xmlns:a16="http://schemas.microsoft.com/office/drawing/2014/main" id="{74122E81-2143-B524-6456-34FA0D24276C}"/>
            </a:ext>
          </a:extLst>
        </xdr:cNvPr>
        <xdr:cNvSpPr/>
      </xdr:nvSpPr>
      <xdr:spPr>
        <a:xfrm>
          <a:off x="95250" y="76200"/>
          <a:ext cx="13901854" cy="14741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kern="1200">
              <a:latin typeface="Amasis MT Pro Light" panose="020F0502020204030204" pitchFamily="18" charset="0"/>
              <a:ea typeface="ADLaM Display" panose="020F0502020204030204" pitchFamily="2" charset="0"/>
              <a:cs typeface="ADLaM Display" panose="020F0502020204030204" pitchFamily="2" charset="0"/>
            </a:rPr>
            <a:t>PROFIT</a:t>
          </a:r>
          <a:r>
            <a:rPr lang="en-IN" sz="3200" kern="1200" baseline="0">
              <a:latin typeface="Amasis MT Pro Light" panose="020F0502020204030204" pitchFamily="18" charset="0"/>
              <a:ea typeface="ADLaM Display" panose="020F0502020204030204" pitchFamily="2" charset="0"/>
              <a:cs typeface="ADLaM Display" panose="020F0502020204030204" pitchFamily="2" charset="0"/>
            </a:rPr>
            <a:t> ANALYSIS </a:t>
          </a:r>
          <a:endParaRPr lang="en-IN" sz="3200" kern="1200">
            <a:latin typeface="Amasis MT Pro Light" panose="020F0502020204030204" pitchFamily="18" charset="0"/>
            <a:ea typeface="ADLaM Display" panose="020F0502020204030204" pitchFamily="2" charset="0"/>
            <a:cs typeface="ADLaM Display" panose="020F0502020204030204" pitchFamily="2" charset="0"/>
          </a:endParaRPr>
        </a:p>
      </xdr:txBody>
    </xdr:sp>
    <xdr:clientData/>
  </xdr:twoCellAnchor>
  <xdr:twoCellAnchor>
    <xdr:from>
      <xdr:col>3</xdr:col>
      <xdr:colOff>450396</xdr:colOff>
      <xdr:row>25</xdr:row>
      <xdr:rowOff>107043</xdr:rowOff>
    </xdr:from>
    <xdr:to>
      <xdr:col>13</xdr:col>
      <xdr:colOff>487588</xdr:colOff>
      <xdr:row>46</xdr:row>
      <xdr:rowOff>113393</xdr:rowOff>
    </xdr:to>
    <xdr:graphicFrame macro="">
      <xdr:nvGraphicFramePr>
        <xdr:cNvPr id="7" name="Chart 6">
          <a:extLst>
            <a:ext uri="{FF2B5EF4-FFF2-40B4-BE49-F238E27FC236}">
              <a16:creationId xmlns:a16="http://schemas.microsoft.com/office/drawing/2014/main" id="{3631F221-B48D-48FB-B07D-863A680E1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181769</xdr:colOff>
      <xdr:row>8</xdr:row>
      <xdr:rowOff>122602</xdr:rowOff>
    </xdr:from>
    <xdr:to>
      <xdr:col>16</xdr:col>
      <xdr:colOff>178594</xdr:colOff>
      <xdr:row>13</xdr:row>
      <xdr:rowOff>136443</xdr:rowOff>
    </xdr:to>
    <xdr:sp macro="" textlink="">
      <xdr:nvSpPr>
        <xdr:cNvPr id="10" name="Rectangle 9">
          <a:extLst>
            <a:ext uri="{FF2B5EF4-FFF2-40B4-BE49-F238E27FC236}">
              <a16:creationId xmlns:a16="http://schemas.microsoft.com/office/drawing/2014/main" id="{FAC602CF-D8D5-4604-8F91-2C864F101AE5}"/>
            </a:ext>
          </a:extLst>
        </xdr:cNvPr>
        <xdr:cNvSpPr/>
      </xdr:nvSpPr>
      <xdr:spPr>
        <a:xfrm>
          <a:off x="6893917" y="1551352"/>
          <a:ext cx="3047802" cy="90681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kern="1200">
              <a:latin typeface="Calibri Light" panose="020F0302020204030204" pitchFamily="34" charset="0"/>
              <a:ea typeface="Calibri Light" panose="020F0302020204030204" pitchFamily="34" charset="0"/>
              <a:cs typeface="Calibri Light" panose="020F0302020204030204" pitchFamily="34" charset="0"/>
            </a:rPr>
            <a:t>LEADING</a:t>
          </a:r>
          <a:r>
            <a:rPr lang="en-IN" sz="1400" kern="1200" baseline="0">
              <a:latin typeface="Calibri Light" panose="020F0302020204030204" pitchFamily="34" charset="0"/>
              <a:ea typeface="Calibri Light" panose="020F0302020204030204" pitchFamily="34" charset="0"/>
              <a:cs typeface="Calibri Light" panose="020F0302020204030204" pitchFamily="34" charset="0"/>
            </a:rPr>
            <a:t> SUPPLIER PROFIT </a:t>
          </a:r>
          <a:endParaRPr lang="en-IN" sz="1400" kern="1200">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4</xdr:col>
      <xdr:colOff>23846</xdr:colOff>
      <xdr:row>10</xdr:row>
      <xdr:rowOff>114560</xdr:rowOff>
    </xdr:from>
    <xdr:to>
      <xdr:col>6</xdr:col>
      <xdr:colOff>288167</xdr:colOff>
      <xdr:row>12</xdr:row>
      <xdr:rowOff>96945</xdr:rowOff>
    </xdr:to>
    <xdr:sp macro="" textlink="kpi!A16">
      <xdr:nvSpPr>
        <xdr:cNvPr id="11" name="TextBox 10">
          <a:extLst>
            <a:ext uri="{FF2B5EF4-FFF2-40B4-BE49-F238E27FC236}">
              <a16:creationId xmlns:a16="http://schemas.microsoft.com/office/drawing/2014/main" id="{CEA321F1-B1EF-FFB9-39AF-2C47ABA34203}"/>
            </a:ext>
          </a:extLst>
        </xdr:cNvPr>
        <xdr:cNvSpPr txBox="1"/>
      </xdr:nvSpPr>
      <xdr:spPr>
        <a:xfrm>
          <a:off x="2464627" y="1900498"/>
          <a:ext cx="1484712" cy="339572"/>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14ED3E-197A-4D64-801F-948A6B02E0C5}" type="TxLink">
            <a:rPr lang="en-US" sz="1400" b="0" i="0" u="none" strike="noStrike" kern="1200">
              <a:solidFill>
                <a:schemeClr val="bg1"/>
              </a:solidFill>
              <a:latin typeface="Amasis MT Pro Light" panose="02040304050005020304" pitchFamily="18" charset="0"/>
              <a:cs typeface="Aldhabi" panose="020F0502020204030204" pitchFamily="2" charset="-78"/>
            </a:rPr>
            <a:pPr algn="ctr"/>
            <a:t>$1,54,06,369</a:t>
          </a:fld>
          <a:endParaRPr lang="en-IN" sz="1400" kern="1200">
            <a:solidFill>
              <a:schemeClr val="bg1"/>
            </a:solidFill>
            <a:latin typeface="Amasis MT Pro Light" panose="02040304050005020304" pitchFamily="18" charset="0"/>
            <a:cs typeface="Aldhabi" panose="020F0502020204030204" pitchFamily="2" charset="-78"/>
          </a:endParaRPr>
        </a:p>
      </xdr:txBody>
    </xdr:sp>
    <xdr:clientData/>
  </xdr:twoCellAnchor>
  <xdr:twoCellAnchor>
    <xdr:from>
      <xdr:col>11</xdr:col>
      <xdr:colOff>264877</xdr:colOff>
      <xdr:row>10</xdr:row>
      <xdr:rowOff>112401</xdr:rowOff>
    </xdr:from>
    <xdr:to>
      <xdr:col>16</xdr:col>
      <xdr:colOff>137120</xdr:colOff>
      <xdr:row>12</xdr:row>
      <xdr:rowOff>136582</xdr:rowOff>
    </xdr:to>
    <xdr:sp macro="" textlink="kpi!A11">
      <xdr:nvSpPr>
        <xdr:cNvPr id="12" name="TextBox 11">
          <a:extLst>
            <a:ext uri="{FF2B5EF4-FFF2-40B4-BE49-F238E27FC236}">
              <a16:creationId xmlns:a16="http://schemas.microsoft.com/office/drawing/2014/main" id="{1E97B181-EAEA-4C8F-9320-42585B54055B}"/>
            </a:ext>
          </a:extLst>
        </xdr:cNvPr>
        <xdr:cNvSpPr txBox="1"/>
      </xdr:nvSpPr>
      <xdr:spPr>
        <a:xfrm>
          <a:off x="6977025" y="1898339"/>
          <a:ext cx="2923220" cy="38136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92A63B3-B03F-4A5D-B8DB-5A7646F2FF8B}" type="TxLink">
            <a:rPr lang="en-US" sz="1100" b="0" i="0" u="none" strike="noStrike" kern="1200">
              <a:solidFill>
                <a:schemeClr val="bg1"/>
              </a:solidFill>
              <a:latin typeface="Aptos Narrow"/>
            </a:rPr>
            <a:pPr algn="l"/>
            <a:t>Peak Performance Gear</a:t>
          </a:fld>
          <a:endParaRPr lang="en-IN" sz="1100" kern="1200">
            <a:solidFill>
              <a:schemeClr val="bg1"/>
            </a:solidFill>
          </a:endParaRPr>
        </a:p>
      </xdr:txBody>
    </xdr:sp>
    <xdr:clientData/>
  </xdr:twoCellAnchor>
  <xdr:twoCellAnchor>
    <xdr:from>
      <xdr:col>8</xdr:col>
      <xdr:colOff>335499</xdr:colOff>
      <xdr:row>10</xdr:row>
      <xdr:rowOff>173633</xdr:rowOff>
    </xdr:from>
    <xdr:to>
      <xdr:col>10</xdr:col>
      <xdr:colOff>565547</xdr:colOff>
      <xdr:row>12</xdr:row>
      <xdr:rowOff>74414</xdr:rowOff>
    </xdr:to>
    <xdr:sp macro="" textlink="kpi!B26">
      <xdr:nvSpPr>
        <xdr:cNvPr id="13" name="TextBox 12">
          <a:extLst>
            <a:ext uri="{FF2B5EF4-FFF2-40B4-BE49-F238E27FC236}">
              <a16:creationId xmlns:a16="http://schemas.microsoft.com/office/drawing/2014/main" id="{B2E93342-37F8-47D2-890F-02B44988B061}"/>
            </a:ext>
          </a:extLst>
        </xdr:cNvPr>
        <xdr:cNvSpPr txBox="1"/>
      </xdr:nvSpPr>
      <xdr:spPr>
        <a:xfrm>
          <a:off x="5217062" y="1959571"/>
          <a:ext cx="1450438" cy="257968"/>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9E909B-9BC3-4CCE-9916-596A64CCD65D}" type="TxLink">
            <a:rPr lang="en-US" sz="1100" b="0" i="0" u="none" strike="noStrike" kern="1200">
              <a:solidFill>
                <a:schemeClr val="bg1"/>
              </a:solidFill>
              <a:latin typeface="Aptos Narrow"/>
            </a:rPr>
            <a:pPr algn="ctr"/>
            <a:t>$28,84,763</a:t>
          </a:fld>
          <a:endParaRPr lang="en-IN" sz="1100" kern="1200">
            <a:solidFill>
              <a:schemeClr val="bg1"/>
            </a:solidFill>
          </a:endParaRPr>
        </a:p>
      </xdr:txBody>
    </xdr:sp>
    <xdr:clientData/>
  </xdr:twoCellAnchor>
  <xdr:twoCellAnchor>
    <xdr:from>
      <xdr:col>10</xdr:col>
      <xdr:colOff>212272</xdr:colOff>
      <xdr:row>13</xdr:row>
      <xdr:rowOff>174237</xdr:rowOff>
    </xdr:from>
    <xdr:to>
      <xdr:col>18</xdr:col>
      <xdr:colOff>182334</xdr:colOff>
      <xdr:row>25</xdr:row>
      <xdr:rowOff>30163</xdr:rowOff>
    </xdr:to>
    <xdr:graphicFrame macro="">
      <xdr:nvGraphicFramePr>
        <xdr:cNvPr id="14" name="Chart 13">
          <a:extLst>
            <a:ext uri="{FF2B5EF4-FFF2-40B4-BE49-F238E27FC236}">
              <a16:creationId xmlns:a16="http://schemas.microsoft.com/office/drawing/2014/main" id="{421859F5-7234-4D8D-A3B8-4141471E1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255814</xdr:colOff>
      <xdr:row>13</xdr:row>
      <xdr:rowOff>158750</xdr:rowOff>
    </xdr:from>
    <xdr:to>
      <xdr:col>23</xdr:col>
      <xdr:colOff>102053</xdr:colOff>
      <xdr:row>25</xdr:row>
      <xdr:rowOff>22678</xdr:rowOff>
    </xdr:to>
    <xdr:graphicFrame macro="">
      <xdr:nvGraphicFramePr>
        <xdr:cNvPr id="15" name="Chart 14">
          <a:extLst>
            <a:ext uri="{FF2B5EF4-FFF2-40B4-BE49-F238E27FC236}">
              <a16:creationId xmlns:a16="http://schemas.microsoft.com/office/drawing/2014/main" id="{49FA83A2-62EC-40CE-B6A3-A3348EF21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448583</xdr:colOff>
      <xdr:row>13</xdr:row>
      <xdr:rowOff>158751</xdr:rowOff>
    </xdr:from>
    <xdr:to>
      <xdr:col>10</xdr:col>
      <xdr:colOff>181428</xdr:colOff>
      <xdr:row>25</xdr:row>
      <xdr:rowOff>27668</xdr:rowOff>
    </xdr:to>
    <xdr:graphicFrame macro="">
      <xdr:nvGraphicFramePr>
        <xdr:cNvPr id="16" name="Chart 15">
          <a:extLst>
            <a:ext uri="{FF2B5EF4-FFF2-40B4-BE49-F238E27FC236}">
              <a16:creationId xmlns:a16="http://schemas.microsoft.com/office/drawing/2014/main" id="{3F252F02-E705-47EF-B6F7-FFF49F58B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206375</xdr:colOff>
      <xdr:row>34</xdr:row>
      <xdr:rowOff>155575</xdr:rowOff>
    </xdr:from>
    <xdr:to>
      <xdr:col>3</xdr:col>
      <xdr:colOff>191861</xdr:colOff>
      <xdr:row>41</xdr:row>
      <xdr:rowOff>136071</xdr:rowOff>
    </xdr:to>
    <mc:AlternateContent xmlns:mc="http://schemas.openxmlformats.org/markup-compatibility/2006" xmlns:a14="http://schemas.microsoft.com/office/drawing/2010/main">
      <mc:Choice Requires="a14">
        <xdr:graphicFrame macro="">
          <xdr:nvGraphicFramePr>
            <xdr:cNvPr id="17" name="Category 1">
              <a:extLst>
                <a:ext uri="{FF2B5EF4-FFF2-40B4-BE49-F238E27FC236}">
                  <a16:creationId xmlns:a16="http://schemas.microsoft.com/office/drawing/2014/main" id="{EC4934C2-2FEB-31C3-A60A-791A081B13D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06375" y="6290469"/>
              <a:ext cx="1816072" cy="1227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219529</xdr:colOff>
      <xdr:row>27</xdr:row>
      <xdr:rowOff>82550</xdr:rowOff>
    </xdr:from>
    <xdr:to>
      <xdr:col>3</xdr:col>
      <xdr:colOff>217715</xdr:colOff>
      <xdr:row>34</xdr:row>
      <xdr:rowOff>25853</xdr:rowOff>
    </xdr:to>
    <mc:AlternateContent xmlns:mc="http://schemas.openxmlformats.org/markup-compatibility/2006" xmlns:a14="http://schemas.microsoft.com/office/drawing/2010/main">
      <mc:Choice Requires="a14">
        <xdr:graphicFrame macro="">
          <xdr:nvGraphicFramePr>
            <xdr:cNvPr id="18" name="Supplier 1">
              <a:extLst>
                <a:ext uri="{FF2B5EF4-FFF2-40B4-BE49-F238E27FC236}">
                  <a16:creationId xmlns:a16="http://schemas.microsoft.com/office/drawing/2014/main" id="{24DBB543-9D2E-A70C-0B5B-D6B998F12C62}"/>
                </a:ext>
              </a:extLst>
            </xdr:cNvPr>
            <xdr:cNvGraphicFramePr/>
          </xdr:nvGraphicFramePr>
          <xdr:xfrm>
            <a:off x="0" y="0"/>
            <a:ext cx="0" cy="0"/>
          </xdr:xfrm>
          <a:graphic>
            <a:graphicData uri="http://schemas.microsoft.com/office/drawing/2010/slicer">
              <sle:slicer xmlns:sle="http://schemas.microsoft.com/office/drawing/2010/slicer" name="Supplier 1"/>
            </a:graphicData>
          </a:graphic>
        </xdr:graphicFrame>
      </mc:Choice>
      <mc:Fallback xmlns="">
        <xdr:sp macro="" textlink="">
          <xdr:nvSpPr>
            <xdr:cNvPr id="0" name=""/>
            <xdr:cNvSpPr>
              <a:spLocks noTextEdit="1"/>
            </xdr:cNvSpPr>
          </xdr:nvSpPr>
          <xdr:spPr>
            <a:xfrm>
              <a:off x="216354" y="4967288"/>
              <a:ext cx="1835122" cy="119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237218</xdr:colOff>
      <xdr:row>18</xdr:row>
      <xdr:rowOff>126546</xdr:rowOff>
    </xdr:from>
    <xdr:to>
      <xdr:col>3</xdr:col>
      <xdr:colOff>219529</xdr:colOff>
      <xdr:row>27</xdr:row>
      <xdr:rowOff>8165</xdr:rowOff>
    </xdr:to>
    <mc:AlternateContent xmlns:mc="http://schemas.openxmlformats.org/markup-compatibility/2006" xmlns:a14="http://schemas.microsoft.com/office/drawing/2010/main">
      <mc:Choice Requires="a14">
        <xdr:graphicFrame macro="">
          <xdr:nvGraphicFramePr>
            <xdr:cNvPr id="19" name="Year 3">
              <a:extLst>
                <a:ext uri="{FF2B5EF4-FFF2-40B4-BE49-F238E27FC236}">
                  <a16:creationId xmlns:a16="http://schemas.microsoft.com/office/drawing/2014/main" id="{B3BC7251-C191-ACDC-ADD4-B8304E9E8B8C}"/>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240393" y="3338059"/>
              <a:ext cx="1806547" cy="1554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219528</xdr:colOff>
      <xdr:row>10</xdr:row>
      <xdr:rowOff>11339</xdr:rowOff>
    </xdr:from>
    <xdr:to>
      <xdr:col>3</xdr:col>
      <xdr:colOff>220889</xdr:colOff>
      <xdr:row>18</xdr:row>
      <xdr:rowOff>79374</xdr:rowOff>
    </xdr:to>
    <mc:AlternateContent xmlns:mc="http://schemas.openxmlformats.org/markup-compatibility/2006" xmlns:a14="http://schemas.microsoft.com/office/drawing/2010/main">
      <mc:Choice Requires="a14">
        <xdr:graphicFrame macro="">
          <xdr:nvGraphicFramePr>
            <xdr:cNvPr id="20" name="Month 2">
              <a:extLst>
                <a:ext uri="{FF2B5EF4-FFF2-40B4-BE49-F238E27FC236}">
                  <a16:creationId xmlns:a16="http://schemas.microsoft.com/office/drawing/2014/main" id="{4E94B443-C640-D10E-E438-68D554DC09EF}"/>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216353" y="1794102"/>
              <a:ext cx="1831947" cy="1499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576691</xdr:colOff>
      <xdr:row>10</xdr:row>
      <xdr:rowOff>174422</xdr:rowOff>
    </xdr:from>
    <xdr:to>
      <xdr:col>16</xdr:col>
      <xdr:colOff>1</xdr:colOff>
      <xdr:row>12</xdr:row>
      <xdr:rowOff>74414</xdr:rowOff>
    </xdr:to>
    <xdr:sp macro="" textlink="kpi!B11">
      <xdr:nvSpPr>
        <xdr:cNvPr id="26" name="TextBox 25">
          <a:extLst>
            <a:ext uri="{FF2B5EF4-FFF2-40B4-BE49-F238E27FC236}">
              <a16:creationId xmlns:a16="http://schemas.microsoft.com/office/drawing/2014/main" id="{6CD25048-7AF8-489B-8E6D-F7C25BB758A6}"/>
            </a:ext>
          </a:extLst>
        </xdr:cNvPr>
        <xdr:cNvSpPr txBox="1"/>
      </xdr:nvSpPr>
      <xdr:spPr>
        <a:xfrm>
          <a:off x="8509230" y="1960360"/>
          <a:ext cx="1253896" cy="257179"/>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679804-9196-4274-99D6-468C8F54777D}" type="TxLink">
            <a:rPr lang="en-US" sz="1100" b="0" i="0" u="none" strike="noStrike" kern="1200">
              <a:solidFill>
                <a:schemeClr val="bg1"/>
              </a:solidFill>
              <a:latin typeface="Aptos Narrow"/>
            </a:rPr>
            <a:pPr algn="ctr"/>
            <a:t>$57,76,791</a:t>
          </a:fld>
          <a:endParaRPr lang="en-IN" sz="1100" kern="1200">
            <a:solidFill>
              <a:schemeClr val="bg1"/>
            </a:solidFill>
          </a:endParaRPr>
        </a:p>
      </xdr:txBody>
    </xdr:sp>
    <xdr:clientData/>
  </xdr:twoCellAnchor>
  <xdr:twoCellAnchor>
    <xdr:from>
      <xdr:col>16</xdr:col>
      <xdr:colOff>208361</xdr:colOff>
      <xdr:row>8</xdr:row>
      <xdr:rowOff>116602</xdr:rowOff>
    </xdr:from>
    <xdr:to>
      <xdr:col>19</xdr:col>
      <xdr:colOff>580431</xdr:colOff>
      <xdr:row>13</xdr:row>
      <xdr:rowOff>130338</xdr:rowOff>
    </xdr:to>
    <xdr:sp macro="" textlink="">
      <xdr:nvSpPr>
        <xdr:cNvPr id="27" name="Rectangle 26">
          <a:extLst>
            <a:ext uri="{FF2B5EF4-FFF2-40B4-BE49-F238E27FC236}">
              <a16:creationId xmlns:a16="http://schemas.microsoft.com/office/drawing/2014/main" id="{5D393FDB-0F00-4C2A-8FE9-9A23F7C10254}"/>
            </a:ext>
          </a:extLst>
        </xdr:cNvPr>
        <xdr:cNvSpPr/>
      </xdr:nvSpPr>
      <xdr:spPr>
        <a:xfrm>
          <a:off x="9971486" y="1545352"/>
          <a:ext cx="2202656" cy="90670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kern="1200">
              <a:latin typeface="Calibri Light" panose="020F0302020204030204" pitchFamily="34" charset="0"/>
              <a:ea typeface="Calibri Light" panose="020F0302020204030204" pitchFamily="34" charset="0"/>
              <a:cs typeface="Calibri Light" panose="020F0302020204030204" pitchFamily="34" charset="0"/>
            </a:rPr>
            <a:t>TOP</a:t>
          </a:r>
          <a:r>
            <a:rPr lang="en-IN" sz="1400" kern="1200" baseline="0">
              <a:latin typeface="Calibri Light" panose="020F0302020204030204" pitchFamily="34" charset="0"/>
              <a:ea typeface="Calibri Light" panose="020F0302020204030204" pitchFamily="34" charset="0"/>
              <a:cs typeface="Calibri Light" panose="020F0302020204030204" pitchFamily="34" charset="0"/>
            </a:rPr>
            <a:t> MONTH</a:t>
          </a:r>
          <a:endParaRPr lang="en-IN" sz="1100" kern="1200">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16</xdr:col>
      <xdr:colOff>280724</xdr:colOff>
      <xdr:row>10</xdr:row>
      <xdr:rowOff>118748</xdr:rowOff>
    </xdr:from>
    <xdr:to>
      <xdr:col>19</xdr:col>
      <xdr:colOff>509192</xdr:colOff>
      <xdr:row>12</xdr:row>
      <xdr:rowOff>150961</xdr:rowOff>
    </xdr:to>
    <xdr:sp macro="" textlink="kpi!A54">
      <xdr:nvSpPr>
        <xdr:cNvPr id="28" name="TextBox 27">
          <a:extLst>
            <a:ext uri="{FF2B5EF4-FFF2-40B4-BE49-F238E27FC236}">
              <a16:creationId xmlns:a16="http://schemas.microsoft.com/office/drawing/2014/main" id="{2A29BB8B-5017-42EE-83AF-005E9D2692AB}"/>
            </a:ext>
          </a:extLst>
        </xdr:cNvPr>
        <xdr:cNvSpPr txBox="1"/>
      </xdr:nvSpPr>
      <xdr:spPr>
        <a:xfrm>
          <a:off x="10043849" y="1904686"/>
          <a:ext cx="2059054" cy="3894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8247A6E-BB9E-49AF-9075-2A2D4B9B724C}" type="TxLink">
            <a:rPr lang="en-US" sz="1400" b="0" i="0" u="none" strike="noStrike" kern="1200">
              <a:solidFill>
                <a:schemeClr val="bg1"/>
              </a:solidFill>
              <a:latin typeface="Aptos Narrow"/>
            </a:rPr>
            <a:pPr algn="l"/>
            <a:t>March</a:t>
          </a:fld>
          <a:endParaRPr lang="en-IN" sz="1400" kern="1200">
            <a:solidFill>
              <a:schemeClr val="bg1"/>
            </a:solidFill>
          </a:endParaRPr>
        </a:p>
      </xdr:txBody>
    </xdr:sp>
    <xdr:clientData/>
  </xdr:twoCellAnchor>
  <xdr:twoCellAnchor>
    <xdr:from>
      <xdr:col>17</xdr:col>
      <xdr:colOff>447087</xdr:colOff>
      <xdr:row>11</xdr:row>
      <xdr:rowOff>13096</xdr:rowOff>
    </xdr:from>
    <xdr:to>
      <xdr:col>19</xdr:col>
      <xdr:colOff>398230</xdr:colOff>
      <xdr:row>12</xdr:row>
      <xdr:rowOff>96447</xdr:rowOff>
    </xdr:to>
    <xdr:sp macro="" textlink="kpi!B54">
      <xdr:nvSpPr>
        <xdr:cNvPr id="29" name="TextBox 28">
          <a:extLst>
            <a:ext uri="{FF2B5EF4-FFF2-40B4-BE49-F238E27FC236}">
              <a16:creationId xmlns:a16="http://schemas.microsoft.com/office/drawing/2014/main" id="{698BAEE8-907A-425D-95DC-CA4661B01CB0}"/>
            </a:ext>
          </a:extLst>
        </xdr:cNvPr>
        <xdr:cNvSpPr txBox="1"/>
      </xdr:nvSpPr>
      <xdr:spPr>
        <a:xfrm>
          <a:off x="10820407" y="1977627"/>
          <a:ext cx="1171534" cy="26194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E96DCF-6EAE-410B-B523-6EB7868A040D}" type="TxLink">
            <a:rPr lang="en-US" sz="1100" b="0" i="0" u="none" strike="noStrike" kern="1200">
              <a:solidFill>
                <a:schemeClr val="bg1"/>
              </a:solidFill>
              <a:latin typeface="Aptos Narrow"/>
            </a:rPr>
            <a:pPr algn="ctr"/>
            <a:t>$14,12,264</a:t>
          </a:fld>
          <a:endParaRPr lang="en-IN" sz="1100" kern="1200">
            <a:solidFill>
              <a:schemeClr val="bg1"/>
            </a:solidFill>
          </a:endParaRPr>
        </a:p>
      </xdr:txBody>
    </xdr:sp>
    <xdr:clientData/>
  </xdr:twoCellAnchor>
  <xdr:twoCellAnchor>
    <xdr:from>
      <xdr:col>20</xdr:col>
      <xdr:colOff>11709</xdr:colOff>
      <xdr:row>8</xdr:row>
      <xdr:rowOff>104894</xdr:rowOff>
    </xdr:from>
    <xdr:to>
      <xdr:col>23</xdr:col>
      <xdr:colOff>119063</xdr:colOff>
      <xdr:row>13</xdr:row>
      <xdr:rowOff>115455</xdr:rowOff>
    </xdr:to>
    <xdr:sp macro="" textlink="">
      <xdr:nvSpPr>
        <xdr:cNvPr id="3" name="Rectangle 2">
          <a:extLst>
            <a:ext uri="{FF2B5EF4-FFF2-40B4-BE49-F238E27FC236}">
              <a16:creationId xmlns:a16="http://schemas.microsoft.com/office/drawing/2014/main" id="{84935835-D8F5-4BBB-B94E-D81D44029424}"/>
            </a:ext>
          </a:extLst>
        </xdr:cNvPr>
        <xdr:cNvSpPr/>
      </xdr:nvSpPr>
      <xdr:spPr>
        <a:xfrm>
          <a:off x="12215615" y="1533644"/>
          <a:ext cx="1937940" cy="90353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kern="1200" baseline="0">
              <a:latin typeface="Calibri Light" panose="020F0302020204030204" pitchFamily="34" charset="0"/>
              <a:ea typeface="Calibri Light" panose="020F0302020204030204" pitchFamily="34" charset="0"/>
              <a:cs typeface="Calibri Light" panose="020F0302020204030204" pitchFamily="34" charset="0"/>
            </a:rPr>
            <a:t>LOW MONTH</a:t>
          </a:r>
          <a:endParaRPr lang="en-IN" sz="1100" kern="1200">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20</xdr:col>
      <xdr:colOff>26590</xdr:colOff>
      <xdr:row>10</xdr:row>
      <xdr:rowOff>116601</xdr:rowOff>
    </xdr:from>
    <xdr:to>
      <xdr:col>23</xdr:col>
      <xdr:colOff>104179</xdr:colOff>
      <xdr:row>12</xdr:row>
      <xdr:rowOff>155164</xdr:rowOff>
    </xdr:to>
    <xdr:sp macro="" textlink="kpi!A57">
      <xdr:nvSpPr>
        <xdr:cNvPr id="4" name="TextBox 3">
          <a:extLst>
            <a:ext uri="{FF2B5EF4-FFF2-40B4-BE49-F238E27FC236}">
              <a16:creationId xmlns:a16="http://schemas.microsoft.com/office/drawing/2014/main" id="{1BD70141-09BA-4F6C-8893-97A79C743934}"/>
            </a:ext>
          </a:extLst>
        </xdr:cNvPr>
        <xdr:cNvSpPr txBox="1"/>
      </xdr:nvSpPr>
      <xdr:spPr>
        <a:xfrm>
          <a:off x="12230496" y="1902539"/>
          <a:ext cx="1908175" cy="3957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56CD50-93A2-4230-860D-105DAFE1BA1C}" type="TxLink">
            <a:rPr lang="en-US" sz="1400" b="0" i="0" u="none" strike="noStrike" kern="1200">
              <a:solidFill>
                <a:schemeClr val="bg2"/>
              </a:solidFill>
              <a:latin typeface="Aptos Narrow"/>
            </a:rPr>
            <a:pPr algn="l"/>
            <a:t>June</a:t>
          </a:fld>
          <a:endParaRPr lang="en-IN" sz="1400" kern="1200">
            <a:solidFill>
              <a:schemeClr val="bg2"/>
            </a:solidFill>
          </a:endParaRPr>
        </a:p>
      </xdr:txBody>
    </xdr:sp>
    <xdr:clientData/>
  </xdr:twoCellAnchor>
  <xdr:twoCellAnchor>
    <xdr:from>
      <xdr:col>21</xdr:col>
      <xdr:colOff>342304</xdr:colOff>
      <xdr:row>11</xdr:row>
      <xdr:rowOff>1</xdr:rowOff>
    </xdr:from>
    <xdr:to>
      <xdr:col>23</xdr:col>
      <xdr:colOff>59532</xdr:colOff>
      <xdr:row>12</xdr:row>
      <xdr:rowOff>119063</xdr:rowOff>
    </xdr:to>
    <xdr:sp macro="" textlink="kpi!B57">
      <xdr:nvSpPr>
        <xdr:cNvPr id="5" name="TextBox 4">
          <a:extLst>
            <a:ext uri="{FF2B5EF4-FFF2-40B4-BE49-F238E27FC236}">
              <a16:creationId xmlns:a16="http://schemas.microsoft.com/office/drawing/2014/main" id="{9C2D9548-EA21-43C0-A4AE-A6DF56FF9B8F}"/>
            </a:ext>
          </a:extLst>
        </xdr:cNvPr>
        <xdr:cNvSpPr txBox="1"/>
      </xdr:nvSpPr>
      <xdr:spPr>
        <a:xfrm>
          <a:off x="13156406" y="1964532"/>
          <a:ext cx="937618" cy="297656"/>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355E61-410E-425A-B1B2-A9EBF79E09DE}" type="TxLink">
            <a:rPr lang="en-US" sz="1100" b="0" i="0" u="none" strike="noStrike" kern="1200">
              <a:solidFill>
                <a:schemeClr val="bg2"/>
              </a:solidFill>
              <a:latin typeface="Aptos Narrow"/>
            </a:rPr>
            <a:pPr algn="ctr"/>
            <a:t>$11,83,076</a:t>
          </a:fld>
          <a:endParaRPr lang="en-IN" sz="1100" kern="1200">
            <a:solidFill>
              <a:schemeClr val="bg2"/>
            </a:solidFill>
          </a:endParaRPr>
        </a:p>
      </xdr:txBody>
    </xdr:sp>
    <xdr:clientData/>
  </xdr:twoCellAnchor>
  <xdr:twoCellAnchor>
    <xdr:from>
      <xdr:col>13</xdr:col>
      <xdr:colOff>524074</xdr:colOff>
      <xdr:row>25</xdr:row>
      <xdr:rowOff>107354</xdr:rowOff>
    </xdr:from>
    <xdr:to>
      <xdr:col>23</xdr:col>
      <xdr:colOff>89297</xdr:colOff>
      <xdr:row>46</xdr:row>
      <xdr:rowOff>119062</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B6EA9D5C-4450-417E-AD4D-1565B131F9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448874" y="4711104"/>
              <a:ext cx="5661223" cy="392330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6350</xdr:colOff>
      <xdr:row>1245</xdr:row>
      <xdr:rowOff>107950</xdr:rowOff>
    </xdr:from>
    <xdr:to>
      <xdr:col>6</xdr:col>
      <xdr:colOff>152400</xdr:colOff>
      <xdr:row>1259</xdr:row>
      <xdr:rowOff>146047</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973E8496-2184-66FC-FC10-B7280CC7344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651500" y="2293747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1079500</xdr:colOff>
      <xdr:row>1245</xdr:row>
      <xdr:rowOff>165100</xdr:rowOff>
    </xdr:from>
    <xdr:to>
      <xdr:col>2</xdr:col>
      <xdr:colOff>1143000</xdr:colOff>
      <xdr:row>1260</xdr:row>
      <xdr:rowOff>22222</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D5F5438A-FF11-6BD6-44AF-E096873A804C}"/>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2381250" y="2294318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393700</xdr:colOff>
      <xdr:row>1246</xdr:row>
      <xdr:rowOff>82550</xdr:rowOff>
    </xdr:from>
    <xdr:to>
      <xdr:col>1</xdr:col>
      <xdr:colOff>854075</xdr:colOff>
      <xdr:row>1260</xdr:row>
      <xdr:rowOff>126997</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81212FDE-1531-3422-F2BB-1054F7943FB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93700" y="22953345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150406</xdr:rowOff>
    </xdr:from>
    <xdr:to>
      <xdr:col>5</xdr:col>
      <xdr:colOff>342900</xdr:colOff>
      <xdr:row>45</xdr:row>
      <xdr:rowOff>131355</xdr:rowOff>
    </xdr:to>
    <xdr:graphicFrame macro="">
      <xdr:nvGraphicFramePr>
        <xdr:cNvPr id="2" name="Chart 1">
          <a:extLst>
            <a:ext uri="{FF2B5EF4-FFF2-40B4-BE49-F238E27FC236}">
              <a16:creationId xmlns:a16="http://schemas.microsoft.com/office/drawing/2014/main" id="{4AFE4DF6-4FE6-BCC4-DCC0-29C7D0926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56781</xdr:colOff>
      <xdr:row>14</xdr:row>
      <xdr:rowOff>147231</xdr:rowOff>
    </xdr:from>
    <xdr:to>
      <xdr:col>10</xdr:col>
      <xdr:colOff>124564</xdr:colOff>
      <xdr:row>21</xdr:row>
      <xdr:rowOff>103372</xdr:rowOff>
    </xdr:to>
    <mc:AlternateContent xmlns:mc="http://schemas.openxmlformats.org/markup-compatibility/2006" xmlns:a14="http://schemas.microsoft.com/office/drawing/2010/main">
      <mc:Choice Requires="a14">
        <xdr:graphicFrame macro="">
          <xdr:nvGraphicFramePr>
            <xdr:cNvPr id="3" name="Supplier">
              <a:extLst>
                <a:ext uri="{FF2B5EF4-FFF2-40B4-BE49-F238E27FC236}">
                  <a16:creationId xmlns:a16="http://schemas.microsoft.com/office/drawing/2014/main" id="{8C189465-3574-BBA2-9554-45A87C0CA59A}"/>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14576868" y="2624986"/>
              <a:ext cx="1803474" cy="1202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704629</xdr:colOff>
      <xdr:row>29</xdr:row>
      <xdr:rowOff>52202</xdr:rowOff>
    </xdr:from>
    <xdr:to>
      <xdr:col>8</xdr:col>
      <xdr:colOff>1324344</xdr:colOff>
      <xdr:row>60</xdr:row>
      <xdr:rowOff>115481</xdr:rowOff>
    </xdr:to>
    <xdr:sp macro="" textlink="">
      <xdr:nvSpPr>
        <xdr:cNvPr id="4" name="Rectangle: Rounded Corners 3">
          <a:extLst>
            <a:ext uri="{FF2B5EF4-FFF2-40B4-BE49-F238E27FC236}">
              <a16:creationId xmlns:a16="http://schemas.microsoft.com/office/drawing/2014/main" id="{4AA69C48-291A-CECF-E3C1-A29A87B294B5}"/>
            </a:ext>
          </a:extLst>
        </xdr:cNvPr>
        <xdr:cNvSpPr/>
      </xdr:nvSpPr>
      <xdr:spPr>
        <a:xfrm>
          <a:off x="8269251" y="5191272"/>
          <a:ext cx="5836314" cy="5556767"/>
        </a:xfrm>
        <a:prstGeom prst="roundRect">
          <a:avLst>
            <a:gd name="adj" fmla="val 1592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b="1"/>
            <a:t>Profit Analysis (2018-2023)</a:t>
          </a:r>
        </a:p>
        <a:p>
          <a:r>
            <a:rPr lang="en-IN" b="1"/>
            <a:t>Positive Profit Growth</a:t>
          </a:r>
          <a:r>
            <a:rPr lang="en-IN"/>
            <a:t>:</a:t>
          </a:r>
        </a:p>
        <a:p>
          <a:pPr lvl="1"/>
          <a:r>
            <a:rPr lang="en-IN"/>
            <a:t>Spartan Sports (Titan Fitness): Year-to-year average profit growth of 0.25%.</a:t>
          </a:r>
        </a:p>
        <a:p>
          <a:pPr lvl="1"/>
          <a:r>
            <a:rPr lang="en-IN"/>
            <a:t>Elevate Fitness (Peak Performance): Year-to-year average profit growth of 0.35%.</a:t>
          </a:r>
        </a:p>
        <a:p>
          <a:r>
            <a:rPr lang="en-IN" b="1"/>
            <a:t>Declining Profits</a:t>
          </a:r>
          <a:r>
            <a:rPr lang="en-IN"/>
            <a:t>:</a:t>
          </a:r>
        </a:p>
        <a:p>
          <a:pPr lvl="1"/>
          <a:r>
            <a:rPr lang="en-IN"/>
            <a:t>All other brands experienced a decline in year-to-year average profits.</a:t>
          </a:r>
        </a:p>
        <a:p>
          <a:pPr lvl="1"/>
          <a:r>
            <a:rPr lang="en-IN"/>
            <a:t>Titan Training: Highest annual average profit drop of 1.26% year-to-year.</a:t>
          </a:r>
        </a:p>
        <a:p>
          <a:r>
            <a:rPr lang="en-IN" b="1"/>
            <a:t>Peak Year (2021)</a:t>
          </a:r>
          <a:r>
            <a:rPr lang="en-IN"/>
            <a:t>:</a:t>
          </a:r>
        </a:p>
        <a:p>
          <a:pPr lvl="1"/>
          <a:r>
            <a:rPr lang="en-IN"/>
            <a:t>Overall profit growth across all brands: 1.63%.</a:t>
          </a:r>
        </a:p>
        <a:p>
          <a:pPr lvl="1"/>
          <a:r>
            <a:rPr lang="en-IN"/>
            <a:t>Highest increases:</a:t>
          </a:r>
        </a:p>
        <a:p>
          <a:pPr lvl="2"/>
          <a:r>
            <a:rPr lang="en-IN"/>
            <a:t>Hercules Gear: 6.30%.</a:t>
          </a:r>
        </a:p>
        <a:p>
          <a:pPr lvl="2"/>
          <a:r>
            <a:rPr lang="en-IN"/>
            <a:t>Ironclad Athletics: 6.91%.</a:t>
          </a:r>
        </a:p>
        <a:p>
          <a:pPr lvl="1"/>
          <a:r>
            <a:rPr lang="en-IN"/>
            <a:t>Brands with profit decline:</a:t>
          </a:r>
        </a:p>
        <a:p>
          <a:pPr lvl="2"/>
          <a:r>
            <a:rPr lang="en-IN"/>
            <a:t>Forge Fitness: -4.98%.</a:t>
          </a:r>
        </a:p>
        <a:p>
          <a:pPr lvl="2"/>
          <a:r>
            <a:rPr lang="en-IN"/>
            <a:t>Summit Strength: 3.02%.</a:t>
          </a:r>
        </a:p>
        <a:p>
          <a:r>
            <a:rPr lang="en-IN" b="1"/>
            <a:t>Lowest Year (2022)</a:t>
          </a:r>
          <a:r>
            <a:rPr lang="en-IN"/>
            <a:t>:</a:t>
          </a:r>
        </a:p>
        <a:p>
          <a:pPr lvl="1"/>
          <a:r>
            <a:rPr lang="en-IN"/>
            <a:t>Overall year-to-year average profit drop: -2.13%.</a:t>
          </a:r>
        </a:p>
        <a:p>
          <a:pPr lvl="1"/>
          <a:r>
            <a:rPr lang="en-IN"/>
            <a:t>Significant declines from previous high-growth brands:</a:t>
          </a:r>
        </a:p>
        <a:p>
          <a:pPr lvl="2"/>
          <a:r>
            <a:rPr lang="en-IN"/>
            <a:t>Ironclad Athletics: Dropped from 6.91% to -7.70%.</a:t>
          </a:r>
        </a:p>
        <a:p>
          <a:pPr lvl="2"/>
          <a:r>
            <a:rPr lang="en-IN"/>
            <a:t>Hercules Gear: Dropped from 6.30% to -7.38%.</a:t>
          </a:r>
        </a:p>
        <a:p>
          <a:r>
            <a:rPr lang="en-IN" b="1"/>
            <a:t>Analysis of Profit Volatility</a:t>
          </a:r>
        </a:p>
        <a:p>
          <a:r>
            <a:rPr lang="en-IN" b="1"/>
            <a:t>COVID-19 Impact</a:t>
          </a:r>
          <a:r>
            <a:rPr lang="en-IN"/>
            <a:t>:</a:t>
          </a:r>
        </a:p>
        <a:p>
          <a:pPr lvl="1"/>
          <a:r>
            <a:rPr lang="en-IN"/>
            <a:t>The high volatility in profits can be attributed to the COVID-19 pandemic.</a:t>
          </a:r>
        </a:p>
        <a:p>
          <a:pPr lvl="1"/>
          <a:r>
            <a:rPr lang="en-IN"/>
            <a:t>During quarantine, there was a surge in demand for active equipment as people sought to maintain a healthy lifestyle indoors.</a:t>
          </a:r>
        </a:p>
        <a:p>
          <a:pPr lvl="1"/>
          <a:r>
            <a:rPr lang="en-IN"/>
            <a:t>The significant drop in average profits in 2022 likely resulted from the end of the COVID-19 period, with people returning to workplaces and reducing their reliance on home fitness equipment.</a:t>
          </a:r>
        </a:p>
        <a:p>
          <a:pPr algn="l"/>
          <a:endParaRPr lang="en-IN"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157388</xdr:colOff>
      <xdr:row>17</xdr:row>
      <xdr:rowOff>148319</xdr:rowOff>
    </xdr:from>
    <xdr:to>
      <xdr:col>4</xdr:col>
      <xdr:colOff>1645103</xdr:colOff>
      <xdr:row>37</xdr:row>
      <xdr:rowOff>146503</xdr:rowOff>
    </xdr:to>
    <xdr:graphicFrame macro="">
      <xdr:nvGraphicFramePr>
        <xdr:cNvPr id="2" name="Chart 1">
          <a:extLst>
            <a:ext uri="{FF2B5EF4-FFF2-40B4-BE49-F238E27FC236}">
              <a16:creationId xmlns:a16="http://schemas.microsoft.com/office/drawing/2014/main" id="{94C670DF-20EF-D6DD-7617-E0079687B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332469</xdr:colOff>
      <xdr:row>12</xdr:row>
      <xdr:rowOff>126093</xdr:rowOff>
    </xdr:from>
    <xdr:to>
      <xdr:col>18</xdr:col>
      <xdr:colOff>107496</xdr:colOff>
      <xdr:row>43</xdr:row>
      <xdr:rowOff>95250</xdr:rowOff>
    </xdr:to>
    <xdr:sp macro="" textlink="">
      <xdr:nvSpPr>
        <xdr:cNvPr id="3" name="Rectangle: Rounded Corners 2">
          <a:extLst>
            <a:ext uri="{FF2B5EF4-FFF2-40B4-BE49-F238E27FC236}">
              <a16:creationId xmlns:a16="http://schemas.microsoft.com/office/drawing/2014/main" id="{232CD464-7C65-8A4C-DBBD-E90C64962948}"/>
            </a:ext>
          </a:extLst>
        </xdr:cNvPr>
        <xdr:cNvSpPr/>
      </xdr:nvSpPr>
      <xdr:spPr>
        <a:xfrm>
          <a:off x="8333469" y="2248807"/>
          <a:ext cx="7122884" cy="545283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b="1"/>
            <a:t>Key Observations (Forecase at 95% confidence</a:t>
          </a:r>
          <a:r>
            <a:rPr lang="en-IN" b="1" baseline="0"/>
            <a:t> level)</a:t>
          </a:r>
          <a:endParaRPr lang="en-IN" b="1"/>
        </a:p>
        <a:p>
          <a:r>
            <a:rPr lang="en-IN" b="1"/>
            <a:t>Trend Analysis</a:t>
          </a:r>
          <a:r>
            <a:rPr lang="en-IN"/>
            <a:t>:</a:t>
          </a:r>
        </a:p>
        <a:p>
          <a:pPr lvl="1"/>
          <a:r>
            <a:rPr lang="en-IN"/>
            <a:t>The forecasted profits show a gradual decline over the next seven months.</a:t>
          </a:r>
        </a:p>
        <a:p>
          <a:pPr lvl="1"/>
          <a:r>
            <a:rPr lang="en-IN"/>
            <a:t>The lower and upper confidence bounds indicate a range of potential outcomes, reflecting the uncertainty in the forecast.</a:t>
          </a:r>
        </a:p>
        <a:p>
          <a:r>
            <a:rPr lang="en-IN" b="1"/>
            <a:t>Profit Stability</a:t>
          </a:r>
          <a:r>
            <a:rPr lang="en-IN"/>
            <a:t>:</a:t>
          </a:r>
        </a:p>
        <a:p>
          <a:pPr lvl="1"/>
          <a:r>
            <a:rPr lang="en-IN"/>
            <a:t>Titan Fitness:</a:t>
          </a:r>
        </a:p>
        <a:p>
          <a:pPr lvl="1"/>
          <a:r>
            <a:rPr lang="en-IN"/>
            <a:t>The forecast suggests a continued downward trend, with the lowest forecasted profit in Month 12 ($49.6k).</a:t>
          </a:r>
        </a:p>
        <a:p>
          <a:pPr lvl="1"/>
          <a:r>
            <a:rPr lang="en-IN" baseline="0"/>
            <a:t> Iron Strength:</a:t>
          </a:r>
        </a:p>
        <a:p>
          <a:pPr lvl="1"/>
          <a:r>
            <a:rPr lang="en-IN" baseline="0"/>
            <a:t>The forecast suggest a steady upward trend, with the highest forecasted profit in month 12 ($66.5k)</a:t>
          </a:r>
        </a:p>
        <a:p>
          <a:pPr lvl="1"/>
          <a:r>
            <a:rPr lang="en-IN" baseline="0"/>
            <a:t>Peak performance gear:</a:t>
          </a:r>
        </a:p>
        <a:p>
          <a:pPr lvl="1"/>
          <a:r>
            <a:rPr lang="en-IN" baseline="0"/>
            <a:t>The forecast suggests varying trends, with highest forecasted profit in month 7 ($76.3k) and the lowest in month 12 ($66.1k)</a:t>
          </a:r>
          <a:endParaRPr lang="en-IN"/>
        </a:p>
        <a:p>
          <a:r>
            <a:rPr lang="en-IN" b="1"/>
            <a:t>Confidence Intervals</a:t>
          </a:r>
          <a:r>
            <a:rPr lang="en-IN"/>
            <a:t>:</a:t>
          </a:r>
        </a:p>
        <a:p>
          <a:pPr lvl="1"/>
          <a:r>
            <a:rPr lang="en-IN"/>
            <a:t>The confidence intervals provide a range within which the actual profits are expected to fall.</a:t>
          </a:r>
        </a:p>
        <a:p>
          <a:pPr lvl="1"/>
          <a:r>
            <a:rPr lang="en-IN"/>
            <a:t>The intervals widen over time, indicating increasing uncertainty in the forecast as we move further into the future.</a:t>
          </a:r>
        </a:p>
        <a:p>
          <a:r>
            <a:rPr lang="en-IN" b="1"/>
            <a:t>Strategic Recommendations</a:t>
          </a:r>
        </a:p>
        <a:p>
          <a:r>
            <a:rPr lang="en-IN" b="1"/>
            <a:t>Monitor Trends</a:t>
          </a:r>
          <a:r>
            <a:rPr lang="en-IN"/>
            <a:t>:</a:t>
          </a:r>
        </a:p>
        <a:p>
          <a:pPr lvl="1"/>
          <a:r>
            <a:rPr lang="en-IN"/>
            <a:t>Regularly monitor the actual profits against the forecast to identify any significant deviations.</a:t>
          </a:r>
        </a:p>
        <a:p>
          <a:pPr lvl="1"/>
          <a:r>
            <a:rPr lang="en-IN"/>
            <a:t>Adjust strategies as needed to address any unexpected changes in profit trends.</a:t>
          </a:r>
        </a:p>
        <a:p>
          <a:r>
            <a:rPr lang="en-IN" b="1"/>
            <a:t>Focus on Stability</a:t>
          </a:r>
          <a:r>
            <a:rPr lang="en-IN"/>
            <a:t>:</a:t>
          </a:r>
        </a:p>
        <a:p>
          <a:pPr lvl="1"/>
          <a:r>
            <a:rPr lang="en-IN"/>
            <a:t>Implement measures to stabilize profits, such as optimizing inventory management and enhancing marketing efforts.</a:t>
          </a:r>
        </a:p>
        <a:p>
          <a:pPr lvl="1"/>
          <a:r>
            <a:rPr lang="en-IN"/>
            <a:t>Consider diversifying the product portfolio to mitigate risks associated with declining profits</a:t>
          </a:r>
        </a:p>
      </xdr:txBody>
    </xdr:sp>
    <xdr:clientData/>
  </xdr:twoCellAnchor>
  <xdr:twoCellAnchor>
    <xdr:from>
      <xdr:col>0</xdr:col>
      <xdr:colOff>0</xdr:colOff>
      <xdr:row>0</xdr:row>
      <xdr:rowOff>0</xdr:rowOff>
    </xdr:from>
    <xdr:to>
      <xdr:col>1</xdr:col>
      <xdr:colOff>82550</xdr:colOff>
      <xdr:row>3</xdr:row>
      <xdr:rowOff>0</xdr:rowOff>
    </xdr:to>
    <xdr:sp macro="" textlink="">
      <xdr:nvSpPr>
        <xdr:cNvPr id="9217" name="Text Box 1">
          <a:extLst>
            <a:ext uri="{FF2B5EF4-FFF2-40B4-BE49-F238E27FC236}">
              <a16:creationId xmlns:a16="http://schemas.microsoft.com/office/drawing/2014/main" id="{05997983-A241-5D64-0D4A-5BF0F1D80045}"/>
            </a:ext>
          </a:extLst>
        </xdr:cNvPr>
        <xdr:cNvSpPr txBox="1">
          <a:spLocks noChangeArrowheads="1"/>
        </xdr:cNvSpPr>
      </xdr:nvSpPr>
      <xdr:spPr bwMode="auto">
        <a:xfrm>
          <a:off x="0" y="0"/>
          <a:ext cx="69850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IN" sz="1100" b="0" i="0" u="none" strike="noStrike" baseline="0">
              <a:solidFill>
                <a:srgbClr val="000000"/>
              </a:solidFill>
              <a:latin typeface="Aptos Narrow"/>
            </a:rPr>
            <a:t>Key Observations</a:t>
          </a:r>
        </a:p>
        <a:p>
          <a:pPr algn="l" rtl="0">
            <a:defRPr sz="1000"/>
          </a:pPr>
          <a:r>
            <a:rPr lang="en-IN" sz="1100" b="0" i="0" u="none" strike="noStrike" baseline="0">
              <a:solidFill>
                <a:srgbClr val="000000"/>
              </a:solidFill>
              <a:latin typeface="Aptos Narrow"/>
            </a:rPr>
            <a:t>Trend Analysis:</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The forecasted profits show a gradual decline over the next seven months.</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The lower and upper confidence bounds indicate a range of potential outcomes, reflecting the uncertainty in the forecast.</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Profit Stability:</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The historical data shows fluctuations in monthly profits, with a peak in Month 2 ($63,305.00) and a low in Month 5 ($55,495.00).</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The forecast suggests a continued downward trend, with the lowest forecasted profit in Month 12 ($49,571.33).</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Confidence Intervals:</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The confidence intervals provide a range within which the actual profits are expected to fall.</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The intervals widen over time, indicating increasing uncertainty in the forecast as we move further into the future.</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Strategic Recommendations</a:t>
          </a:r>
        </a:p>
        <a:p>
          <a:pPr algn="l" rtl="0">
            <a:defRPr sz="1000"/>
          </a:pPr>
          <a:r>
            <a:rPr lang="en-IN" sz="1100" b="0" i="0" u="none" strike="noStrike" baseline="0">
              <a:solidFill>
                <a:srgbClr val="000000"/>
              </a:solidFill>
              <a:latin typeface="Aptos Narrow"/>
            </a:rPr>
            <a:t>Monitor Trends:</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Regularly monitor the actual profits against the forecast to identify any significant deviations.</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Adjust strategies as needed to address any unexpected changes in profit trends.</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Focus on Stability:</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Implement measures to stabilize profits, such as optimizing inventory management and enhancing marketing efforts.</a:t>
          </a:r>
        </a:p>
        <a:p>
          <a:pPr algn="l" rtl="0">
            <a:defRPr sz="1000"/>
          </a:pPr>
          <a:endParaRPr lang="en-IN" sz="1100" b="0" i="0" u="none" strike="noStrike" baseline="0">
            <a:solidFill>
              <a:srgbClr val="000000"/>
            </a:solidFill>
            <a:latin typeface="Aptos Narrow"/>
          </a:endParaRPr>
        </a:p>
        <a:p>
          <a:pPr algn="l" rtl="0">
            <a:defRPr sz="1000"/>
          </a:pPr>
          <a:r>
            <a:rPr lang="en-IN" sz="1100" b="0" i="0" u="none" strike="noStrike" baseline="0">
              <a:solidFill>
                <a:srgbClr val="000000"/>
              </a:solidFill>
              <a:latin typeface="Aptos Narrow"/>
            </a:rPr>
            <a:t>Consider diversifying the product portfolio to mitigate risks associated with declining profits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85547</xdr:colOff>
      <xdr:row>13</xdr:row>
      <xdr:rowOff>131917</xdr:rowOff>
    </xdr:from>
    <xdr:to>
      <xdr:col>5</xdr:col>
      <xdr:colOff>107324</xdr:colOff>
      <xdr:row>38</xdr:row>
      <xdr:rowOff>143098</xdr:rowOff>
    </xdr:to>
    <xdr:graphicFrame macro="">
      <xdr:nvGraphicFramePr>
        <xdr:cNvPr id="2" name="Chart 1">
          <a:extLst>
            <a:ext uri="{FF2B5EF4-FFF2-40B4-BE49-F238E27FC236}">
              <a16:creationId xmlns:a16="http://schemas.microsoft.com/office/drawing/2014/main" id="{92B408FD-069F-F6FC-9834-0146D26BF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164163</xdr:colOff>
      <xdr:row>2</xdr:row>
      <xdr:rowOff>68371</xdr:rowOff>
    </xdr:from>
    <xdr:to>
      <xdr:col>17</xdr:col>
      <xdr:colOff>597930</xdr:colOff>
      <xdr:row>37</xdr:row>
      <xdr:rowOff>107324</xdr:rowOff>
    </xdr:to>
    <xdr:sp macro="" textlink="">
      <xdr:nvSpPr>
        <xdr:cNvPr id="4" name="Rectangle: Rounded Corners 3">
          <a:extLst>
            <a:ext uri="{FF2B5EF4-FFF2-40B4-BE49-F238E27FC236}">
              <a16:creationId xmlns:a16="http://schemas.microsoft.com/office/drawing/2014/main" id="{6D029B67-979D-9C36-22EB-BBB621383762}"/>
            </a:ext>
          </a:extLst>
        </xdr:cNvPr>
        <xdr:cNvSpPr/>
      </xdr:nvSpPr>
      <xdr:spPr>
        <a:xfrm>
          <a:off x="9259867" y="417174"/>
          <a:ext cx="6470739" cy="61430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100" b="1">
              <a:solidFill>
                <a:schemeClr val="lt1"/>
              </a:solidFill>
              <a:effectLst/>
              <a:latin typeface="+mn-lt"/>
              <a:ea typeface="+mn-ea"/>
              <a:cs typeface="+mn-cs"/>
            </a:rPr>
            <a:t>Deeper Analysis and Strategic Planning Suggestions</a:t>
          </a:r>
          <a:endParaRPr lang="en-IN">
            <a:effectLst/>
          </a:endParaRPr>
        </a:p>
        <a:p>
          <a:r>
            <a:rPr lang="en-IN" sz="1100" b="1">
              <a:solidFill>
                <a:schemeClr val="lt1"/>
              </a:solidFill>
              <a:effectLst/>
              <a:latin typeface="+mn-lt"/>
              <a:ea typeface="+mn-ea"/>
              <a:cs typeface="+mn-cs"/>
            </a:rPr>
            <a:t>1. Inventory Management Optimization</a:t>
          </a:r>
          <a:endParaRPr lang="en-IN">
            <a:effectLst/>
          </a:endParaRPr>
        </a:p>
        <a:p>
          <a:r>
            <a:rPr lang="en-IN" sz="1100" b="1">
              <a:solidFill>
                <a:schemeClr val="lt1"/>
              </a:solidFill>
              <a:effectLst/>
              <a:latin typeface="+mn-lt"/>
              <a:ea typeface="+mn-ea"/>
              <a:cs typeface="+mn-cs"/>
            </a:rPr>
            <a:t>Objective</a:t>
          </a:r>
          <a:r>
            <a:rPr lang="en-IN" sz="1100">
              <a:solidFill>
                <a:schemeClr val="lt1"/>
              </a:solidFill>
              <a:effectLst/>
              <a:latin typeface="+mn-lt"/>
              <a:ea typeface="+mn-ea"/>
              <a:cs typeface="+mn-cs"/>
            </a:rPr>
            <a:t>: Reduce costs and improve profit margins by optimizing inventory levels.</a:t>
          </a:r>
          <a:endParaRPr lang="en-IN">
            <a:effectLst/>
          </a:endParaRPr>
        </a:p>
        <a:p>
          <a:r>
            <a:rPr lang="en-IN" sz="1100" b="1">
              <a:solidFill>
                <a:schemeClr val="lt1"/>
              </a:solidFill>
              <a:effectLst/>
              <a:latin typeface="+mn-lt"/>
              <a:ea typeface="+mn-ea"/>
              <a:cs typeface="+mn-cs"/>
            </a:rPr>
            <a:t>Actions</a:t>
          </a:r>
          <a:r>
            <a:rPr lang="en-IN" sz="1100">
              <a:solidFill>
                <a:schemeClr val="lt1"/>
              </a:solidFill>
              <a:effectLst/>
              <a:latin typeface="+mn-lt"/>
              <a:ea typeface="+mn-ea"/>
              <a:cs typeface="+mn-cs"/>
            </a:rPr>
            <a:t>:</a:t>
          </a:r>
          <a:endParaRPr lang="en-IN">
            <a:effectLst/>
          </a:endParaRPr>
        </a:p>
        <a:p>
          <a:r>
            <a:rPr lang="en-IN" sz="1100">
              <a:solidFill>
                <a:schemeClr val="lt1"/>
              </a:solidFill>
              <a:effectLst/>
              <a:latin typeface="+mn-lt"/>
              <a:ea typeface="+mn-ea"/>
              <a:cs typeface="+mn-cs"/>
            </a:rPr>
            <a:t>Implement just-in-time inventory practices to minimize holding costs.</a:t>
          </a:r>
          <a:endParaRPr lang="en-IN">
            <a:effectLst/>
          </a:endParaRPr>
        </a:p>
        <a:p>
          <a:r>
            <a:rPr lang="en-IN" sz="1100">
              <a:solidFill>
                <a:schemeClr val="lt1"/>
              </a:solidFill>
              <a:effectLst/>
              <a:latin typeface="+mn-lt"/>
              <a:ea typeface="+mn-ea"/>
              <a:cs typeface="+mn-cs"/>
            </a:rPr>
            <a:t>Use data analytics to forecast demand accurately and adjust inventory levels accordingly.</a:t>
          </a:r>
          <a:endParaRPr lang="en-IN">
            <a:effectLst/>
          </a:endParaRPr>
        </a:p>
        <a:p>
          <a:r>
            <a:rPr lang="en-IN" sz="1100">
              <a:solidFill>
                <a:schemeClr val="lt1"/>
              </a:solidFill>
              <a:effectLst/>
              <a:latin typeface="+mn-lt"/>
              <a:ea typeface="+mn-ea"/>
              <a:cs typeface="+mn-cs"/>
            </a:rPr>
            <a:t>Negotiate better terms with suppliers to reduce procurement costs.</a:t>
          </a:r>
          <a:endParaRPr lang="en-IN">
            <a:effectLst/>
          </a:endParaRPr>
        </a:p>
        <a:p>
          <a:r>
            <a:rPr lang="en-IN" sz="1100" b="1">
              <a:solidFill>
                <a:schemeClr val="lt1"/>
              </a:solidFill>
              <a:effectLst/>
              <a:latin typeface="+mn-lt"/>
              <a:ea typeface="+mn-ea"/>
              <a:cs typeface="+mn-cs"/>
            </a:rPr>
            <a:t>2. Marketing and Customer Engagement</a:t>
          </a:r>
          <a:endParaRPr lang="en-IN">
            <a:effectLst/>
          </a:endParaRPr>
        </a:p>
        <a:p>
          <a:r>
            <a:rPr lang="en-IN" sz="1100" b="1">
              <a:solidFill>
                <a:schemeClr val="lt1"/>
              </a:solidFill>
              <a:effectLst/>
              <a:latin typeface="+mn-lt"/>
              <a:ea typeface="+mn-ea"/>
              <a:cs typeface="+mn-cs"/>
            </a:rPr>
            <a:t>Objective</a:t>
          </a:r>
          <a:r>
            <a:rPr lang="en-IN" sz="1100">
              <a:solidFill>
                <a:schemeClr val="lt1"/>
              </a:solidFill>
              <a:effectLst/>
              <a:latin typeface="+mn-lt"/>
              <a:ea typeface="+mn-ea"/>
              <a:cs typeface="+mn-cs"/>
            </a:rPr>
            <a:t>: Increase sales and customer loyalty through targeted marketing campaigns.</a:t>
          </a:r>
          <a:endParaRPr lang="en-IN">
            <a:effectLst/>
          </a:endParaRPr>
        </a:p>
        <a:p>
          <a:r>
            <a:rPr lang="en-IN" sz="1100" b="1">
              <a:solidFill>
                <a:schemeClr val="lt1"/>
              </a:solidFill>
              <a:effectLst/>
              <a:latin typeface="+mn-lt"/>
              <a:ea typeface="+mn-ea"/>
              <a:cs typeface="+mn-cs"/>
            </a:rPr>
            <a:t>Actions</a:t>
          </a:r>
          <a:r>
            <a:rPr lang="en-IN" sz="1100">
              <a:solidFill>
                <a:schemeClr val="lt1"/>
              </a:solidFill>
              <a:effectLst/>
              <a:latin typeface="+mn-lt"/>
              <a:ea typeface="+mn-ea"/>
              <a:cs typeface="+mn-cs"/>
            </a:rPr>
            <a:t>:</a:t>
          </a:r>
          <a:endParaRPr lang="en-IN">
            <a:effectLst/>
          </a:endParaRPr>
        </a:p>
        <a:p>
          <a:r>
            <a:rPr lang="en-IN" sz="1100">
              <a:solidFill>
                <a:schemeClr val="lt1"/>
              </a:solidFill>
              <a:effectLst/>
              <a:latin typeface="+mn-lt"/>
              <a:ea typeface="+mn-ea"/>
              <a:cs typeface="+mn-cs"/>
            </a:rPr>
            <a:t>Develop personalized marketing campaigns based on customer preferences and purchase history.</a:t>
          </a:r>
          <a:endParaRPr lang="en-IN">
            <a:effectLst/>
          </a:endParaRPr>
        </a:p>
        <a:p>
          <a:r>
            <a:rPr lang="en-IN" sz="1100">
              <a:solidFill>
                <a:schemeClr val="lt1"/>
              </a:solidFill>
              <a:effectLst/>
              <a:latin typeface="+mn-lt"/>
              <a:ea typeface="+mn-ea"/>
              <a:cs typeface="+mn-cs"/>
            </a:rPr>
            <a:t>Utilize social media and digital marketing to reach a broader audience.</a:t>
          </a:r>
          <a:endParaRPr lang="en-IN">
            <a:effectLst/>
          </a:endParaRPr>
        </a:p>
        <a:p>
          <a:r>
            <a:rPr lang="en-IN" sz="1100">
              <a:solidFill>
                <a:schemeClr val="lt1"/>
              </a:solidFill>
              <a:effectLst/>
              <a:latin typeface="+mn-lt"/>
              <a:ea typeface="+mn-ea"/>
              <a:cs typeface="+mn-cs"/>
            </a:rPr>
            <a:t>Implement loyalty programs and promotions to encourage repeat purchases.</a:t>
          </a:r>
          <a:endParaRPr lang="en-IN">
            <a:effectLst/>
          </a:endParaRPr>
        </a:p>
        <a:p>
          <a:r>
            <a:rPr lang="en-IN" sz="1100" b="1">
              <a:solidFill>
                <a:schemeClr val="lt1"/>
              </a:solidFill>
              <a:effectLst/>
              <a:latin typeface="+mn-lt"/>
              <a:ea typeface="+mn-ea"/>
              <a:cs typeface="+mn-cs"/>
            </a:rPr>
            <a:t>3. Product Diversification</a:t>
          </a:r>
          <a:endParaRPr lang="en-IN">
            <a:effectLst/>
          </a:endParaRPr>
        </a:p>
        <a:p>
          <a:r>
            <a:rPr lang="en-IN" sz="1100" b="1">
              <a:solidFill>
                <a:schemeClr val="lt1"/>
              </a:solidFill>
              <a:effectLst/>
              <a:latin typeface="+mn-lt"/>
              <a:ea typeface="+mn-ea"/>
              <a:cs typeface="+mn-cs"/>
            </a:rPr>
            <a:t>Objective</a:t>
          </a:r>
          <a:r>
            <a:rPr lang="en-IN" sz="1100">
              <a:solidFill>
                <a:schemeClr val="lt1"/>
              </a:solidFill>
              <a:effectLst/>
              <a:latin typeface="+mn-lt"/>
              <a:ea typeface="+mn-ea"/>
              <a:cs typeface="+mn-cs"/>
            </a:rPr>
            <a:t>: Mitigate risks and capture new market opportunities by diversifying the product portfolio.</a:t>
          </a:r>
          <a:endParaRPr lang="en-IN">
            <a:effectLst/>
          </a:endParaRPr>
        </a:p>
        <a:p>
          <a:r>
            <a:rPr lang="en-IN" sz="1100" b="1">
              <a:solidFill>
                <a:schemeClr val="lt1"/>
              </a:solidFill>
              <a:effectLst/>
              <a:latin typeface="+mn-lt"/>
              <a:ea typeface="+mn-ea"/>
              <a:cs typeface="+mn-cs"/>
            </a:rPr>
            <a:t>Actions</a:t>
          </a:r>
          <a:r>
            <a:rPr lang="en-IN" sz="1100">
              <a:solidFill>
                <a:schemeClr val="lt1"/>
              </a:solidFill>
              <a:effectLst/>
              <a:latin typeface="+mn-lt"/>
              <a:ea typeface="+mn-ea"/>
              <a:cs typeface="+mn-cs"/>
            </a:rPr>
            <a:t>:</a:t>
          </a:r>
          <a:endParaRPr lang="en-IN">
            <a:effectLst/>
          </a:endParaRPr>
        </a:p>
        <a:p>
          <a:r>
            <a:rPr lang="en-IN" sz="1100">
              <a:solidFill>
                <a:schemeClr val="lt1"/>
              </a:solidFill>
              <a:effectLst/>
              <a:latin typeface="+mn-lt"/>
              <a:ea typeface="+mn-ea"/>
              <a:cs typeface="+mn-cs"/>
            </a:rPr>
            <a:t>Identify and introduce new products that complement the existing product line.</a:t>
          </a:r>
          <a:endParaRPr lang="en-IN">
            <a:effectLst/>
          </a:endParaRPr>
        </a:p>
        <a:p>
          <a:r>
            <a:rPr lang="en-IN" sz="1100">
              <a:solidFill>
                <a:schemeClr val="lt1"/>
              </a:solidFill>
              <a:effectLst/>
              <a:latin typeface="+mn-lt"/>
              <a:ea typeface="+mn-ea"/>
              <a:cs typeface="+mn-cs"/>
            </a:rPr>
            <a:t>Conduct market research to understand emerging trends and customer needs.</a:t>
          </a:r>
          <a:endParaRPr lang="en-IN">
            <a:effectLst/>
          </a:endParaRPr>
        </a:p>
        <a:p>
          <a:r>
            <a:rPr lang="en-IN" sz="1100">
              <a:solidFill>
                <a:schemeClr val="lt1"/>
              </a:solidFill>
              <a:effectLst/>
              <a:latin typeface="+mn-lt"/>
              <a:ea typeface="+mn-ea"/>
              <a:cs typeface="+mn-cs"/>
            </a:rPr>
            <a:t>Collaborate with suppliers to develop innovative products.</a:t>
          </a:r>
          <a:endParaRPr lang="en-IN">
            <a:effectLst/>
          </a:endParaRPr>
        </a:p>
        <a:p>
          <a:r>
            <a:rPr lang="en-IN" sz="1100" b="1">
              <a:solidFill>
                <a:schemeClr val="lt1"/>
              </a:solidFill>
              <a:effectLst/>
              <a:latin typeface="+mn-lt"/>
              <a:ea typeface="+mn-ea"/>
              <a:cs typeface="+mn-cs"/>
            </a:rPr>
            <a:t>4. Operational Efficiency</a:t>
          </a:r>
          <a:endParaRPr lang="en-IN">
            <a:effectLst/>
          </a:endParaRPr>
        </a:p>
        <a:p>
          <a:r>
            <a:rPr lang="en-IN" sz="1100" b="1">
              <a:solidFill>
                <a:schemeClr val="lt1"/>
              </a:solidFill>
              <a:effectLst/>
              <a:latin typeface="+mn-lt"/>
              <a:ea typeface="+mn-ea"/>
              <a:cs typeface="+mn-cs"/>
            </a:rPr>
            <a:t>Objective</a:t>
          </a:r>
          <a:r>
            <a:rPr lang="en-IN" sz="1100">
              <a:solidFill>
                <a:schemeClr val="lt1"/>
              </a:solidFill>
              <a:effectLst/>
              <a:latin typeface="+mn-lt"/>
              <a:ea typeface="+mn-ea"/>
              <a:cs typeface="+mn-cs"/>
            </a:rPr>
            <a:t>: Improve operational efficiency to reduce costs and enhance profitability.</a:t>
          </a:r>
          <a:endParaRPr lang="en-IN">
            <a:effectLst/>
          </a:endParaRPr>
        </a:p>
        <a:p>
          <a:r>
            <a:rPr lang="en-IN" sz="1100" b="1">
              <a:solidFill>
                <a:schemeClr val="lt1"/>
              </a:solidFill>
              <a:effectLst/>
              <a:latin typeface="+mn-lt"/>
              <a:ea typeface="+mn-ea"/>
              <a:cs typeface="+mn-cs"/>
            </a:rPr>
            <a:t>Actions</a:t>
          </a:r>
          <a:r>
            <a:rPr lang="en-IN" sz="1100">
              <a:solidFill>
                <a:schemeClr val="lt1"/>
              </a:solidFill>
              <a:effectLst/>
              <a:latin typeface="+mn-lt"/>
              <a:ea typeface="+mn-ea"/>
              <a:cs typeface="+mn-cs"/>
            </a:rPr>
            <a:t>:</a:t>
          </a:r>
          <a:endParaRPr lang="en-IN">
            <a:effectLst/>
          </a:endParaRPr>
        </a:p>
        <a:p>
          <a:r>
            <a:rPr lang="en-IN" sz="1100">
              <a:solidFill>
                <a:schemeClr val="lt1"/>
              </a:solidFill>
              <a:effectLst/>
              <a:latin typeface="+mn-lt"/>
              <a:ea typeface="+mn-ea"/>
              <a:cs typeface="+mn-cs"/>
            </a:rPr>
            <a:t>Streamline processes and eliminate inefficiencies in the supply chain.</a:t>
          </a:r>
          <a:endParaRPr lang="en-IN">
            <a:effectLst/>
          </a:endParaRPr>
        </a:p>
        <a:p>
          <a:r>
            <a:rPr lang="en-IN" sz="1100">
              <a:solidFill>
                <a:schemeClr val="lt1"/>
              </a:solidFill>
              <a:effectLst/>
              <a:latin typeface="+mn-lt"/>
              <a:ea typeface="+mn-ea"/>
              <a:cs typeface="+mn-cs"/>
            </a:rPr>
            <a:t>Invest in technology and automation to improve productivity.</a:t>
          </a:r>
          <a:endParaRPr lang="en-IN">
            <a:effectLst/>
          </a:endParaRPr>
        </a:p>
        <a:p>
          <a:r>
            <a:rPr lang="en-IN" sz="1100">
              <a:solidFill>
                <a:schemeClr val="lt1"/>
              </a:solidFill>
              <a:effectLst/>
              <a:latin typeface="+mn-lt"/>
              <a:ea typeface="+mn-ea"/>
              <a:cs typeface="+mn-cs"/>
            </a:rPr>
            <a:t>Train employees to enhance their skills and improve performance.</a:t>
          </a:r>
          <a:endParaRPr lang="en-IN">
            <a:effectLst/>
          </a:endParaRPr>
        </a:p>
        <a:p>
          <a:r>
            <a:rPr lang="en-IN" sz="1100" b="1">
              <a:solidFill>
                <a:schemeClr val="lt1"/>
              </a:solidFill>
              <a:effectLst/>
              <a:latin typeface="+mn-lt"/>
              <a:ea typeface="+mn-ea"/>
              <a:cs typeface="+mn-cs"/>
            </a:rPr>
            <a:t>5. Financial Planning and Analysis</a:t>
          </a:r>
          <a:endParaRPr lang="en-IN">
            <a:effectLst/>
          </a:endParaRPr>
        </a:p>
        <a:p>
          <a:r>
            <a:rPr lang="en-IN" sz="1100" b="1">
              <a:solidFill>
                <a:schemeClr val="lt1"/>
              </a:solidFill>
              <a:effectLst/>
              <a:latin typeface="+mn-lt"/>
              <a:ea typeface="+mn-ea"/>
              <a:cs typeface="+mn-cs"/>
            </a:rPr>
            <a:t>Objective</a:t>
          </a:r>
          <a:r>
            <a:rPr lang="en-IN" sz="1100">
              <a:solidFill>
                <a:schemeClr val="lt1"/>
              </a:solidFill>
              <a:effectLst/>
              <a:latin typeface="+mn-lt"/>
              <a:ea typeface="+mn-ea"/>
              <a:cs typeface="+mn-cs"/>
            </a:rPr>
            <a:t>: Strengthen financial planning and analysis to support strategic decision-making.</a:t>
          </a:r>
          <a:endParaRPr lang="en-IN">
            <a:effectLst/>
          </a:endParaRPr>
        </a:p>
        <a:p>
          <a:r>
            <a:rPr lang="en-IN" sz="1100" b="1">
              <a:solidFill>
                <a:schemeClr val="lt1"/>
              </a:solidFill>
              <a:effectLst/>
              <a:latin typeface="+mn-lt"/>
              <a:ea typeface="+mn-ea"/>
              <a:cs typeface="+mn-cs"/>
            </a:rPr>
            <a:t>Actions</a:t>
          </a:r>
          <a:r>
            <a:rPr lang="en-IN" sz="1100">
              <a:solidFill>
                <a:schemeClr val="lt1"/>
              </a:solidFill>
              <a:effectLst/>
              <a:latin typeface="+mn-lt"/>
              <a:ea typeface="+mn-ea"/>
              <a:cs typeface="+mn-cs"/>
            </a:rPr>
            <a:t>:</a:t>
          </a:r>
          <a:endParaRPr lang="en-IN">
            <a:effectLst/>
          </a:endParaRPr>
        </a:p>
        <a:p>
          <a:r>
            <a:rPr lang="en-IN" sz="1100">
              <a:solidFill>
                <a:schemeClr val="lt1"/>
              </a:solidFill>
              <a:effectLst/>
              <a:latin typeface="+mn-lt"/>
              <a:ea typeface="+mn-ea"/>
              <a:cs typeface="+mn-cs"/>
            </a:rPr>
            <a:t>Develop detailed financial models to forecast future performance and identify potential risks.</a:t>
          </a:r>
          <a:endParaRPr lang="en-IN">
            <a:effectLst/>
          </a:endParaRPr>
        </a:p>
        <a:p>
          <a:r>
            <a:rPr lang="en-IN" sz="1100">
              <a:solidFill>
                <a:schemeClr val="lt1"/>
              </a:solidFill>
              <a:effectLst/>
              <a:latin typeface="+mn-lt"/>
              <a:ea typeface="+mn-ea"/>
              <a:cs typeface="+mn-cs"/>
            </a:rPr>
            <a:t>Conduct regular financial reviews to assess performance against targets.</a:t>
          </a:r>
          <a:endParaRPr lang="en-IN">
            <a:effectLst/>
          </a:endParaRPr>
        </a:p>
        <a:p>
          <a:pPr algn="l"/>
          <a:endParaRPr lang="en-IN"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545306</xdr:colOff>
      <xdr:row>14</xdr:row>
      <xdr:rowOff>105768</xdr:rowOff>
    </xdr:from>
    <xdr:to>
      <xdr:col>9</xdr:col>
      <xdr:colOff>595313</xdr:colOff>
      <xdr:row>47</xdr:row>
      <xdr:rowOff>92472</xdr:rowOff>
    </xdr:to>
    <xdr:graphicFrame macro="">
      <xdr:nvGraphicFramePr>
        <xdr:cNvPr id="2" name="Chart 1">
          <a:extLst>
            <a:ext uri="{FF2B5EF4-FFF2-40B4-BE49-F238E27FC236}">
              <a16:creationId xmlns:a16="http://schemas.microsoft.com/office/drawing/2014/main" id="{F22CC7E8-E2B2-1B05-E612-9289A109C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20</xdr:row>
      <xdr:rowOff>40247</xdr:rowOff>
    </xdr:from>
    <xdr:to>
      <xdr:col>5</xdr:col>
      <xdr:colOff>389048</xdr:colOff>
      <xdr:row>42</xdr:row>
      <xdr:rowOff>0</xdr:rowOff>
    </xdr:to>
    <xdr:graphicFrame macro="">
      <xdr:nvGraphicFramePr>
        <xdr:cNvPr id="5" name="Chart 4">
          <a:extLst>
            <a:ext uri="{FF2B5EF4-FFF2-40B4-BE49-F238E27FC236}">
              <a16:creationId xmlns:a16="http://schemas.microsoft.com/office/drawing/2014/main" id="{CECAF5FE-78FD-7DF5-F3B9-3E1B09711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573413</xdr:colOff>
      <xdr:row>14</xdr:row>
      <xdr:rowOff>133514</xdr:rowOff>
    </xdr:from>
    <xdr:to>
      <xdr:col>13</xdr:col>
      <xdr:colOff>613370</xdr:colOff>
      <xdr:row>23</xdr:row>
      <xdr:rowOff>56630</xdr:rowOff>
    </xdr:to>
    <mc:AlternateContent xmlns:mc="http://schemas.openxmlformats.org/markup-compatibility/2006" xmlns:a14="http://schemas.microsoft.com/office/drawing/2010/main">
      <mc:Choice Requires="a14">
        <xdr:graphicFrame macro="">
          <xdr:nvGraphicFramePr>
            <xdr:cNvPr id="6" name="Month 1">
              <a:extLst>
                <a:ext uri="{FF2B5EF4-FFF2-40B4-BE49-F238E27FC236}">
                  <a16:creationId xmlns:a16="http://schemas.microsoft.com/office/drawing/2014/main" id="{8A9F7851-DC3E-A37C-86A8-5DC9AA0C98F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1622321" y="2575134"/>
              <a:ext cx="1827393" cy="1492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1200447</xdr:colOff>
      <xdr:row>26</xdr:row>
      <xdr:rowOff>156353</xdr:rowOff>
    </xdr:from>
    <xdr:to>
      <xdr:col>14</xdr:col>
      <xdr:colOff>7066</xdr:colOff>
      <xdr:row>36</xdr:row>
      <xdr:rowOff>80492</xdr:rowOff>
    </xdr:to>
    <xdr:sp macro="" textlink="">
      <xdr:nvSpPr>
        <xdr:cNvPr id="7" name="Rectangle: Rounded Corners 6">
          <a:extLst>
            <a:ext uri="{FF2B5EF4-FFF2-40B4-BE49-F238E27FC236}">
              <a16:creationId xmlns:a16="http://schemas.microsoft.com/office/drawing/2014/main" id="{DDE02488-A9A2-5148-E75D-4FFA673D1E4C}"/>
            </a:ext>
          </a:extLst>
        </xdr:cNvPr>
        <xdr:cNvSpPr/>
      </xdr:nvSpPr>
      <xdr:spPr>
        <a:xfrm>
          <a:off x="18680834" y="4690790"/>
          <a:ext cx="6144894" cy="16681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In this project, we will conduct a comprehensive analysis of profits from three gym equipment supplier companies, covering the period from 2018 to mid-2024. Our analysis will delve into the profitability of each piece of equipment from every supplier and brand. We will measure year-over-year profit changes and assess the contribution of each supplier, brand, and equipment to the total profits. This detailed examination will provide valuable insights into the financial performance and trends within the gym equipment market.</a:t>
          </a:r>
          <a:endParaRPr lang="en-IN" sz="1100" kern="1200"/>
        </a:p>
      </xdr:txBody>
    </xdr:sp>
    <xdr:clientData/>
  </xdr:twoCellAnchor>
  <xdr:twoCellAnchor>
    <xdr:from>
      <xdr:col>5</xdr:col>
      <xdr:colOff>1401201</xdr:colOff>
      <xdr:row>20</xdr:row>
      <xdr:rowOff>151326</xdr:rowOff>
    </xdr:from>
    <xdr:to>
      <xdr:col>9</xdr:col>
      <xdr:colOff>1193979</xdr:colOff>
      <xdr:row>39</xdr:row>
      <xdr:rowOff>147570</xdr:rowOff>
    </xdr:to>
    <xdr:sp macro="" textlink="">
      <xdr:nvSpPr>
        <xdr:cNvPr id="9" name="Rectangle: Rounded Corners 8">
          <a:extLst>
            <a:ext uri="{FF2B5EF4-FFF2-40B4-BE49-F238E27FC236}">
              <a16:creationId xmlns:a16="http://schemas.microsoft.com/office/drawing/2014/main" id="{8A09E350-520B-4183-CADF-B9E8591DD36A}"/>
            </a:ext>
          </a:extLst>
        </xdr:cNvPr>
        <xdr:cNvSpPr/>
      </xdr:nvSpPr>
      <xdr:spPr>
        <a:xfrm>
          <a:off x="10255426" y="3639354"/>
          <a:ext cx="6634680" cy="33098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b="1"/>
            <a:t>Profit Analysis of Gym Equipment Suppliers (2018-2023)</a:t>
          </a:r>
        </a:p>
        <a:p>
          <a:r>
            <a:rPr lang="en-IN" b="1"/>
            <a:t>Peak Performance Gear</a:t>
          </a:r>
          <a:r>
            <a:rPr lang="en-IN"/>
            <a:t>:</a:t>
          </a:r>
        </a:p>
        <a:p>
          <a:pPr lvl="1"/>
          <a:r>
            <a:rPr lang="en-IN"/>
            <a:t>Highest combined and year-to-year profit among the three suppliers.</a:t>
          </a:r>
        </a:p>
        <a:p>
          <a:pPr lvl="1"/>
          <a:r>
            <a:rPr lang="en-IN"/>
            <a:t>Total profit: $5.77 million from 2018 to the current month.</a:t>
          </a:r>
        </a:p>
        <a:p>
          <a:r>
            <a:rPr lang="en-IN" b="1"/>
            <a:t>Iron Strength and Titan Fitness</a:t>
          </a:r>
          <a:r>
            <a:rPr lang="en-IN"/>
            <a:t>:</a:t>
          </a:r>
        </a:p>
        <a:p>
          <a:pPr lvl="1"/>
          <a:r>
            <a:rPr lang="en-IN"/>
            <a:t>Both suppliers have a total profit of $4.8 million each from 2018 to the current month.</a:t>
          </a:r>
        </a:p>
        <a:p>
          <a:r>
            <a:rPr lang="en-IN" b="1"/>
            <a:t>Profit Variation</a:t>
          </a:r>
          <a:r>
            <a:rPr lang="en-IN"/>
            <a:t>:</a:t>
          </a:r>
        </a:p>
        <a:p>
          <a:pPr lvl="1"/>
          <a:r>
            <a:rPr lang="en-IN"/>
            <a:t>Marginal variation in profit across all three suppliers from 2018 to 2023.</a:t>
          </a:r>
        </a:p>
        <a:p>
          <a:pPr lvl="1"/>
          <a:r>
            <a:rPr lang="en-IN"/>
            <a:t>Noticeable trend of profit decline from 2021 to 2022 and onwards.</a:t>
          </a:r>
        </a:p>
        <a:p>
          <a:r>
            <a:rPr lang="en-IN" b="1"/>
            <a:t>Recent Profit Data</a:t>
          </a:r>
          <a:r>
            <a:rPr lang="en-IN"/>
            <a:t>:</a:t>
          </a:r>
        </a:p>
        <a:p>
          <a:pPr lvl="1"/>
          <a:r>
            <a:rPr lang="en-IN"/>
            <a:t>Only five months of profit data available for the current year.</a:t>
          </a:r>
        </a:p>
        <a:p>
          <a:pPr lvl="1"/>
          <a:r>
            <a:rPr lang="en-IN"/>
            <a:t>Analysis of profit data on the same date shows a positive shift in profit.</a:t>
          </a:r>
        </a:p>
        <a:p>
          <a:pPr algn="l"/>
          <a:endParaRPr lang="en-IN" sz="1100" kern="1200"/>
        </a:p>
      </xdr:txBody>
    </xdr:sp>
    <xdr:clientData/>
  </xdr:twoCellAnchor>
  <xdr:twoCellAnchor editAs="oneCell">
    <xdr:from>
      <xdr:col>12</xdr:col>
      <xdr:colOff>1268077</xdr:colOff>
      <xdr:row>3</xdr:row>
      <xdr:rowOff>37563</xdr:rowOff>
    </xdr:from>
    <xdr:to>
      <xdr:col>13</xdr:col>
      <xdr:colOff>1308144</xdr:colOff>
      <xdr:row>11</xdr:row>
      <xdr:rowOff>98381</xdr:rowOff>
    </xdr:to>
    <mc:AlternateContent xmlns:mc="http://schemas.openxmlformats.org/markup-compatibility/2006" xmlns:a14="http://schemas.microsoft.com/office/drawing/2010/main">
      <mc:Choice Requires="a14">
        <xdr:graphicFrame macro="">
          <xdr:nvGraphicFramePr>
            <xdr:cNvPr id="10" name="Year 2">
              <a:extLst>
                <a:ext uri="{FF2B5EF4-FFF2-40B4-BE49-F238E27FC236}">
                  <a16:creationId xmlns:a16="http://schemas.microsoft.com/office/drawing/2014/main" id="{74783502-F540-1FC1-A6D7-35151F7115F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313810" y="560767"/>
              <a:ext cx="1824328" cy="1456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425450</xdr:colOff>
      <xdr:row>1</xdr:row>
      <xdr:rowOff>133351</xdr:rowOff>
    </xdr:from>
    <xdr:to>
      <xdr:col>9</xdr:col>
      <xdr:colOff>1466850</xdr:colOff>
      <xdr:row>13</xdr:row>
      <xdr:rowOff>101601</xdr:rowOff>
    </xdr:to>
    <xdr:graphicFrame macro="">
      <xdr:nvGraphicFramePr>
        <xdr:cNvPr id="2" name="Chart 1">
          <a:extLst>
            <a:ext uri="{FF2B5EF4-FFF2-40B4-BE49-F238E27FC236}">
              <a16:creationId xmlns:a16="http://schemas.microsoft.com/office/drawing/2014/main" id="{5F670484-DEE4-CDAD-4C4D-7B1D14081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19</xdr:row>
      <xdr:rowOff>133350</xdr:rowOff>
    </xdr:from>
    <xdr:to>
      <xdr:col>8</xdr:col>
      <xdr:colOff>307974</xdr:colOff>
      <xdr:row>31</xdr:row>
      <xdr:rowOff>58738</xdr:rowOff>
    </xdr:to>
    <xdr:graphicFrame macro="">
      <xdr:nvGraphicFramePr>
        <xdr:cNvPr id="5" name="Chart 4">
          <a:extLst>
            <a:ext uri="{FF2B5EF4-FFF2-40B4-BE49-F238E27FC236}">
              <a16:creationId xmlns:a16="http://schemas.microsoft.com/office/drawing/2014/main" id="{EF7A0028-29F6-4FD5-831F-258E67B0A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1533524</xdr:colOff>
      <xdr:row>32</xdr:row>
      <xdr:rowOff>3174</xdr:rowOff>
    </xdr:from>
    <xdr:to>
      <xdr:col>11</xdr:col>
      <xdr:colOff>857249</xdr:colOff>
      <xdr:row>58</xdr:row>
      <xdr:rowOff>19050</xdr:rowOff>
    </xdr:to>
    <xdr:sp macro="" textlink="">
      <xdr:nvSpPr>
        <xdr:cNvPr id="6" name="Rectangle: Rounded Corners 5">
          <a:extLst>
            <a:ext uri="{FF2B5EF4-FFF2-40B4-BE49-F238E27FC236}">
              <a16:creationId xmlns:a16="http://schemas.microsoft.com/office/drawing/2014/main" id="{871139EB-1A29-D994-5F14-C7A2DFD0294F}"/>
            </a:ext>
          </a:extLst>
        </xdr:cNvPr>
        <xdr:cNvSpPr/>
      </xdr:nvSpPr>
      <xdr:spPr>
        <a:xfrm>
          <a:off x="8429624" y="5794374"/>
          <a:ext cx="7991475" cy="47212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b="1"/>
            <a:t>Key Insights</a:t>
          </a:r>
        </a:p>
        <a:p>
          <a:r>
            <a:rPr lang="en-IN" b="1"/>
            <a:t>Consistent Performance</a:t>
          </a:r>
          <a:r>
            <a:rPr lang="en-IN"/>
            <a:t>:</a:t>
          </a:r>
        </a:p>
        <a:p>
          <a:pPr lvl="1"/>
          <a:r>
            <a:rPr lang="en-IN" b="1"/>
            <a:t>Peak Performance Gear</a:t>
          </a:r>
          <a:r>
            <a:rPr lang="en-IN"/>
            <a:t> consistently led in total profit across the years, with a cumulative profit of $5,395,604.00. This indicates a strong market presence and effective business strategies. The company's highest annual profit was in 2018, with $903,027.00, and it maintained a relatively stable performance with minor fluctuations.</a:t>
          </a:r>
        </a:p>
        <a:p>
          <a:r>
            <a:rPr lang="en-IN" b="1"/>
            <a:t>Fluctuations in Profit</a:t>
          </a:r>
          <a:r>
            <a:rPr lang="en-IN"/>
            <a:t>:</a:t>
          </a:r>
        </a:p>
        <a:p>
          <a:pPr lvl="1"/>
          <a:r>
            <a:rPr lang="en-IN" b="1"/>
            <a:t>Iron Strength Equipment Co.</a:t>
          </a:r>
          <a:r>
            <a:rPr lang="en-IN"/>
            <a:t> and </a:t>
          </a:r>
          <a:r>
            <a:rPr lang="en-IN" b="1"/>
            <a:t>Titan Fitness Supply</a:t>
          </a:r>
          <a:r>
            <a:rPr lang="en-IN"/>
            <a:t> experienced fluctuations in profit. Iron Strength Equipment Co.'s profit decreased from $762,085.00 in 2018 to $741,418.00 in 2020, before slightly recovering to $753,712.00 in 2022. Titan Fitness Supply showed a similar trend, with profits decreasing from $758,303.00 in 2018 to $755,756.00 in 2020, and then further declining to $736,001.00 in 2022. These fluctuations suggest potential challenges in market conditions or operational inefficiencies that need to be addressed to stabilize and improve profitability.</a:t>
          </a:r>
        </a:p>
        <a:p>
          <a:r>
            <a:rPr lang="en-IN" b="1"/>
            <a:t>Significant Decline in 2022</a:t>
          </a:r>
          <a:r>
            <a:rPr lang="en-IN"/>
            <a:t>:</a:t>
          </a:r>
        </a:p>
        <a:p>
          <a:pPr lvl="1"/>
          <a:r>
            <a:rPr lang="en-IN"/>
            <a:t>All suppliers experienced a decline in profit in 2022, with the overall YoY change being -1.53%. Iron Strength Equipment Co. saw a slight increase of 0.31%, while Peak Performance Gear and Titan Fitness Supply experienced declines of -0.72% and -4.29%, respectively. This indicates a challenging market environment or external factors adversely affecting profitability. It is crucial to identify and address these factors to prevent further declines.</a:t>
          </a:r>
        </a:p>
        <a:p>
          <a:pPr lvl="1"/>
          <a:endParaRPr lang="en-IN"/>
        </a:p>
        <a:p>
          <a:pPr lvl="1"/>
          <a:r>
            <a:rPr lang="en-IN"/>
            <a:t>Peak Performance Gear leads in total profit with $5,776,791.00, accounting for 37.50% of the overall profit.Iron Strength Equipment Co. follows closely with a total profit of $4,815,635.00, representing 31.26% of the overall profit</a:t>
          </a:r>
          <a:r>
            <a:rPr lang="en-IN" baseline="0"/>
            <a:t> and </a:t>
          </a:r>
          <a:r>
            <a:rPr lang="en-IN"/>
            <a:t>Titan Fitness Supply is nearly on par with Iron Strength Equipment Co., with a total profit of $4,813,943.00, contributing 31.25% of the overall profit. </a:t>
          </a:r>
          <a:endParaRPr lang="en-IN" sz="1100" kern="1200"/>
        </a:p>
      </xdr:txBody>
    </xdr:sp>
    <xdr:clientData/>
  </xdr:twoCellAnchor>
  <xdr:twoCellAnchor editAs="oneCell">
    <xdr:from>
      <xdr:col>2</xdr:col>
      <xdr:colOff>92075</xdr:colOff>
      <xdr:row>58</xdr:row>
      <xdr:rowOff>6350</xdr:rowOff>
    </xdr:from>
    <xdr:to>
      <xdr:col>3</xdr:col>
      <xdr:colOff>425450</xdr:colOff>
      <xdr:row>72</xdr:row>
      <xdr:rowOff>98422</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7039EACD-2DFE-7A36-C43E-363F1B248367}"/>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2368550" y="10506075"/>
              <a:ext cx="1831975" cy="2622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45</xdr:row>
      <xdr:rowOff>92075</xdr:rowOff>
    </xdr:from>
    <xdr:to>
      <xdr:col>5</xdr:col>
      <xdr:colOff>6350</xdr:colOff>
      <xdr:row>60</xdr:row>
      <xdr:rowOff>3172</xdr:rowOff>
    </xdr:to>
    <mc:AlternateContent xmlns:mc="http://schemas.openxmlformats.org/markup-compatibility/2006" xmlns:a14="http://schemas.microsoft.com/office/drawing/2010/main">
      <mc:Choice Requires="a14">
        <xdr:graphicFrame macro="">
          <xdr:nvGraphicFramePr>
            <xdr:cNvPr id="4" name="Year 7">
              <a:extLst>
                <a:ext uri="{FF2B5EF4-FFF2-40B4-BE49-F238E27FC236}">
                  <a16:creationId xmlns:a16="http://schemas.microsoft.com/office/drawing/2014/main" id="{E840ECE6-7B56-2D2B-9E18-C046E809DB7A}"/>
                </a:ext>
              </a:extLst>
            </xdr:cNvPr>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4229100" y="8235950"/>
              <a:ext cx="1828800" cy="2625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663575</xdr:colOff>
      <xdr:row>14</xdr:row>
      <xdr:rowOff>6350</xdr:rowOff>
    </xdr:from>
    <xdr:to>
      <xdr:col>11</xdr:col>
      <xdr:colOff>1000125</xdr:colOff>
      <xdr:row>28</xdr:row>
      <xdr:rowOff>98422</xdr:rowOff>
    </xdr:to>
    <mc:AlternateContent xmlns:mc="http://schemas.openxmlformats.org/markup-compatibility/2006" xmlns:a14="http://schemas.microsoft.com/office/drawing/2010/main">
      <mc:Choice Requires="a14">
        <xdr:graphicFrame macro="">
          <xdr:nvGraphicFramePr>
            <xdr:cNvPr id="7" name="Year 8">
              <a:extLst>
                <a:ext uri="{FF2B5EF4-FFF2-40B4-BE49-F238E27FC236}">
                  <a16:creationId xmlns:a16="http://schemas.microsoft.com/office/drawing/2014/main" id="{E36E659A-4083-3628-BD99-23E925080F6A}"/>
                </a:ext>
              </a:extLst>
            </xdr:cNvPr>
            <xdr:cNvGraphicFramePr/>
          </xdr:nvGraphicFramePr>
          <xdr:xfrm>
            <a:off x="0" y="0"/>
            <a:ext cx="0" cy="0"/>
          </xdr:xfrm>
          <a:graphic>
            <a:graphicData uri="http://schemas.microsoft.com/office/drawing/2010/slicer">
              <sle:slicer xmlns:sle="http://schemas.microsoft.com/office/drawing/2010/slicer" name="Year 8"/>
            </a:graphicData>
          </a:graphic>
        </xdr:graphicFrame>
      </mc:Choice>
      <mc:Fallback xmlns="">
        <xdr:sp macro="" textlink="">
          <xdr:nvSpPr>
            <xdr:cNvPr id="0" name=""/>
            <xdr:cNvSpPr>
              <a:spLocks noTextEdit="1"/>
            </xdr:cNvSpPr>
          </xdr:nvSpPr>
          <xdr:spPr>
            <a:xfrm>
              <a:off x="13884275" y="2543175"/>
              <a:ext cx="1828800" cy="2622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539750</xdr:colOff>
      <xdr:row>62</xdr:row>
      <xdr:rowOff>65087</xdr:rowOff>
    </xdr:from>
    <xdr:to>
      <xdr:col>11</xdr:col>
      <xdr:colOff>987425</xdr:colOff>
      <xdr:row>77</xdr:row>
      <xdr:rowOff>96837</xdr:rowOff>
    </xdr:to>
    <xdr:graphicFrame macro="">
      <xdr:nvGraphicFramePr>
        <xdr:cNvPr id="9" name="Chart 8">
          <a:extLst>
            <a:ext uri="{FF2B5EF4-FFF2-40B4-BE49-F238E27FC236}">
              <a16:creationId xmlns:a16="http://schemas.microsoft.com/office/drawing/2014/main" id="{2212D72A-0491-59CE-CFB1-BEBCAFB44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312614</xdr:colOff>
      <xdr:row>50</xdr:row>
      <xdr:rowOff>134328</xdr:rowOff>
    </xdr:from>
    <xdr:to>
      <xdr:col>22</xdr:col>
      <xdr:colOff>982783</xdr:colOff>
      <xdr:row>68</xdr:row>
      <xdr:rowOff>122605</xdr:rowOff>
    </xdr:to>
    <xdr:graphicFrame macro="">
      <xdr:nvGraphicFramePr>
        <xdr:cNvPr id="2" name="Chart 1">
          <a:extLst>
            <a:ext uri="{FF2B5EF4-FFF2-40B4-BE49-F238E27FC236}">
              <a16:creationId xmlns:a16="http://schemas.microsoft.com/office/drawing/2014/main" id="{B42E469C-80EA-9B35-8D0A-3C71C35F0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370012</xdr:colOff>
      <xdr:row>29</xdr:row>
      <xdr:rowOff>12699</xdr:rowOff>
    </xdr:from>
    <xdr:to>
      <xdr:col>6</xdr:col>
      <xdr:colOff>906342</xdr:colOff>
      <xdr:row>35</xdr:row>
      <xdr:rowOff>101840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CD3601E3-DFA4-389B-FF79-6F878010E98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857514" y="5321543"/>
              <a:ext cx="1836615" cy="1194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370988</xdr:colOff>
      <xdr:row>19</xdr:row>
      <xdr:rowOff>57639</xdr:rowOff>
    </xdr:from>
    <xdr:to>
      <xdr:col>8</xdr:col>
      <xdr:colOff>55196</xdr:colOff>
      <xdr:row>26</xdr:row>
      <xdr:rowOff>27597</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DE6B015C-2400-6204-D611-D8C32DEA7F6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808298" y="3537927"/>
              <a:ext cx="4122858" cy="1252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237311</xdr:colOff>
      <xdr:row>0</xdr:row>
      <xdr:rowOff>150119</xdr:rowOff>
    </xdr:from>
    <xdr:to>
      <xdr:col>23</xdr:col>
      <xdr:colOff>7570</xdr:colOff>
      <xdr:row>29</xdr:row>
      <xdr:rowOff>97693</xdr:rowOff>
    </xdr:to>
    <xdr:sp macro="" textlink="">
      <xdr:nvSpPr>
        <xdr:cNvPr id="6" name="Rectangle: Rounded Corners 5">
          <a:extLst>
            <a:ext uri="{FF2B5EF4-FFF2-40B4-BE49-F238E27FC236}">
              <a16:creationId xmlns:a16="http://schemas.microsoft.com/office/drawing/2014/main" id="{4A185E69-96CE-A31F-4141-D0C5C714E588}"/>
            </a:ext>
          </a:extLst>
        </xdr:cNvPr>
        <xdr:cNvSpPr/>
      </xdr:nvSpPr>
      <xdr:spPr>
        <a:xfrm>
          <a:off x="21375484" y="150119"/>
          <a:ext cx="5253240" cy="52595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Airbike</a:t>
          </a:r>
          <a:r>
            <a:rPr lang="en-IN" sz="1100" kern="1200" baseline="0"/>
            <a:t> constitute the highest profit year to year average percentage (37.4%) from the different variation of equipment that is sold. with rowing machine at 31.4% and 31.2% with treadmill. </a:t>
          </a:r>
        </a:p>
        <a:p>
          <a:pPr algn="l"/>
          <a:endParaRPr lang="en-IN" sz="1100" kern="1200" baseline="0"/>
        </a:p>
        <a:p>
          <a:pPr algn="l"/>
          <a:r>
            <a:rPr lang="en-IN" sz="1100" kern="1200" baseline="0"/>
            <a:t>the Airbike equipment from peak performance gear represents the highest percentage of average profit with 18.8%, following with 12.4% from Titan fitness and lowest from Iron Strength with 6.2%. while analysing the brands that produces the Airbike there is no significant variation in average profit across all the brands, with all six brands averages around 6.2% profit distribution.</a:t>
          </a:r>
        </a:p>
        <a:p>
          <a:pPr algn="l"/>
          <a:endParaRPr lang="en-IN" sz="1100" kern="1200" baseline="0"/>
        </a:p>
        <a:p>
          <a:pPr algn="l"/>
          <a:r>
            <a:rPr lang="en-IN" sz="1100" kern="1200"/>
            <a:t>while,</a:t>
          </a:r>
          <a:r>
            <a:rPr lang="en-IN" sz="1100" kern="1200" baseline="0"/>
            <a:t> Iron Strength produces the least average profit at Airbike Equipment, it brings the highest on Rowing Machine with 18.7%, following with 6.32% from both Peak performance gear and Titan fitness supply. All the five brands that manufacture the rowing machine averages close to 6.3% in profit.</a:t>
          </a:r>
        </a:p>
        <a:p>
          <a:pPr algn="l"/>
          <a:endParaRPr lang="en-IN" sz="1100" kern="1200" baseline="0"/>
        </a:p>
        <a:p>
          <a:pPr algn="l"/>
          <a:r>
            <a:rPr lang="en-IN" sz="1100" kern="1200" baseline="0"/>
            <a:t>peak performance gear and titan fitness supply brings the highest average profit distribution with 12.3% and 12.5% respectively and iron equiement with 6.3%. following the simliar trends all the 5 brands shares a average profit distribution at 6.24%.</a:t>
          </a:r>
        </a:p>
        <a:p>
          <a:pPr algn="l"/>
          <a:endParaRPr lang="en-IN" sz="1100" kern="1200" baseline="0"/>
        </a:p>
        <a:p>
          <a:pPr algn="l"/>
          <a:r>
            <a:rPr lang="en-IN" sz="1100" kern="1200" baseline="0"/>
            <a:t>Analysing profit distribution across all brands, Steel power contributes highest average profit with 18.7% with the brand being only one involved in manufacturing all three variation of equipment.  while there is five brands that manufacture two variation of equipment and all average a profit distribution at around 12.5% and only three manufacture just one variation of equipment with all three averages around 6.25% with ironclad athletics being the lowest profitt contributer with 6.16% across all brands. </a:t>
          </a:r>
        </a:p>
        <a:p>
          <a:pPr algn="l"/>
          <a:endParaRPr lang="en-IN" sz="1100" kern="1200" baseline="0"/>
        </a:p>
      </xdr:txBody>
    </xdr:sp>
    <xdr:clientData/>
  </xdr:twoCellAnchor>
  <xdr:twoCellAnchor>
    <xdr:from>
      <xdr:col>23</xdr:col>
      <xdr:colOff>271829</xdr:colOff>
      <xdr:row>3</xdr:row>
      <xdr:rowOff>109905</xdr:rowOff>
    </xdr:from>
    <xdr:to>
      <xdr:col>27</xdr:col>
      <xdr:colOff>711448</xdr:colOff>
      <xdr:row>27</xdr:row>
      <xdr:rowOff>9528</xdr:rowOff>
    </xdr:to>
    <xdr:sp macro="" textlink="">
      <xdr:nvSpPr>
        <xdr:cNvPr id="7" name="Rectangle: Rounded Corners 6">
          <a:extLst>
            <a:ext uri="{FF2B5EF4-FFF2-40B4-BE49-F238E27FC236}">
              <a16:creationId xmlns:a16="http://schemas.microsoft.com/office/drawing/2014/main" id="{AE56B46C-7CAE-2949-585C-1B15AC2D85E8}"/>
            </a:ext>
          </a:extLst>
        </xdr:cNvPr>
        <xdr:cNvSpPr/>
      </xdr:nvSpPr>
      <xdr:spPr>
        <a:xfrm>
          <a:off x="26294617" y="659424"/>
          <a:ext cx="4066446" cy="42957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b="1"/>
            <a:t>Overall Brand Analysis</a:t>
          </a:r>
          <a:r>
            <a:rPr lang="en-IN"/>
            <a:t>:</a:t>
          </a:r>
        </a:p>
        <a:p>
          <a:pPr lvl="1"/>
          <a:r>
            <a:rPr lang="en-IN"/>
            <a:t>Steel Power: Highest average profit contribution at 18.7%, the only brand involved in manufacturing all three variations of equipment.</a:t>
          </a:r>
        </a:p>
        <a:p>
          <a:pPr lvl="1"/>
          <a:r>
            <a:rPr lang="en-IN"/>
            <a:t>Five brands manufacturing two variations of equipment average around 12.5% in profit distribution.</a:t>
          </a:r>
        </a:p>
        <a:p>
          <a:pPr lvl="1"/>
          <a:r>
            <a:rPr lang="en-IN"/>
            <a:t>Three brands manufacturing one variation of equipment average around 6.25%, with Ironclad Athletics being the lowest profit contributor at 6.16%.</a:t>
          </a:r>
        </a:p>
        <a:p>
          <a:r>
            <a:rPr lang="en-IN" b="1"/>
            <a:t>Observations</a:t>
          </a:r>
        </a:p>
        <a:p>
          <a:r>
            <a:rPr lang="en-IN" b="1"/>
            <a:t>Profit Trends</a:t>
          </a:r>
          <a:r>
            <a:rPr lang="en-IN"/>
            <a:t>:</a:t>
          </a:r>
        </a:p>
        <a:p>
          <a:pPr lvl="1"/>
          <a:r>
            <a:rPr lang="en-IN"/>
            <a:t>Airbike equipment from Peak Performance Gear represents the highest percentage of average profit.</a:t>
          </a:r>
        </a:p>
        <a:p>
          <a:pPr lvl="1"/>
          <a:r>
            <a:rPr lang="en-IN"/>
            <a:t>Iron Strength, while producing the least average profit in Airbike equipment, leads in Rowing Machine profits.</a:t>
          </a:r>
        </a:p>
        <a:p>
          <a:pPr lvl="1"/>
          <a:r>
            <a:rPr lang="en-IN"/>
            <a:t>Marginal variation in average profit across brands for each equipment type.</a:t>
          </a:r>
        </a:p>
        <a:p>
          <a:pPr lvl="1"/>
          <a:r>
            <a:rPr lang="en-IN"/>
            <a:t>Steel Power stands out as the highest profit contributor across all brands.</a:t>
          </a:r>
        </a:p>
        <a:p>
          <a:pPr algn="l"/>
          <a:endParaRPr lang="en-IN" sz="1100" kern="1200"/>
        </a:p>
      </xdr:txBody>
    </xdr:sp>
    <xdr:clientData/>
  </xdr:twoCellAnchor>
  <xdr:twoCellAnchor>
    <xdr:from>
      <xdr:col>12</xdr:col>
      <xdr:colOff>27597</xdr:colOff>
      <xdr:row>31</xdr:row>
      <xdr:rowOff>122603</xdr:rowOff>
    </xdr:from>
    <xdr:to>
      <xdr:col>17</xdr:col>
      <xdr:colOff>521923</xdr:colOff>
      <xdr:row>47</xdr:row>
      <xdr:rowOff>6348</xdr:rowOff>
    </xdr:to>
    <xdr:graphicFrame macro="">
      <xdr:nvGraphicFramePr>
        <xdr:cNvPr id="16" name="Chart 15">
          <a:extLst>
            <a:ext uri="{FF2B5EF4-FFF2-40B4-BE49-F238E27FC236}">
              <a16:creationId xmlns:a16="http://schemas.microsoft.com/office/drawing/2014/main" id="{569E7B55-C8CE-EBBA-8538-145456C22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751252</xdr:colOff>
      <xdr:row>31</xdr:row>
      <xdr:rowOff>155575</xdr:rowOff>
    </xdr:from>
    <xdr:to>
      <xdr:col>22</xdr:col>
      <xdr:colOff>989132</xdr:colOff>
      <xdr:row>47</xdr:row>
      <xdr:rowOff>31017</xdr:rowOff>
    </xdr:to>
    <xdr:graphicFrame macro="">
      <xdr:nvGraphicFramePr>
        <xdr:cNvPr id="17" name="Chart 16">
          <a:extLst>
            <a:ext uri="{FF2B5EF4-FFF2-40B4-BE49-F238E27FC236}">
              <a16:creationId xmlns:a16="http://schemas.microsoft.com/office/drawing/2014/main" id="{24546047-6E60-6D5D-9E9B-F3FFD4F2C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992311</xdr:colOff>
      <xdr:row>31</xdr:row>
      <xdr:rowOff>96472</xdr:rowOff>
    </xdr:from>
    <xdr:to>
      <xdr:col>11</xdr:col>
      <xdr:colOff>939312</xdr:colOff>
      <xdr:row>46</xdr:row>
      <xdr:rowOff>104775</xdr:rowOff>
    </xdr:to>
    <xdr:graphicFrame macro="">
      <xdr:nvGraphicFramePr>
        <xdr:cNvPr id="18" name="Chart 17">
          <a:extLst>
            <a:ext uri="{FF2B5EF4-FFF2-40B4-BE49-F238E27FC236}">
              <a16:creationId xmlns:a16="http://schemas.microsoft.com/office/drawing/2014/main" id="{BA233DF5-CF9A-FA35-08CE-5BED74350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366347</xdr:colOff>
      <xdr:row>1</xdr:row>
      <xdr:rowOff>134327</xdr:rowOff>
    </xdr:from>
    <xdr:to>
      <xdr:col>16</xdr:col>
      <xdr:colOff>613753</xdr:colOff>
      <xdr:row>29</xdr:row>
      <xdr:rowOff>161925</xdr:rowOff>
    </xdr:to>
    <xdr:sp macro="" textlink="">
      <xdr:nvSpPr>
        <xdr:cNvPr id="19" name="Rectangle: Rounded Corners 18">
          <a:extLst>
            <a:ext uri="{FF2B5EF4-FFF2-40B4-BE49-F238E27FC236}">
              <a16:creationId xmlns:a16="http://schemas.microsoft.com/office/drawing/2014/main" id="{87DCD79A-0493-4140-AC9E-21D8F93EFBF7}"/>
            </a:ext>
          </a:extLst>
        </xdr:cNvPr>
        <xdr:cNvSpPr/>
      </xdr:nvSpPr>
      <xdr:spPr>
        <a:xfrm>
          <a:off x="10465289" y="317500"/>
          <a:ext cx="4606926" cy="51564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b="1"/>
            <a:t>Iron Strength Equipment Co.</a:t>
          </a:r>
          <a:r>
            <a:rPr lang="en-IN"/>
            <a:t>:</a:t>
          </a:r>
        </a:p>
        <a:p>
          <a:r>
            <a:rPr lang="en-IN" b="1"/>
            <a:t>Insight</a:t>
          </a:r>
          <a:r>
            <a:rPr lang="en-IN"/>
            <a:t>: The rowing machine is the most profitable product for Iron Strength Equipment Co., indicating a strong market preference or competitive advantage in this category. This suggests that the company should continue to focus on and possibly expand its offerings in the rowing machine segment to maximize profitability.</a:t>
          </a:r>
        </a:p>
        <a:p>
          <a:r>
            <a:rPr lang="en-IN" b="1"/>
            <a:t>Peak Performance Gear</a:t>
          </a:r>
          <a:r>
            <a:rPr lang="en-IN"/>
            <a:t>:</a:t>
          </a:r>
        </a:p>
        <a:p>
          <a:r>
            <a:rPr lang="en-IN" b="1"/>
            <a:t>Insight</a:t>
          </a:r>
          <a:r>
            <a:rPr lang="en-IN"/>
            <a:t>: The airbike is the leading profit generator for Peak Performance Gear, suggesting a strong market demand or superior product offering in this category. The company should leverage this strength by enhancing marketing efforts and possibly introducing new models or features to maintain and grow its market share.</a:t>
          </a:r>
        </a:p>
        <a:p>
          <a:r>
            <a:rPr lang="en-IN" b="1"/>
            <a:t>Titan Fitness Supply</a:t>
          </a:r>
          <a:r>
            <a:rPr lang="en-IN"/>
            <a:t>:</a:t>
          </a:r>
        </a:p>
        <a:p>
          <a:pPr marL="0" marR="0" lvl="0" indent="0" defTabSz="914400" eaLnBrk="1" fontAlgn="auto" latinLnBrk="0" hangingPunct="1">
            <a:lnSpc>
              <a:spcPct val="100000"/>
            </a:lnSpc>
            <a:spcBef>
              <a:spcPts val="0"/>
            </a:spcBef>
            <a:spcAft>
              <a:spcPts val="0"/>
            </a:spcAft>
            <a:buClrTx/>
            <a:buSzTx/>
            <a:buFontTx/>
            <a:buNone/>
            <a:tabLst/>
            <a:defRPr/>
          </a:pPr>
          <a:r>
            <a:rPr lang="en-IN" b="1"/>
            <a:t>Insight</a:t>
          </a:r>
          <a:r>
            <a:rPr lang="en-IN"/>
            <a:t>: The treadmill is the top profit contributor for Titan Fitness Supply, closely followed by the airbike, indicating a balanced profit distribution between these two products. This balanced distribution suggests that the company should continue to invest in both product lines to sustain and potentially increase profitability.</a:t>
          </a:r>
        </a:p>
        <a:p>
          <a:endParaRPr lang="en-IN"/>
        </a:p>
        <a:p>
          <a:r>
            <a:rPr lang="en-IN" b="1"/>
            <a:t>Overall Profit Distribution</a:t>
          </a:r>
          <a:r>
            <a:rPr lang="en-IN"/>
            <a:t>:</a:t>
          </a:r>
        </a:p>
        <a:p>
          <a:pPr algn="l"/>
          <a:r>
            <a:rPr lang="en-IN" b="1"/>
            <a:t>Insight</a:t>
          </a:r>
          <a:r>
            <a:rPr lang="en-IN"/>
            <a:t>: The overall profit distribution is relatively balanced across the three equipment types, with the airbike leading slightly. This indicates a diversified product portfolio, which can help mitigate risks associated with market fluctuations in any single category.</a:t>
          </a:r>
          <a:endParaRPr lang="en-IN" sz="1100" kern="1200"/>
        </a:p>
      </xdr:txBody>
    </xdr:sp>
    <xdr:clientData/>
  </xdr:twoCellAnchor>
  <xdr:twoCellAnchor>
    <xdr:from>
      <xdr:col>0</xdr:col>
      <xdr:colOff>21247</xdr:colOff>
      <xdr:row>43</xdr:row>
      <xdr:rowOff>163878</xdr:rowOff>
    </xdr:from>
    <xdr:to>
      <xdr:col>5</xdr:col>
      <xdr:colOff>769327</xdr:colOff>
      <xdr:row>66</xdr:row>
      <xdr:rowOff>88654</xdr:rowOff>
    </xdr:to>
    <xdr:graphicFrame macro="">
      <xdr:nvGraphicFramePr>
        <xdr:cNvPr id="21" name="Chart 20">
          <a:extLst>
            <a:ext uri="{FF2B5EF4-FFF2-40B4-BE49-F238E27FC236}">
              <a16:creationId xmlns:a16="http://schemas.microsoft.com/office/drawing/2014/main" id="{18431DE5-E22E-0E60-EB51-D3BFFAF58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126267</xdr:colOff>
      <xdr:row>89</xdr:row>
      <xdr:rowOff>42252</xdr:rowOff>
    </xdr:from>
    <xdr:to>
      <xdr:col>13</xdr:col>
      <xdr:colOff>1017465</xdr:colOff>
      <xdr:row>103</xdr:row>
      <xdr:rowOff>103551</xdr:rowOff>
    </xdr:to>
    <mc:AlternateContent xmlns:mc="http://schemas.openxmlformats.org/markup-compatibility/2006" xmlns:a14="http://schemas.microsoft.com/office/drawing/2010/main">
      <mc:Choice Requires="a14">
        <xdr:graphicFrame macro="">
          <xdr:nvGraphicFramePr>
            <xdr:cNvPr id="27" name="Year 6">
              <a:extLst>
                <a:ext uri="{FF2B5EF4-FFF2-40B4-BE49-F238E27FC236}">
                  <a16:creationId xmlns:a16="http://schemas.microsoft.com/office/drawing/2014/main" id="{D57BC51A-090C-A550-7B24-EAE0CD27F999}"/>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15900400" y="16469946"/>
              <a:ext cx="1825625" cy="2625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208086</xdr:colOff>
      <xdr:row>32</xdr:row>
      <xdr:rowOff>44939</xdr:rowOff>
    </xdr:from>
    <xdr:to>
      <xdr:col>28</xdr:col>
      <xdr:colOff>573943</xdr:colOff>
      <xdr:row>47</xdr:row>
      <xdr:rowOff>73268</xdr:rowOff>
    </xdr:to>
    <xdr:graphicFrame macro="">
      <xdr:nvGraphicFramePr>
        <xdr:cNvPr id="5" name="Chart 4">
          <a:extLst>
            <a:ext uri="{FF2B5EF4-FFF2-40B4-BE49-F238E27FC236}">
              <a16:creationId xmlns:a16="http://schemas.microsoft.com/office/drawing/2014/main" id="{285EFA29-6B19-07A8-6DE7-B38B2B6B3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907315</xdr:colOff>
      <xdr:row>67</xdr:row>
      <xdr:rowOff>57150</xdr:rowOff>
    </xdr:from>
    <xdr:to>
      <xdr:col>10</xdr:col>
      <xdr:colOff>48356</xdr:colOff>
      <xdr:row>81</xdr:row>
      <xdr:rowOff>132373</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14F78391-13FE-6033-E813-0EACC46339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673365" y="12395200"/>
              <a:ext cx="4563941" cy="27104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5</xdr:col>
      <xdr:colOff>739775</xdr:colOff>
      <xdr:row>1</xdr:row>
      <xdr:rowOff>141287</xdr:rowOff>
    </xdr:from>
    <xdr:to>
      <xdr:col>13</xdr:col>
      <xdr:colOff>133349</xdr:colOff>
      <xdr:row>13</xdr:row>
      <xdr:rowOff>73025</xdr:rowOff>
    </xdr:to>
    <xdr:graphicFrame macro="">
      <xdr:nvGraphicFramePr>
        <xdr:cNvPr id="2" name="Chart 1">
          <a:extLst>
            <a:ext uri="{FF2B5EF4-FFF2-40B4-BE49-F238E27FC236}">
              <a16:creationId xmlns:a16="http://schemas.microsoft.com/office/drawing/2014/main" id="{A74A44C5-A0C8-FDFF-47A3-1FB062674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314325</xdr:colOff>
      <xdr:row>1</xdr:row>
      <xdr:rowOff>142874</xdr:rowOff>
    </xdr:from>
    <xdr:to>
      <xdr:col>5</xdr:col>
      <xdr:colOff>539750</xdr:colOff>
      <xdr:row>13</xdr:row>
      <xdr:rowOff>20636</xdr:rowOff>
    </xdr:to>
    <xdr:graphicFrame macro="">
      <xdr:nvGraphicFramePr>
        <xdr:cNvPr id="4" name="Chart 3">
          <a:extLst>
            <a:ext uri="{FF2B5EF4-FFF2-40B4-BE49-F238E27FC236}">
              <a16:creationId xmlns:a16="http://schemas.microsoft.com/office/drawing/2014/main" id="{237B21A0-F055-27BD-E0D1-0219A53EC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495300</xdr:colOff>
      <xdr:row>16</xdr:row>
      <xdr:rowOff>76200</xdr:rowOff>
    </xdr:from>
    <xdr:to>
      <xdr:col>4</xdr:col>
      <xdr:colOff>44450</xdr:colOff>
      <xdr:row>25</xdr:row>
      <xdr:rowOff>114300</xdr:rowOff>
    </xdr:to>
    <mc:AlternateContent xmlns:mc="http://schemas.openxmlformats.org/markup-compatibility/2006" xmlns:a14="http://schemas.microsoft.com/office/drawing/2010/main">
      <mc:Choice Requires="a14">
        <xdr:graphicFrame macro="">
          <xdr:nvGraphicFramePr>
            <xdr:cNvPr id="5" name="Year 4">
              <a:extLst>
                <a:ext uri="{FF2B5EF4-FFF2-40B4-BE49-F238E27FC236}">
                  <a16:creationId xmlns:a16="http://schemas.microsoft.com/office/drawing/2014/main" id="{69287395-86FD-563D-F803-C2AB026F1709}"/>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3333750" y="2971800"/>
              <a:ext cx="1825625"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438150</xdr:colOff>
      <xdr:row>27</xdr:row>
      <xdr:rowOff>130175</xdr:rowOff>
    </xdr:from>
    <xdr:to>
      <xdr:col>3</xdr:col>
      <xdr:colOff>1362075</xdr:colOff>
      <xdr:row>42</xdr:row>
      <xdr:rowOff>38097</xdr:rowOff>
    </xdr:to>
    <mc:AlternateContent xmlns:mc="http://schemas.openxmlformats.org/markup-compatibility/2006" xmlns:a14="http://schemas.microsoft.com/office/drawing/2010/main">
      <mc:Choice Requires="a14">
        <xdr:graphicFrame macro="">
          <xdr:nvGraphicFramePr>
            <xdr:cNvPr id="6" name="Year 5">
              <a:extLst>
                <a:ext uri="{FF2B5EF4-FFF2-40B4-BE49-F238E27FC236}">
                  <a16:creationId xmlns:a16="http://schemas.microsoft.com/office/drawing/2014/main" id="{3BC1F295-2869-AF87-F485-3EC95663892E}"/>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3276600" y="5016500"/>
              <a:ext cx="1828800" cy="2622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533400</xdr:colOff>
      <xdr:row>14</xdr:row>
      <xdr:rowOff>30162</xdr:rowOff>
    </xdr:from>
    <xdr:to>
      <xdr:col>13</xdr:col>
      <xdr:colOff>219075</xdr:colOff>
      <xdr:row>29</xdr:row>
      <xdr:rowOff>58737</xdr:rowOff>
    </xdr:to>
    <xdr:graphicFrame macro="">
      <xdr:nvGraphicFramePr>
        <xdr:cNvPr id="9" name="Chart 8">
          <a:extLst>
            <a:ext uri="{FF2B5EF4-FFF2-40B4-BE49-F238E27FC236}">
              <a16:creationId xmlns:a16="http://schemas.microsoft.com/office/drawing/2014/main" id="{7724F9C9-FFA3-8F18-6F8C-DBB767B25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den tsering" refreshedDate="45674.889603356482" createdVersion="8" refreshedVersion="8" minRefreshableVersion="3" recordCount="1232" xr:uid="{A9DD3651-E26C-42CE-B73B-2FFE8CE1A799}">
  <cacheSource type="worksheet">
    <worksheetSource name="Table1"/>
  </cacheSource>
  <cacheFields count="9">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6">
      <sharedItems containsSemiMixedTypes="0" containsString="0" containsNumber="1" containsInteger="1" minValue="10009" maxValue="14999"/>
    </cacheField>
    <cacheField name="YTD profit " numFmtId="166">
      <sharedItems containsSemiMixedTypes="0" containsString="0" containsNumber="1" containsInteger="1" minValue="10033" maxValue="160542"/>
    </cacheField>
    <cacheField name="AMT Profit" numFmtId="166">
      <sharedItems containsSemiMixedTypes="0" containsString="0" containsNumber="1" containsInteger="1" minValue="10371" maxValue="162465"/>
    </cacheField>
    <cacheField name="month name" numFmtId="166">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800280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x v="0"/>
  </r>
  <r>
    <x v="0"/>
    <x v="0"/>
    <x v="0"/>
    <x v="0"/>
    <x v="1"/>
    <n v="12921"/>
    <n v="26239"/>
    <n v="26239"/>
    <x v="1"/>
  </r>
  <r>
    <x v="0"/>
    <x v="0"/>
    <x v="0"/>
    <x v="0"/>
    <x v="2"/>
    <n v="13752"/>
    <n v="39991"/>
    <n v="39991"/>
    <x v="2"/>
  </r>
  <r>
    <x v="0"/>
    <x v="0"/>
    <x v="0"/>
    <x v="0"/>
    <x v="3"/>
    <n v="13355"/>
    <n v="53346"/>
    <n v="53346"/>
    <x v="3"/>
  </r>
  <r>
    <x v="0"/>
    <x v="0"/>
    <x v="0"/>
    <x v="0"/>
    <x v="4"/>
    <n v="12130"/>
    <n v="65476"/>
    <n v="65476"/>
    <x v="4"/>
  </r>
  <r>
    <x v="0"/>
    <x v="0"/>
    <x v="0"/>
    <x v="0"/>
    <x v="5"/>
    <n v="14875"/>
    <n v="80351"/>
    <n v="80351"/>
    <x v="5"/>
  </r>
  <r>
    <x v="0"/>
    <x v="0"/>
    <x v="0"/>
    <x v="0"/>
    <x v="6"/>
    <n v="14968"/>
    <n v="95319"/>
    <n v="95319"/>
    <x v="6"/>
  </r>
  <r>
    <x v="0"/>
    <x v="0"/>
    <x v="0"/>
    <x v="0"/>
    <x v="7"/>
    <n v="10295"/>
    <n v="105614"/>
    <n v="105614"/>
    <x v="7"/>
  </r>
  <r>
    <x v="0"/>
    <x v="0"/>
    <x v="0"/>
    <x v="0"/>
    <x v="8"/>
    <n v="13142"/>
    <n v="118756"/>
    <n v="118756"/>
    <x v="8"/>
  </r>
  <r>
    <x v="0"/>
    <x v="0"/>
    <x v="0"/>
    <x v="0"/>
    <x v="9"/>
    <n v="10970"/>
    <n v="129726"/>
    <n v="129726"/>
    <x v="9"/>
  </r>
  <r>
    <x v="0"/>
    <x v="0"/>
    <x v="0"/>
    <x v="0"/>
    <x v="10"/>
    <n v="12016"/>
    <n v="141742"/>
    <n v="141742"/>
    <x v="10"/>
  </r>
  <r>
    <x v="0"/>
    <x v="0"/>
    <x v="0"/>
    <x v="0"/>
    <x v="11"/>
    <n v="10843"/>
    <n v="152585"/>
    <n v="152585"/>
    <x v="11"/>
  </r>
  <r>
    <x v="0"/>
    <x v="0"/>
    <x v="0"/>
    <x v="1"/>
    <x v="0"/>
    <n v="13156"/>
    <n v="13156"/>
    <n v="152423"/>
    <x v="0"/>
  </r>
  <r>
    <x v="0"/>
    <x v="0"/>
    <x v="0"/>
    <x v="1"/>
    <x v="1"/>
    <n v="13692"/>
    <n v="26848"/>
    <n v="153194"/>
    <x v="1"/>
  </r>
  <r>
    <x v="0"/>
    <x v="0"/>
    <x v="0"/>
    <x v="1"/>
    <x v="2"/>
    <n v="13328"/>
    <n v="40176"/>
    <n v="152770"/>
    <x v="2"/>
  </r>
  <r>
    <x v="0"/>
    <x v="0"/>
    <x v="0"/>
    <x v="1"/>
    <x v="3"/>
    <n v="10024"/>
    <n v="50200"/>
    <n v="149439"/>
    <x v="3"/>
  </r>
  <r>
    <x v="0"/>
    <x v="0"/>
    <x v="0"/>
    <x v="1"/>
    <x v="4"/>
    <n v="13917"/>
    <n v="64117"/>
    <n v="151226"/>
    <x v="4"/>
  </r>
  <r>
    <x v="0"/>
    <x v="0"/>
    <x v="0"/>
    <x v="1"/>
    <x v="5"/>
    <n v="12179"/>
    <n v="76296"/>
    <n v="148530"/>
    <x v="5"/>
  </r>
  <r>
    <x v="0"/>
    <x v="0"/>
    <x v="0"/>
    <x v="1"/>
    <x v="6"/>
    <n v="11499"/>
    <n v="87795"/>
    <n v="145061"/>
    <x v="6"/>
  </r>
  <r>
    <x v="0"/>
    <x v="0"/>
    <x v="0"/>
    <x v="1"/>
    <x v="7"/>
    <n v="10133"/>
    <n v="97928"/>
    <n v="144899"/>
    <x v="7"/>
  </r>
  <r>
    <x v="0"/>
    <x v="0"/>
    <x v="0"/>
    <x v="1"/>
    <x v="8"/>
    <n v="13681"/>
    <n v="111609"/>
    <n v="145438"/>
    <x v="8"/>
  </r>
  <r>
    <x v="0"/>
    <x v="0"/>
    <x v="0"/>
    <x v="1"/>
    <x v="9"/>
    <n v="10376"/>
    <n v="121985"/>
    <n v="144844"/>
    <x v="9"/>
  </r>
  <r>
    <x v="0"/>
    <x v="0"/>
    <x v="0"/>
    <x v="1"/>
    <x v="10"/>
    <n v="11991"/>
    <n v="133976"/>
    <n v="144819"/>
    <x v="10"/>
  </r>
  <r>
    <x v="0"/>
    <x v="0"/>
    <x v="0"/>
    <x v="1"/>
    <x v="11"/>
    <n v="11393"/>
    <n v="145369"/>
    <n v="145369"/>
    <x v="11"/>
  </r>
  <r>
    <x v="0"/>
    <x v="0"/>
    <x v="0"/>
    <x v="2"/>
    <x v="0"/>
    <n v="11935"/>
    <n v="11935"/>
    <n v="144148"/>
    <x v="0"/>
  </r>
  <r>
    <x v="0"/>
    <x v="0"/>
    <x v="0"/>
    <x v="2"/>
    <x v="1"/>
    <n v="13569"/>
    <n v="25504"/>
    <n v="144025"/>
    <x v="1"/>
  </r>
  <r>
    <x v="0"/>
    <x v="0"/>
    <x v="0"/>
    <x v="2"/>
    <x v="2"/>
    <n v="10201"/>
    <n v="35705"/>
    <n v="140898"/>
    <x v="2"/>
  </r>
  <r>
    <x v="0"/>
    <x v="0"/>
    <x v="0"/>
    <x v="2"/>
    <x v="3"/>
    <n v="12598"/>
    <n v="48303"/>
    <n v="143472"/>
    <x v="3"/>
  </r>
  <r>
    <x v="0"/>
    <x v="0"/>
    <x v="0"/>
    <x v="2"/>
    <x v="4"/>
    <n v="10044"/>
    <n v="58347"/>
    <n v="139599"/>
    <x v="4"/>
  </r>
  <r>
    <x v="0"/>
    <x v="0"/>
    <x v="0"/>
    <x v="2"/>
    <x v="5"/>
    <n v="12256"/>
    <n v="70603"/>
    <n v="139676"/>
    <x v="5"/>
  </r>
  <r>
    <x v="0"/>
    <x v="0"/>
    <x v="0"/>
    <x v="2"/>
    <x v="6"/>
    <n v="12323"/>
    <n v="82926"/>
    <n v="140500"/>
    <x v="6"/>
  </r>
  <r>
    <x v="0"/>
    <x v="0"/>
    <x v="0"/>
    <x v="2"/>
    <x v="7"/>
    <n v="11586"/>
    <n v="94512"/>
    <n v="141953"/>
    <x v="7"/>
  </r>
  <r>
    <x v="0"/>
    <x v="0"/>
    <x v="0"/>
    <x v="2"/>
    <x v="8"/>
    <n v="12968"/>
    <n v="107480"/>
    <n v="141240"/>
    <x v="8"/>
  </r>
  <r>
    <x v="0"/>
    <x v="0"/>
    <x v="0"/>
    <x v="2"/>
    <x v="9"/>
    <n v="13473"/>
    <n v="120953"/>
    <n v="144337"/>
    <x v="9"/>
  </r>
  <r>
    <x v="0"/>
    <x v="0"/>
    <x v="0"/>
    <x v="2"/>
    <x v="10"/>
    <n v="11407"/>
    <n v="132360"/>
    <n v="143753"/>
    <x v="10"/>
  </r>
  <r>
    <x v="0"/>
    <x v="0"/>
    <x v="0"/>
    <x v="2"/>
    <x v="11"/>
    <n v="14489"/>
    <n v="146849"/>
    <n v="146849"/>
    <x v="11"/>
  </r>
  <r>
    <x v="0"/>
    <x v="0"/>
    <x v="0"/>
    <x v="3"/>
    <x v="0"/>
    <n v="12649"/>
    <n v="12649"/>
    <n v="147563"/>
    <x v="0"/>
  </r>
  <r>
    <x v="0"/>
    <x v="0"/>
    <x v="0"/>
    <x v="3"/>
    <x v="1"/>
    <n v="10070"/>
    <n v="22719"/>
    <n v="144064"/>
    <x v="1"/>
  </r>
  <r>
    <x v="0"/>
    <x v="0"/>
    <x v="0"/>
    <x v="3"/>
    <x v="2"/>
    <n v="10310"/>
    <n v="33029"/>
    <n v="144173"/>
    <x v="2"/>
  </r>
  <r>
    <x v="0"/>
    <x v="0"/>
    <x v="0"/>
    <x v="3"/>
    <x v="3"/>
    <n v="13118"/>
    <n v="46147"/>
    <n v="144693"/>
    <x v="3"/>
  </r>
  <r>
    <x v="0"/>
    <x v="0"/>
    <x v="0"/>
    <x v="3"/>
    <x v="4"/>
    <n v="12475"/>
    <n v="58622"/>
    <n v="147124"/>
    <x v="4"/>
  </r>
  <r>
    <x v="0"/>
    <x v="0"/>
    <x v="0"/>
    <x v="3"/>
    <x v="5"/>
    <n v="14016"/>
    <n v="72638"/>
    <n v="148884"/>
    <x v="5"/>
  </r>
  <r>
    <x v="0"/>
    <x v="0"/>
    <x v="0"/>
    <x v="3"/>
    <x v="6"/>
    <n v="12399"/>
    <n v="85037"/>
    <n v="148960"/>
    <x v="6"/>
  </r>
  <r>
    <x v="0"/>
    <x v="0"/>
    <x v="0"/>
    <x v="3"/>
    <x v="7"/>
    <n v="13136"/>
    <n v="98173"/>
    <n v="150510"/>
    <x v="7"/>
  </r>
  <r>
    <x v="0"/>
    <x v="0"/>
    <x v="0"/>
    <x v="3"/>
    <x v="8"/>
    <n v="12868"/>
    <n v="111041"/>
    <n v="150410"/>
    <x v="8"/>
  </r>
  <r>
    <x v="0"/>
    <x v="0"/>
    <x v="0"/>
    <x v="3"/>
    <x v="9"/>
    <n v="11697"/>
    <n v="122738"/>
    <n v="148634"/>
    <x v="9"/>
  </r>
  <r>
    <x v="0"/>
    <x v="0"/>
    <x v="0"/>
    <x v="3"/>
    <x v="10"/>
    <n v="10656"/>
    <n v="133394"/>
    <n v="147883"/>
    <x v="10"/>
  </r>
  <r>
    <x v="0"/>
    <x v="0"/>
    <x v="0"/>
    <x v="3"/>
    <x v="11"/>
    <n v="10532"/>
    <n v="143926"/>
    <n v="143926"/>
    <x v="11"/>
  </r>
  <r>
    <x v="0"/>
    <x v="0"/>
    <x v="0"/>
    <x v="4"/>
    <x v="0"/>
    <n v="11463"/>
    <n v="11463"/>
    <n v="142740"/>
    <x v="0"/>
  </r>
  <r>
    <x v="0"/>
    <x v="0"/>
    <x v="0"/>
    <x v="4"/>
    <x v="1"/>
    <n v="14442"/>
    <n v="25905"/>
    <n v="147112"/>
    <x v="1"/>
  </r>
  <r>
    <x v="0"/>
    <x v="0"/>
    <x v="0"/>
    <x v="4"/>
    <x v="2"/>
    <n v="11864"/>
    <n v="37769"/>
    <n v="148666"/>
    <x v="2"/>
  </r>
  <r>
    <x v="0"/>
    <x v="0"/>
    <x v="0"/>
    <x v="4"/>
    <x v="3"/>
    <n v="11350"/>
    <n v="49119"/>
    <n v="146898"/>
    <x v="3"/>
  </r>
  <r>
    <x v="0"/>
    <x v="0"/>
    <x v="0"/>
    <x v="4"/>
    <x v="4"/>
    <n v="11833"/>
    <n v="60952"/>
    <n v="146256"/>
    <x v="4"/>
  </r>
  <r>
    <x v="0"/>
    <x v="0"/>
    <x v="0"/>
    <x v="4"/>
    <x v="5"/>
    <n v="11800"/>
    <n v="72752"/>
    <n v="144040"/>
    <x v="5"/>
  </r>
  <r>
    <x v="0"/>
    <x v="0"/>
    <x v="0"/>
    <x v="4"/>
    <x v="6"/>
    <n v="13422"/>
    <n v="86174"/>
    <n v="145063"/>
    <x v="6"/>
  </r>
  <r>
    <x v="0"/>
    <x v="0"/>
    <x v="0"/>
    <x v="4"/>
    <x v="7"/>
    <n v="11474"/>
    <n v="97648"/>
    <n v="143401"/>
    <x v="7"/>
  </r>
  <r>
    <x v="0"/>
    <x v="0"/>
    <x v="0"/>
    <x v="4"/>
    <x v="8"/>
    <n v="10310"/>
    <n v="107958"/>
    <n v="140843"/>
    <x v="8"/>
  </r>
  <r>
    <x v="0"/>
    <x v="0"/>
    <x v="0"/>
    <x v="4"/>
    <x v="9"/>
    <n v="12170"/>
    <n v="120128"/>
    <n v="141316"/>
    <x v="9"/>
  </r>
  <r>
    <x v="0"/>
    <x v="0"/>
    <x v="0"/>
    <x v="4"/>
    <x v="10"/>
    <n v="13186"/>
    <n v="133314"/>
    <n v="143846"/>
    <x v="10"/>
  </r>
  <r>
    <x v="0"/>
    <x v="0"/>
    <x v="0"/>
    <x v="4"/>
    <x v="11"/>
    <n v="13229"/>
    <n v="146543"/>
    <n v="146543"/>
    <x v="11"/>
  </r>
  <r>
    <x v="0"/>
    <x v="0"/>
    <x v="0"/>
    <x v="5"/>
    <x v="0"/>
    <n v="14898"/>
    <n v="14898"/>
    <n v="149978"/>
    <x v="0"/>
  </r>
  <r>
    <x v="0"/>
    <x v="0"/>
    <x v="0"/>
    <x v="5"/>
    <x v="1"/>
    <n v="10854"/>
    <n v="25752"/>
    <n v="146390"/>
    <x v="1"/>
  </r>
  <r>
    <x v="0"/>
    <x v="0"/>
    <x v="0"/>
    <x v="5"/>
    <x v="2"/>
    <n v="13968"/>
    <n v="39720"/>
    <n v="148494"/>
    <x v="2"/>
  </r>
  <r>
    <x v="0"/>
    <x v="0"/>
    <x v="0"/>
    <x v="5"/>
    <x v="3"/>
    <n v="11705"/>
    <n v="51425"/>
    <n v="148849"/>
    <x v="3"/>
  </r>
  <r>
    <x v="0"/>
    <x v="0"/>
    <x v="0"/>
    <x v="5"/>
    <x v="4"/>
    <n v="13356"/>
    <n v="64781"/>
    <n v="150372"/>
    <x v="4"/>
  </r>
  <r>
    <x v="0"/>
    <x v="0"/>
    <x v="0"/>
    <x v="5"/>
    <x v="5"/>
    <n v="14772"/>
    <n v="79553"/>
    <n v="153344"/>
    <x v="5"/>
  </r>
  <r>
    <x v="0"/>
    <x v="0"/>
    <x v="0"/>
    <x v="5"/>
    <x v="6"/>
    <n v="11857"/>
    <n v="91410"/>
    <n v="151779"/>
    <x v="6"/>
  </r>
  <r>
    <x v="0"/>
    <x v="0"/>
    <x v="0"/>
    <x v="5"/>
    <x v="7"/>
    <n v="12892"/>
    <n v="104302"/>
    <n v="153197"/>
    <x v="7"/>
  </r>
  <r>
    <x v="0"/>
    <x v="0"/>
    <x v="0"/>
    <x v="5"/>
    <x v="8"/>
    <n v="13518"/>
    <n v="117820"/>
    <n v="156405"/>
    <x v="8"/>
  </r>
  <r>
    <x v="0"/>
    <x v="0"/>
    <x v="0"/>
    <x v="5"/>
    <x v="9"/>
    <n v="10268"/>
    <n v="128088"/>
    <n v="154503"/>
    <x v="9"/>
  </r>
  <r>
    <x v="0"/>
    <x v="0"/>
    <x v="0"/>
    <x v="5"/>
    <x v="10"/>
    <n v="12263"/>
    <n v="140351"/>
    <n v="153580"/>
    <x v="10"/>
  </r>
  <r>
    <x v="0"/>
    <x v="0"/>
    <x v="0"/>
    <x v="5"/>
    <x v="11"/>
    <n v="11636"/>
    <n v="151987"/>
    <n v="151987"/>
    <x v="11"/>
  </r>
  <r>
    <x v="0"/>
    <x v="0"/>
    <x v="0"/>
    <x v="6"/>
    <x v="0"/>
    <n v="14337"/>
    <n v="14337"/>
    <n v="151426"/>
    <x v="0"/>
  </r>
  <r>
    <x v="0"/>
    <x v="0"/>
    <x v="0"/>
    <x v="6"/>
    <x v="1"/>
    <n v="10445"/>
    <n v="24782"/>
    <n v="151017"/>
    <x v="1"/>
  </r>
  <r>
    <x v="0"/>
    <x v="0"/>
    <x v="0"/>
    <x v="6"/>
    <x v="2"/>
    <n v="14665"/>
    <n v="39447"/>
    <n v="151714"/>
    <x v="2"/>
  </r>
  <r>
    <x v="0"/>
    <x v="0"/>
    <x v="0"/>
    <x v="6"/>
    <x v="3"/>
    <n v="10531"/>
    <n v="49978"/>
    <n v="150540"/>
    <x v="3"/>
  </r>
  <r>
    <x v="0"/>
    <x v="0"/>
    <x v="0"/>
    <x v="6"/>
    <x v="4"/>
    <n v="10075"/>
    <n v="60053"/>
    <n v="147259"/>
    <x v="4"/>
  </r>
  <r>
    <x v="0"/>
    <x v="0"/>
    <x v="1"/>
    <x v="0"/>
    <x v="0"/>
    <n v="13788"/>
    <n v="13788"/>
    <n v="13788"/>
    <x v="0"/>
  </r>
  <r>
    <x v="0"/>
    <x v="0"/>
    <x v="1"/>
    <x v="0"/>
    <x v="1"/>
    <n v="10423"/>
    <n v="24211"/>
    <n v="24211"/>
    <x v="1"/>
  </r>
  <r>
    <x v="0"/>
    <x v="0"/>
    <x v="1"/>
    <x v="0"/>
    <x v="2"/>
    <n v="12282"/>
    <n v="36493"/>
    <n v="36493"/>
    <x v="2"/>
  </r>
  <r>
    <x v="0"/>
    <x v="0"/>
    <x v="1"/>
    <x v="0"/>
    <x v="3"/>
    <n v="14302"/>
    <n v="50795"/>
    <n v="50795"/>
    <x v="3"/>
  </r>
  <r>
    <x v="0"/>
    <x v="0"/>
    <x v="1"/>
    <x v="0"/>
    <x v="4"/>
    <n v="12778"/>
    <n v="63573"/>
    <n v="63573"/>
    <x v="4"/>
  </r>
  <r>
    <x v="0"/>
    <x v="0"/>
    <x v="1"/>
    <x v="0"/>
    <x v="5"/>
    <n v="10276"/>
    <n v="73849"/>
    <n v="73849"/>
    <x v="5"/>
  </r>
  <r>
    <x v="0"/>
    <x v="0"/>
    <x v="1"/>
    <x v="0"/>
    <x v="6"/>
    <n v="11662"/>
    <n v="85511"/>
    <n v="85511"/>
    <x v="6"/>
  </r>
  <r>
    <x v="0"/>
    <x v="0"/>
    <x v="1"/>
    <x v="0"/>
    <x v="7"/>
    <n v="10041"/>
    <n v="95552"/>
    <n v="95552"/>
    <x v="7"/>
  </r>
  <r>
    <x v="0"/>
    <x v="0"/>
    <x v="1"/>
    <x v="0"/>
    <x v="8"/>
    <n v="11757"/>
    <n v="107309"/>
    <n v="107309"/>
    <x v="8"/>
  </r>
  <r>
    <x v="0"/>
    <x v="0"/>
    <x v="1"/>
    <x v="0"/>
    <x v="9"/>
    <n v="12137"/>
    <n v="119446"/>
    <n v="119446"/>
    <x v="9"/>
  </r>
  <r>
    <x v="0"/>
    <x v="0"/>
    <x v="1"/>
    <x v="0"/>
    <x v="10"/>
    <n v="10449"/>
    <n v="129895"/>
    <n v="129895"/>
    <x v="10"/>
  </r>
  <r>
    <x v="0"/>
    <x v="0"/>
    <x v="1"/>
    <x v="0"/>
    <x v="11"/>
    <n v="14341"/>
    <n v="144236"/>
    <n v="144236"/>
    <x v="11"/>
  </r>
  <r>
    <x v="0"/>
    <x v="0"/>
    <x v="1"/>
    <x v="1"/>
    <x v="0"/>
    <n v="11182"/>
    <n v="11182"/>
    <n v="141630"/>
    <x v="0"/>
  </r>
  <r>
    <x v="0"/>
    <x v="0"/>
    <x v="1"/>
    <x v="1"/>
    <x v="1"/>
    <n v="11916"/>
    <n v="23098"/>
    <n v="143123"/>
    <x v="1"/>
  </r>
  <r>
    <x v="0"/>
    <x v="0"/>
    <x v="1"/>
    <x v="1"/>
    <x v="2"/>
    <n v="14714"/>
    <n v="37812"/>
    <n v="145555"/>
    <x v="2"/>
  </r>
  <r>
    <x v="0"/>
    <x v="0"/>
    <x v="1"/>
    <x v="1"/>
    <x v="3"/>
    <n v="14484"/>
    <n v="52296"/>
    <n v="145737"/>
    <x v="3"/>
  </r>
  <r>
    <x v="0"/>
    <x v="0"/>
    <x v="1"/>
    <x v="1"/>
    <x v="4"/>
    <n v="13267"/>
    <n v="65563"/>
    <n v="146226"/>
    <x v="4"/>
  </r>
  <r>
    <x v="0"/>
    <x v="0"/>
    <x v="1"/>
    <x v="1"/>
    <x v="5"/>
    <n v="12272"/>
    <n v="77835"/>
    <n v="148222"/>
    <x v="5"/>
  </r>
  <r>
    <x v="0"/>
    <x v="0"/>
    <x v="1"/>
    <x v="1"/>
    <x v="6"/>
    <n v="13571"/>
    <n v="91406"/>
    <n v="150131"/>
    <x v="6"/>
  </r>
  <r>
    <x v="0"/>
    <x v="0"/>
    <x v="1"/>
    <x v="1"/>
    <x v="7"/>
    <n v="12247"/>
    <n v="103653"/>
    <n v="152337"/>
    <x v="7"/>
  </r>
  <r>
    <x v="0"/>
    <x v="0"/>
    <x v="1"/>
    <x v="1"/>
    <x v="8"/>
    <n v="11731"/>
    <n v="115384"/>
    <n v="152311"/>
    <x v="8"/>
  </r>
  <r>
    <x v="0"/>
    <x v="0"/>
    <x v="1"/>
    <x v="1"/>
    <x v="9"/>
    <n v="11976"/>
    <n v="127360"/>
    <n v="152150"/>
    <x v="9"/>
  </r>
  <r>
    <x v="0"/>
    <x v="0"/>
    <x v="1"/>
    <x v="1"/>
    <x v="10"/>
    <n v="14145"/>
    <n v="141505"/>
    <n v="155846"/>
    <x v="10"/>
  </r>
  <r>
    <x v="0"/>
    <x v="0"/>
    <x v="1"/>
    <x v="1"/>
    <x v="11"/>
    <n v="13266"/>
    <n v="154771"/>
    <n v="154771"/>
    <x v="11"/>
  </r>
  <r>
    <x v="0"/>
    <x v="0"/>
    <x v="1"/>
    <x v="2"/>
    <x v="0"/>
    <n v="13340"/>
    <n v="13340"/>
    <n v="156929"/>
    <x v="0"/>
  </r>
  <r>
    <x v="0"/>
    <x v="0"/>
    <x v="1"/>
    <x v="2"/>
    <x v="1"/>
    <n v="13886"/>
    <n v="27226"/>
    <n v="158899"/>
    <x v="1"/>
  </r>
  <r>
    <x v="0"/>
    <x v="0"/>
    <x v="1"/>
    <x v="2"/>
    <x v="2"/>
    <n v="13810"/>
    <n v="41036"/>
    <n v="157995"/>
    <x v="2"/>
  </r>
  <r>
    <x v="0"/>
    <x v="0"/>
    <x v="1"/>
    <x v="2"/>
    <x v="3"/>
    <n v="10825"/>
    <n v="51861"/>
    <n v="154336"/>
    <x v="3"/>
  </r>
  <r>
    <x v="0"/>
    <x v="0"/>
    <x v="1"/>
    <x v="2"/>
    <x v="4"/>
    <n v="10747"/>
    <n v="62608"/>
    <n v="151816"/>
    <x v="4"/>
  </r>
  <r>
    <x v="0"/>
    <x v="0"/>
    <x v="1"/>
    <x v="2"/>
    <x v="5"/>
    <n v="13759"/>
    <n v="76367"/>
    <n v="153303"/>
    <x v="5"/>
  </r>
  <r>
    <x v="0"/>
    <x v="0"/>
    <x v="1"/>
    <x v="2"/>
    <x v="6"/>
    <n v="11532"/>
    <n v="87899"/>
    <n v="151264"/>
    <x v="6"/>
  </r>
  <r>
    <x v="0"/>
    <x v="0"/>
    <x v="1"/>
    <x v="2"/>
    <x v="7"/>
    <n v="12499"/>
    <n v="100398"/>
    <n v="151516"/>
    <x v="7"/>
  </r>
  <r>
    <x v="0"/>
    <x v="0"/>
    <x v="1"/>
    <x v="2"/>
    <x v="8"/>
    <n v="14057"/>
    <n v="114455"/>
    <n v="153842"/>
    <x v="8"/>
  </r>
  <r>
    <x v="0"/>
    <x v="0"/>
    <x v="1"/>
    <x v="2"/>
    <x v="9"/>
    <n v="13147"/>
    <n v="127602"/>
    <n v="155013"/>
    <x v="9"/>
  </r>
  <r>
    <x v="0"/>
    <x v="0"/>
    <x v="1"/>
    <x v="2"/>
    <x v="10"/>
    <n v="10171"/>
    <n v="137773"/>
    <n v="151039"/>
    <x v="10"/>
  </r>
  <r>
    <x v="0"/>
    <x v="0"/>
    <x v="1"/>
    <x v="2"/>
    <x v="11"/>
    <n v="13596"/>
    <n v="151369"/>
    <n v="151369"/>
    <x v="11"/>
  </r>
  <r>
    <x v="0"/>
    <x v="0"/>
    <x v="1"/>
    <x v="3"/>
    <x v="0"/>
    <n v="11532"/>
    <n v="11532"/>
    <n v="149561"/>
    <x v="0"/>
  </r>
  <r>
    <x v="0"/>
    <x v="0"/>
    <x v="1"/>
    <x v="3"/>
    <x v="1"/>
    <n v="12304"/>
    <n v="23836"/>
    <n v="147979"/>
    <x v="1"/>
  </r>
  <r>
    <x v="0"/>
    <x v="0"/>
    <x v="1"/>
    <x v="3"/>
    <x v="2"/>
    <n v="14264"/>
    <n v="38100"/>
    <n v="148433"/>
    <x v="2"/>
  </r>
  <r>
    <x v="0"/>
    <x v="0"/>
    <x v="1"/>
    <x v="3"/>
    <x v="3"/>
    <n v="12175"/>
    <n v="50275"/>
    <n v="149783"/>
    <x v="3"/>
  </r>
  <r>
    <x v="0"/>
    <x v="0"/>
    <x v="1"/>
    <x v="3"/>
    <x v="4"/>
    <n v="12918"/>
    <n v="63193"/>
    <n v="151954"/>
    <x v="4"/>
  </r>
  <r>
    <x v="0"/>
    <x v="0"/>
    <x v="1"/>
    <x v="3"/>
    <x v="5"/>
    <n v="12064"/>
    <n v="75257"/>
    <n v="150259"/>
    <x v="5"/>
  </r>
  <r>
    <x v="0"/>
    <x v="0"/>
    <x v="1"/>
    <x v="3"/>
    <x v="6"/>
    <n v="12413"/>
    <n v="87670"/>
    <n v="151140"/>
    <x v="6"/>
  </r>
  <r>
    <x v="0"/>
    <x v="0"/>
    <x v="1"/>
    <x v="3"/>
    <x v="7"/>
    <n v="13525"/>
    <n v="101195"/>
    <n v="152166"/>
    <x v="7"/>
  </r>
  <r>
    <x v="0"/>
    <x v="0"/>
    <x v="1"/>
    <x v="3"/>
    <x v="8"/>
    <n v="10951"/>
    <n v="112146"/>
    <n v="149060"/>
    <x v="8"/>
  </r>
  <r>
    <x v="0"/>
    <x v="0"/>
    <x v="1"/>
    <x v="3"/>
    <x v="9"/>
    <n v="13264"/>
    <n v="125410"/>
    <n v="149177"/>
    <x v="9"/>
  </r>
  <r>
    <x v="0"/>
    <x v="0"/>
    <x v="1"/>
    <x v="3"/>
    <x v="10"/>
    <n v="10467"/>
    <n v="135877"/>
    <n v="149473"/>
    <x v="10"/>
  </r>
  <r>
    <x v="0"/>
    <x v="0"/>
    <x v="1"/>
    <x v="3"/>
    <x v="11"/>
    <n v="11324"/>
    <n v="147201"/>
    <n v="147201"/>
    <x v="11"/>
  </r>
  <r>
    <x v="0"/>
    <x v="0"/>
    <x v="1"/>
    <x v="4"/>
    <x v="0"/>
    <n v="11030"/>
    <n v="11030"/>
    <n v="146699"/>
    <x v="0"/>
  </r>
  <r>
    <x v="0"/>
    <x v="0"/>
    <x v="1"/>
    <x v="4"/>
    <x v="1"/>
    <n v="14968"/>
    <n v="25998"/>
    <n v="149363"/>
    <x v="1"/>
  </r>
  <r>
    <x v="0"/>
    <x v="0"/>
    <x v="1"/>
    <x v="4"/>
    <x v="2"/>
    <n v="14595"/>
    <n v="40593"/>
    <n v="149694"/>
    <x v="2"/>
  </r>
  <r>
    <x v="0"/>
    <x v="0"/>
    <x v="1"/>
    <x v="4"/>
    <x v="3"/>
    <n v="13586"/>
    <n v="54179"/>
    <n v="151105"/>
    <x v="3"/>
  </r>
  <r>
    <x v="0"/>
    <x v="0"/>
    <x v="1"/>
    <x v="4"/>
    <x v="4"/>
    <n v="14017"/>
    <n v="68196"/>
    <n v="152204"/>
    <x v="4"/>
  </r>
  <r>
    <x v="0"/>
    <x v="0"/>
    <x v="1"/>
    <x v="4"/>
    <x v="5"/>
    <n v="14063"/>
    <n v="82259"/>
    <n v="154203"/>
    <x v="5"/>
  </r>
  <r>
    <x v="0"/>
    <x v="0"/>
    <x v="1"/>
    <x v="4"/>
    <x v="6"/>
    <n v="10051"/>
    <n v="92310"/>
    <n v="151841"/>
    <x v="6"/>
  </r>
  <r>
    <x v="0"/>
    <x v="0"/>
    <x v="1"/>
    <x v="4"/>
    <x v="7"/>
    <n v="11493"/>
    <n v="103803"/>
    <n v="149809"/>
    <x v="7"/>
  </r>
  <r>
    <x v="0"/>
    <x v="0"/>
    <x v="1"/>
    <x v="4"/>
    <x v="8"/>
    <n v="14822"/>
    <n v="118625"/>
    <n v="153680"/>
    <x v="8"/>
  </r>
  <r>
    <x v="0"/>
    <x v="0"/>
    <x v="1"/>
    <x v="4"/>
    <x v="9"/>
    <n v="11335"/>
    <n v="129960"/>
    <n v="151751"/>
    <x v="9"/>
  </r>
  <r>
    <x v="0"/>
    <x v="0"/>
    <x v="1"/>
    <x v="4"/>
    <x v="10"/>
    <n v="14560"/>
    <n v="144520"/>
    <n v="155844"/>
    <x v="10"/>
  </r>
  <r>
    <x v="0"/>
    <x v="0"/>
    <x v="1"/>
    <x v="4"/>
    <x v="11"/>
    <n v="12854"/>
    <n v="157374"/>
    <n v="157374"/>
    <x v="11"/>
  </r>
  <r>
    <x v="0"/>
    <x v="0"/>
    <x v="1"/>
    <x v="5"/>
    <x v="0"/>
    <n v="10425"/>
    <n v="10425"/>
    <n v="156769"/>
    <x v="0"/>
  </r>
  <r>
    <x v="0"/>
    <x v="0"/>
    <x v="1"/>
    <x v="5"/>
    <x v="1"/>
    <n v="12137"/>
    <n v="22562"/>
    <n v="153938"/>
    <x v="1"/>
  </r>
  <r>
    <x v="0"/>
    <x v="0"/>
    <x v="1"/>
    <x v="5"/>
    <x v="2"/>
    <n v="11373"/>
    <n v="33935"/>
    <n v="150716"/>
    <x v="2"/>
  </r>
  <r>
    <x v="0"/>
    <x v="0"/>
    <x v="1"/>
    <x v="5"/>
    <x v="3"/>
    <n v="11091"/>
    <n v="45026"/>
    <n v="148221"/>
    <x v="3"/>
  </r>
  <r>
    <x v="0"/>
    <x v="0"/>
    <x v="1"/>
    <x v="5"/>
    <x v="4"/>
    <n v="10287"/>
    <n v="55313"/>
    <n v="144491"/>
    <x v="4"/>
  </r>
  <r>
    <x v="0"/>
    <x v="0"/>
    <x v="1"/>
    <x v="5"/>
    <x v="5"/>
    <n v="10096"/>
    <n v="65409"/>
    <n v="140524"/>
    <x v="5"/>
  </r>
  <r>
    <x v="0"/>
    <x v="0"/>
    <x v="1"/>
    <x v="5"/>
    <x v="6"/>
    <n v="13815"/>
    <n v="79224"/>
    <n v="144288"/>
    <x v="6"/>
  </r>
  <r>
    <x v="0"/>
    <x v="0"/>
    <x v="1"/>
    <x v="5"/>
    <x v="7"/>
    <n v="14086"/>
    <n v="93310"/>
    <n v="146881"/>
    <x v="7"/>
  </r>
  <r>
    <x v="0"/>
    <x v="0"/>
    <x v="1"/>
    <x v="5"/>
    <x v="8"/>
    <n v="10519"/>
    <n v="103829"/>
    <n v="142578"/>
    <x v="8"/>
  </r>
  <r>
    <x v="0"/>
    <x v="0"/>
    <x v="1"/>
    <x v="5"/>
    <x v="9"/>
    <n v="13977"/>
    <n v="117806"/>
    <n v="145220"/>
    <x v="9"/>
  </r>
  <r>
    <x v="0"/>
    <x v="0"/>
    <x v="1"/>
    <x v="5"/>
    <x v="10"/>
    <n v="10682"/>
    <n v="128488"/>
    <n v="141342"/>
    <x v="10"/>
  </r>
  <r>
    <x v="0"/>
    <x v="0"/>
    <x v="1"/>
    <x v="5"/>
    <x v="11"/>
    <n v="14899"/>
    <n v="143387"/>
    <n v="143387"/>
    <x v="11"/>
  </r>
  <r>
    <x v="0"/>
    <x v="0"/>
    <x v="1"/>
    <x v="6"/>
    <x v="0"/>
    <n v="14564"/>
    <n v="14564"/>
    <n v="147526"/>
    <x v="0"/>
  </r>
  <r>
    <x v="0"/>
    <x v="0"/>
    <x v="1"/>
    <x v="6"/>
    <x v="1"/>
    <n v="10453"/>
    <n v="25017"/>
    <n v="145842"/>
    <x v="1"/>
  </r>
  <r>
    <x v="0"/>
    <x v="0"/>
    <x v="1"/>
    <x v="6"/>
    <x v="2"/>
    <n v="11827"/>
    <n v="36844"/>
    <n v="146296"/>
    <x v="2"/>
  </r>
  <r>
    <x v="0"/>
    <x v="0"/>
    <x v="1"/>
    <x v="6"/>
    <x v="3"/>
    <n v="10588"/>
    <n v="47432"/>
    <n v="145793"/>
    <x v="3"/>
  </r>
  <r>
    <x v="0"/>
    <x v="0"/>
    <x v="1"/>
    <x v="6"/>
    <x v="4"/>
    <n v="14056"/>
    <n v="61488"/>
    <n v="149562"/>
    <x v="4"/>
  </r>
  <r>
    <x v="0"/>
    <x v="1"/>
    <x v="2"/>
    <x v="0"/>
    <x v="0"/>
    <n v="11477"/>
    <n v="11477"/>
    <n v="11477"/>
    <x v="0"/>
  </r>
  <r>
    <x v="0"/>
    <x v="1"/>
    <x v="2"/>
    <x v="0"/>
    <x v="1"/>
    <n v="14410"/>
    <n v="25887"/>
    <n v="25887"/>
    <x v="1"/>
  </r>
  <r>
    <x v="0"/>
    <x v="1"/>
    <x v="2"/>
    <x v="0"/>
    <x v="2"/>
    <n v="12314"/>
    <n v="38201"/>
    <n v="38201"/>
    <x v="2"/>
  </r>
  <r>
    <x v="0"/>
    <x v="1"/>
    <x v="2"/>
    <x v="0"/>
    <x v="3"/>
    <n v="14417"/>
    <n v="52618"/>
    <n v="52618"/>
    <x v="3"/>
  </r>
  <r>
    <x v="0"/>
    <x v="1"/>
    <x v="2"/>
    <x v="0"/>
    <x v="4"/>
    <n v="14670"/>
    <n v="67288"/>
    <n v="67288"/>
    <x v="4"/>
  </r>
  <r>
    <x v="0"/>
    <x v="1"/>
    <x v="2"/>
    <x v="0"/>
    <x v="5"/>
    <n v="11757"/>
    <n v="79045"/>
    <n v="79045"/>
    <x v="5"/>
  </r>
  <r>
    <x v="0"/>
    <x v="1"/>
    <x v="2"/>
    <x v="0"/>
    <x v="6"/>
    <n v="11861"/>
    <n v="90906"/>
    <n v="90906"/>
    <x v="6"/>
  </r>
  <r>
    <x v="0"/>
    <x v="1"/>
    <x v="2"/>
    <x v="0"/>
    <x v="7"/>
    <n v="14517"/>
    <n v="105423"/>
    <n v="105423"/>
    <x v="7"/>
  </r>
  <r>
    <x v="0"/>
    <x v="1"/>
    <x v="2"/>
    <x v="0"/>
    <x v="8"/>
    <n v="12009"/>
    <n v="117432"/>
    <n v="117432"/>
    <x v="8"/>
  </r>
  <r>
    <x v="0"/>
    <x v="1"/>
    <x v="2"/>
    <x v="0"/>
    <x v="9"/>
    <n v="12863"/>
    <n v="130295"/>
    <n v="130295"/>
    <x v="9"/>
  </r>
  <r>
    <x v="0"/>
    <x v="1"/>
    <x v="2"/>
    <x v="0"/>
    <x v="10"/>
    <n v="11187"/>
    <n v="141482"/>
    <n v="141482"/>
    <x v="10"/>
  </r>
  <r>
    <x v="0"/>
    <x v="1"/>
    <x v="2"/>
    <x v="0"/>
    <x v="11"/>
    <n v="12794"/>
    <n v="154276"/>
    <n v="154276"/>
    <x v="11"/>
  </r>
  <r>
    <x v="0"/>
    <x v="1"/>
    <x v="2"/>
    <x v="1"/>
    <x v="0"/>
    <n v="11753"/>
    <n v="11753"/>
    <n v="154552"/>
    <x v="0"/>
  </r>
  <r>
    <x v="0"/>
    <x v="1"/>
    <x v="2"/>
    <x v="1"/>
    <x v="1"/>
    <n v="13650"/>
    <n v="25403"/>
    <n v="153792"/>
    <x v="1"/>
  </r>
  <r>
    <x v="0"/>
    <x v="1"/>
    <x v="2"/>
    <x v="1"/>
    <x v="2"/>
    <n v="14980"/>
    <n v="40383"/>
    <n v="156458"/>
    <x v="2"/>
  </r>
  <r>
    <x v="0"/>
    <x v="1"/>
    <x v="2"/>
    <x v="1"/>
    <x v="3"/>
    <n v="11343"/>
    <n v="51726"/>
    <n v="153384"/>
    <x v="3"/>
  </r>
  <r>
    <x v="0"/>
    <x v="1"/>
    <x v="2"/>
    <x v="1"/>
    <x v="4"/>
    <n v="13789"/>
    <n v="65515"/>
    <n v="152503"/>
    <x v="4"/>
  </r>
  <r>
    <x v="0"/>
    <x v="1"/>
    <x v="2"/>
    <x v="1"/>
    <x v="5"/>
    <n v="14204"/>
    <n v="79719"/>
    <n v="154950"/>
    <x v="5"/>
  </r>
  <r>
    <x v="0"/>
    <x v="1"/>
    <x v="2"/>
    <x v="1"/>
    <x v="6"/>
    <n v="14683"/>
    <n v="94402"/>
    <n v="157772"/>
    <x v="6"/>
  </r>
  <r>
    <x v="0"/>
    <x v="1"/>
    <x v="2"/>
    <x v="1"/>
    <x v="7"/>
    <n v="11030"/>
    <n v="105432"/>
    <n v="154285"/>
    <x v="7"/>
  </r>
  <r>
    <x v="0"/>
    <x v="1"/>
    <x v="2"/>
    <x v="1"/>
    <x v="8"/>
    <n v="11220"/>
    <n v="116652"/>
    <n v="153496"/>
    <x v="8"/>
  </r>
  <r>
    <x v="0"/>
    <x v="1"/>
    <x v="2"/>
    <x v="1"/>
    <x v="9"/>
    <n v="14348"/>
    <n v="131000"/>
    <n v="154981"/>
    <x v="9"/>
  </r>
  <r>
    <x v="0"/>
    <x v="1"/>
    <x v="2"/>
    <x v="1"/>
    <x v="10"/>
    <n v="11663"/>
    <n v="142663"/>
    <n v="155457"/>
    <x v="10"/>
  </r>
  <r>
    <x v="0"/>
    <x v="1"/>
    <x v="2"/>
    <x v="1"/>
    <x v="11"/>
    <n v="14686"/>
    <n v="157349"/>
    <n v="157349"/>
    <x v="11"/>
  </r>
  <r>
    <x v="0"/>
    <x v="1"/>
    <x v="2"/>
    <x v="2"/>
    <x v="0"/>
    <n v="12667"/>
    <n v="12667"/>
    <n v="158263"/>
    <x v="0"/>
  </r>
  <r>
    <x v="0"/>
    <x v="1"/>
    <x v="2"/>
    <x v="2"/>
    <x v="1"/>
    <n v="12101"/>
    <n v="24768"/>
    <n v="156714"/>
    <x v="1"/>
  </r>
  <r>
    <x v="0"/>
    <x v="1"/>
    <x v="2"/>
    <x v="2"/>
    <x v="2"/>
    <n v="14375"/>
    <n v="39143"/>
    <n v="156109"/>
    <x v="2"/>
  </r>
  <r>
    <x v="0"/>
    <x v="1"/>
    <x v="2"/>
    <x v="2"/>
    <x v="3"/>
    <n v="14576"/>
    <n v="53719"/>
    <n v="159342"/>
    <x v="3"/>
  </r>
  <r>
    <x v="0"/>
    <x v="1"/>
    <x v="2"/>
    <x v="2"/>
    <x v="4"/>
    <n v="11629"/>
    <n v="65348"/>
    <n v="157182"/>
    <x v="4"/>
  </r>
  <r>
    <x v="0"/>
    <x v="1"/>
    <x v="2"/>
    <x v="2"/>
    <x v="5"/>
    <n v="11257"/>
    <n v="76605"/>
    <n v="154235"/>
    <x v="5"/>
  </r>
  <r>
    <x v="0"/>
    <x v="1"/>
    <x v="2"/>
    <x v="2"/>
    <x v="6"/>
    <n v="10666"/>
    <n v="87271"/>
    <n v="150218"/>
    <x v="6"/>
  </r>
  <r>
    <x v="0"/>
    <x v="1"/>
    <x v="2"/>
    <x v="2"/>
    <x v="7"/>
    <n v="12284"/>
    <n v="99555"/>
    <n v="151472"/>
    <x v="7"/>
  </r>
  <r>
    <x v="0"/>
    <x v="1"/>
    <x v="2"/>
    <x v="2"/>
    <x v="8"/>
    <n v="10084"/>
    <n v="109639"/>
    <n v="150336"/>
    <x v="8"/>
  </r>
  <r>
    <x v="0"/>
    <x v="1"/>
    <x v="2"/>
    <x v="2"/>
    <x v="9"/>
    <n v="12708"/>
    <n v="122347"/>
    <n v="148696"/>
    <x v="9"/>
  </r>
  <r>
    <x v="0"/>
    <x v="1"/>
    <x v="2"/>
    <x v="2"/>
    <x v="10"/>
    <n v="10903"/>
    <n v="133250"/>
    <n v="147936"/>
    <x v="10"/>
  </r>
  <r>
    <x v="0"/>
    <x v="1"/>
    <x v="2"/>
    <x v="2"/>
    <x v="11"/>
    <n v="12260"/>
    <n v="145510"/>
    <n v="145510"/>
    <x v="11"/>
  </r>
  <r>
    <x v="0"/>
    <x v="1"/>
    <x v="2"/>
    <x v="3"/>
    <x v="0"/>
    <n v="13154"/>
    <n v="13154"/>
    <n v="145997"/>
    <x v="0"/>
  </r>
  <r>
    <x v="0"/>
    <x v="1"/>
    <x v="2"/>
    <x v="3"/>
    <x v="1"/>
    <n v="14351"/>
    <n v="27505"/>
    <n v="148247"/>
    <x v="1"/>
  </r>
  <r>
    <x v="0"/>
    <x v="1"/>
    <x v="2"/>
    <x v="3"/>
    <x v="2"/>
    <n v="12001"/>
    <n v="39506"/>
    <n v="145873"/>
    <x v="2"/>
  </r>
  <r>
    <x v="0"/>
    <x v="1"/>
    <x v="2"/>
    <x v="3"/>
    <x v="3"/>
    <n v="13116"/>
    <n v="52622"/>
    <n v="144413"/>
    <x v="3"/>
  </r>
  <r>
    <x v="0"/>
    <x v="1"/>
    <x v="2"/>
    <x v="3"/>
    <x v="4"/>
    <n v="12878"/>
    <n v="65500"/>
    <n v="145662"/>
    <x v="4"/>
  </r>
  <r>
    <x v="0"/>
    <x v="1"/>
    <x v="2"/>
    <x v="3"/>
    <x v="5"/>
    <n v="14005"/>
    <n v="79505"/>
    <n v="148410"/>
    <x v="5"/>
  </r>
  <r>
    <x v="0"/>
    <x v="1"/>
    <x v="2"/>
    <x v="3"/>
    <x v="6"/>
    <n v="14782"/>
    <n v="94287"/>
    <n v="152526"/>
    <x v="6"/>
  </r>
  <r>
    <x v="0"/>
    <x v="1"/>
    <x v="2"/>
    <x v="3"/>
    <x v="7"/>
    <n v="10373"/>
    <n v="104660"/>
    <n v="150615"/>
    <x v="7"/>
  </r>
  <r>
    <x v="0"/>
    <x v="1"/>
    <x v="2"/>
    <x v="3"/>
    <x v="8"/>
    <n v="13264"/>
    <n v="117924"/>
    <n v="153795"/>
    <x v="8"/>
  </r>
  <r>
    <x v="0"/>
    <x v="1"/>
    <x v="2"/>
    <x v="3"/>
    <x v="9"/>
    <n v="13362"/>
    <n v="131286"/>
    <n v="154449"/>
    <x v="9"/>
  </r>
  <r>
    <x v="0"/>
    <x v="1"/>
    <x v="2"/>
    <x v="3"/>
    <x v="10"/>
    <n v="10416"/>
    <n v="141702"/>
    <n v="153962"/>
    <x v="10"/>
  </r>
  <r>
    <x v="0"/>
    <x v="1"/>
    <x v="2"/>
    <x v="3"/>
    <x v="11"/>
    <n v="12973"/>
    <n v="154675"/>
    <n v="154675"/>
    <x v="11"/>
  </r>
  <r>
    <x v="0"/>
    <x v="1"/>
    <x v="2"/>
    <x v="4"/>
    <x v="0"/>
    <n v="14251"/>
    <n v="14251"/>
    <n v="155772"/>
    <x v="0"/>
  </r>
  <r>
    <x v="0"/>
    <x v="1"/>
    <x v="2"/>
    <x v="4"/>
    <x v="1"/>
    <n v="10881"/>
    <n v="25132"/>
    <n v="152302"/>
    <x v="1"/>
  </r>
  <r>
    <x v="0"/>
    <x v="1"/>
    <x v="2"/>
    <x v="4"/>
    <x v="2"/>
    <n v="10322"/>
    <n v="35454"/>
    <n v="150623"/>
    <x v="2"/>
  </r>
  <r>
    <x v="0"/>
    <x v="1"/>
    <x v="2"/>
    <x v="4"/>
    <x v="3"/>
    <n v="11335"/>
    <n v="46789"/>
    <n v="148842"/>
    <x v="3"/>
  </r>
  <r>
    <x v="0"/>
    <x v="1"/>
    <x v="2"/>
    <x v="4"/>
    <x v="4"/>
    <n v="11140"/>
    <n v="57929"/>
    <n v="147104"/>
    <x v="4"/>
  </r>
  <r>
    <x v="0"/>
    <x v="1"/>
    <x v="2"/>
    <x v="4"/>
    <x v="5"/>
    <n v="11705"/>
    <n v="69634"/>
    <n v="144804"/>
    <x v="5"/>
  </r>
  <r>
    <x v="0"/>
    <x v="1"/>
    <x v="2"/>
    <x v="4"/>
    <x v="6"/>
    <n v="10152"/>
    <n v="79786"/>
    <n v="140174"/>
    <x v="6"/>
  </r>
  <r>
    <x v="0"/>
    <x v="1"/>
    <x v="2"/>
    <x v="4"/>
    <x v="7"/>
    <n v="12344"/>
    <n v="92130"/>
    <n v="142145"/>
    <x v="7"/>
  </r>
  <r>
    <x v="0"/>
    <x v="1"/>
    <x v="2"/>
    <x v="4"/>
    <x v="8"/>
    <n v="11967"/>
    <n v="104097"/>
    <n v="140848"/>
    <x v="8"/>
  </r>
  <r>
    <x v="0"/>
    <x v="1"/>
    <x v="2"/>
    <x v="4"/>
    <x v="9"/>
    <n v="14387"/>
    <n v="118484"/>
    <n v="141873"/>
    <x v="9"/>
  </r>
  <r>
    <x v="0"/>
    <x v="1"/>
    <x v="2"/>
    <x v="4"/>
    <x v="10"/>
    <n v="14417"/>
    <n v="132901"/>
    <n v="145874"/>
    <x v="10"/>
  </r>
  <r>
    <x v="0"/>
    <x v="1"/>
    <x v="2"/>
    <x v="4"/>
    <x v="11"/>
    <n v="10356"/>
    <n v="143257"/>
    <n v="143257"/>
    <x v="11"/>
  </r>
  <r>
    <x v="0"/>
    <x v="1"/>
    <x v="2"/>
    <x v="5"/>
    <x v="0"/>
    <n v="10959"/>
    <n v="10959"/>
    <n v="139965"/>
    <x v="0"/>
  </r>
  <r>
    <x v="0"/>
    <x v="1"/>
    <x v="2"/>
    <x v="5"/>
    <x v="1"/>
    <n v="12899"/>
    <n v="23858"/>
    <n v="141983"/>
    <x v="1"/>
  </r>
  <r>
    <x v="0"/>
    <x v="1"/>
    <x v="2"/>
    <x v="5"/>
    <x v="2"/>
    <n v="10591"/>
    <n v="34449"/>
    <n v="142252"/>
    <x v="2"/>
  </r>
  <r>
    <x v="0"/>
    <x v="1"/>
    <x v="2"/>
    <x v="5"/>
    <x v="3"/>
    <n v="11020"/>
    <n v="45469"/>
    <n v="141937"/>
    <x v="3"/>
  </r>
  <r>
    <x v="0"/>
    <x v="1"/>
    <x v="2"/>
    <x v="5"/>
    <x v="4"/>
    <n v="14265"/>
    <n v="59734"/>
    <n v="145062"/>
    <x v="4"/>
  </r>
  <r>
    <x v="0"/>
    <x v="1"/>
    <x v="2"/>
    <x v="5"/>
    <x v="5"/>
    <n v="13493"/>
    <n v="73227"/>
    <n v="146850"/>
    <x v="5"/>
  </r>
  <r>
    <x v="0"/>
    <x v="1"/>
    <x v="2"/>
    <x v="5"/>
    <x v="6"/>
    <n v="13396"/>
    <n v="86623"/>
    <n v="150094"/>
    <x v="6"/>
  </r>
  <r>
    <x v="0"/>
    <x v="1"/>
    <x v="2"/>
    <x v="5"/>
    <x v="7"/>
    <n v="10405"/>
    <n v="97028"/>
    <n v="148155"/>
    <x v="7"/>
  </r>
  <r>
    <x v="0"/>
    <x v="1"/>
    <x v="2"/>
    <x v="5"/>
    <x v="8"/>
    <n v="14423"/>
    <n v="111451"/>
    <n v="150611"/>
    <x v="8"/>
  </r>
  <r>
    <x v="0"/>
    <x v="1"/>
    <x v="2"/>
    <x v="5"/>
    <x v="9"/>
    <n v="12315"/>
    <n v="123766"/>
    <n v="148539"/>
    <x v="9"/>
  </r>
  <r>
    <x v="0"/>
    <x v="1"/>
    <x v="2"/>
    <x v="5"/>
    <x v="10"/>
    <n v="12785"/>
    <n v="136551"/>
    <n v="146907"/>
    <x v="10"/>
  </r>
  <r>
    <x v="0"/>
    <x v="1"/>
    <x v="2"/>
    <x v="5"/>
    <x v="11"/>
    <n v="13220"/>
    <n v="149771"/>
    <n v="149771"/>
    <x v="11"/>
  </r>
  <r>
    <x v="0"/>
    <x v="1"/>
    <x v="2"/>
    <x v="6"/>
    <x v="0"/>
    <n v="10248"/>
    <n v="10248"/>
    <n v="149060"/>
    <x v="0"/>
  </r>
  <r>
    <x v="0"/>
    <x v="1"/>
    <x v="2"/>
    <x v="6"/>
    <x v="1"/>
    <n v="11009"/>
    <n v="21257"/>
    <n v="147170"/>
    <x v="1"/>
  </r>
  <r>
    <x v="0"/>
    <x v="1"/>
    <x v="2"/>
    <x v="6"/>
    <x v="2"/>
    <n v="11790"/>
    <n v="33047"/>
    <n v="148369"/>
    <x v="2"/>
  </r>
  <r>
    <x v="0"/>
    <x v="1"/>
    <x v="2"/>
    <x v="6"/>
    <x v="3"/>
    <n v="10662"/>
    <n v="43709"/>
    <n v="148011"/>
    <x v="3"/>
  </r>
  <r>
    <x v="0"/>
    <x v="1"/>
    <x v="2"/>
    <x v="6"/>
    <x v="4"/>
    <n v="11714"/>
    <n v="55423"/>
    <n v="145460"/>
    <x v="4"/>
  </r>
  <r>
    <x v="0"/>
    <x v="1"/>
    <x v="3"/>
    <x v="0"/>
    <x v="0"/>
    <n v="10371"/>
    <n v="10371"/>
    <n v="10371"/>
    <x v="0"/>
  </r>
  <r>
    <x v="0"/>
    <x v="1"/>
    <x v="3"/>
    <x v="0"/>
    <x v="1"/>
    <n v="10304"/>
    <n v="20675"/>
    <n v="20675"/>
    <x v="1"/>
  </r>
  <r>
    <x v="0"/>
    <x v="1"/>
    <x v="3"/>
    <x v="0"/>
    <x v="2"/>
    <n v="13165"/>
    <n v="33840"/>
    <n v="33840"/>
    <x v="2"/>
  </r>
  <r>
    <x v="0"/>
    <x v="1"/>
    <x v="3"/>
    <x v="0"/>
    <x v="3"/>
    <n v="10514"/>
    <n v="44354"/>
    <n v="44354"/>
    <x v="3"/>
  </r>
  <r>
    <x v="0"/>
    <x v="1"/>
    <x v="3"/>
    <x v="0"/>
    <x v="4"/>
    <n v="12064"/>
    <n v="56418"/>
    <n v="56418"/>
    <x v="4"/>
  </r>
  <r>
    <x v="0"/>
    <x v="1"/>
    <x v="3"/>
    <x v="0"/>
    <x v="5"/>
    <n v="13107"/>
    <n v="69525"/>
    <n v="69525"/>
    <x v="5"/>
  </r>
  <r>
    <x v="0"/>
    <x v="1"/>
    <x v="3"/>
    <x v="0"/>
    <x v="6"/>
    <n v="14745"/>
    <n v="84270"/>
    <n v="84270"/>
    <x v="6"/>
  </r>
  <r>
    <x v="0"/>
    <x v="1"/>
    <x v="3"/>
    <x v="0"/>
    <x v="7"/>
    <n v="12976"/>
    <n v="97246"/>
    <n v="97246"/>
    <x v="7"/>
  </r>
  <r>
    <x v="0"/>
    <x v="1"/>
    <x v="3"/>
    <x v="0"/>
    <x v="8"/>
    <n v="11755"/>
    <n v="109001"/>
    <n v="109001"/>
    <x v="8"/>
  </r>
  <r>
    <x v="0"/>
    <x v="1"/>
    <x v="3"/>
    <x v="0"/>
    <x v="9"/>
    <n v="10467"/>
    <n v="119468"/>
    <n v="119468"/>
    <x v="9"/>
  </r>
  <r>
    <x v="0"/>
    <x v="1"/>
    <x v="3"/>
    <x v="0"/>
    <x v="10"/>
    <n v="10828"/>
    <n v="130296"/>
    <n v="130296"/>
    <x v="10"/>
  </r>
  <r>
    <x v="0"/>
    <x v="1"/>
    <x v="3"/>
    <x v="0"/>
    <x v="11"/>
    <n v="10225"/>
    <n v="140521"/>
    <n v="140521"/>
    <x v="11"/>
  </r>
  <r>
    <x v="0"/>
    <x v="1"/>
    <x v="3"/>
    <x v="1"/>
    <x v="0"/>
    <n v="13972"/>
    <n v="13972"/>
    <n v="144122"/>
    <x v="0"/>
  </r>
  <r>
    <x v="0"/>
    <x v="1"/>
    <x v="3"/>
    <x v="1"/>
    <x v="1"/>
    <n v="13077"/>
    <n v="27049"/>
    <n v="146895"/>
    <x v="1"/>
  </r>
  <r>
    <x v="0"/>
    <x v="1"/>
    <x v="3"/>
    <x v="1"/>
    <x v="2"/>
    <n v="11296"/>
    <n v="38345"/>
    <n v="145026"/>
    <x v="2"/>
  </r>
  <r>
    <x v="0"/>
    <x v="1"/>
    <x v="3"/>
    <x v="1"/>
    <x v="3"/>
    <n v="10015"/>
    <n v="48360"/>
    <n v="144527"/>
    <x v="3"/>
  </r>
  <r>
    <x v="0"/>
    <x v="1"/>
    <x v="3"/>
    <x v="1"/>
    <x v="4"/>
    <n v="12516"/>
    <n v="60876"/>
    <n v="144979"/>
    <x v="4"/>
  </r>
  <r>
    <x v="0"/>
    <x v="1"/>
    <x v="3"/>
    <x v="1"/>
    <x v="5"/>
    <n v="12329"/>
    <n v="73205"/>
    <n v="144201"/>
    <x v="5"/>
  </r>
  <r>
    <x v="0"/>
    <x v="1"/>
    <x v="3"/>
    <x v="1"/>
    <x v="6"/>
    <n v="11466"/>
    <n v="84671"/>
    <n v="140922"/>
    <x v="6"/>
  </r>
  <r>
    <x v="0"/>
    <x v="1"/>
    <x v="3"/>
    <x v="1"/>
    <x v="7"/>
    <n v="12461"/>
    <n v="97132"/>
    <n v="140407"/>
    <x v="7"/>
  </r>
  <r>
    <x v="0"/>
    <x v="1"/>
    <x v="3"/>
    <x v="1"/>
    <x v="8"/>
    <n v="14080"/>
    <n v="111212"/>
    <n v="142732"/>
    <x v="8"/>
  </r>
  <r>
    <x v="0"/>
    <x v="1"/>
    <x v="3"/>
    <x v="1"/>
    <x v="9"/>
    <n v="12555"/>
    <n v="123767"/>
    <n v="144820"/>
    <x v="9"/>
  </r>
  <r>
    <x v="0"/>
    <x v="1"/>
    <x v="3"/>
    <x v="1"/>
    <x v="10"/>
    <n v="13627"/>
    <n v="137394"/>
    <n v="147619"/>
    <x v="10"/>
  </r>
  <r>
    <x v="0"/>
    <x v="1"/>
    <x v="3"/>
    <x v="1"/>
    <x v="11"/>
    <n v="14046"/>
    <n v="151440"/>
    <n v="151440"/>
    <x v="11"/>
  </r>
  <r>
    <x v="0"/>
    <x v="1"/>
    <x v="3"/>
    <x v="2"/>
    <x v="0"/>
    <n v="13222"/>
    <n v="13222"/>
    <n v="150690"/>
    <x v="0"/>
  </r>
  <r>
    <x v="0"/>
    <x v="1"/>
    <x v="3"/>
    <x v="2"/>
    <x v="1"/>
    <n v="11479"/>
    <n v="24701"/>
    <n v="149092"/>
    <x v="1"/>
  </r>
  <r>
    <x v="0"/>
    <x v="1"/>
    <x v="3"/>
    <x v="2"/>
    <x v="2"/>
    <n v="12866"/>
    <n v="37567"/>
    <n v="150662"/>
    <x v="2"/>
  </r>
  <r>
    <x v="0"/>
    <x v="1"/>
    <x v="3"/>
    <x v="2"/>
    <x v="3"/>
    <n v="14369"/>
    <n v="51936"/>
    <n v="155016"/>
    <x v="3"/>
  </r>
  <r>
    <x v="0"/>
    <x v="1"/>
    <x v="3"/>
    <x v="2"/>
    <x v="4"/>
    <n v="12553"/>
    <n v="64489"/>
    <n v="155053"/>
    <x v="4"/>
  </r>
  <r>
    <x v="0"/>
    <x v="1"/>
    <x v="3"/>
    <x v="2"/>
    <x v="5"/>
    <n v="10898"/>
    <n v="75387"/>
    <n v="153622"/>
    <x v="5"/>
  </r>
  <r>
    <x v="0"/>
    <x v="1"/>
    <x v="3"/>
    <x v="2"/>
    <x v="6"/>
    <n v="10059"/>
    <n v="85446"/>
    <n v="152215"/>
    <x v="6"/>
  </r>
  <r>
    <x v="0"/>
    <x v="1"/>
    <x v="3"/>
    <x v="2"/>
    <x v="7"/>
    <n v="14743"/>
    <n v="100189"/>
    <n v="154497"/>
    <x v="7"/>
  </r>
  <r>
    <x v="0"/>
    <x v="1"/>
    <x v="3"/>
    <x v="2"/>
    <x v="8"/>
    <n v="10660"/>
    <n v="110849"/>
    <n v="151077"/>
    <x v="8"/>
  </r>
  <r>
    <x v="0"/>
    <x v="1"/>
    <x v="3"/>
    <x v="2"/>
    <x v="9"/>
    <n v="11871"/>
    <n v="122720"/>
    <n v="150393"/>
    <x v="9"/>
  </r>
  <r>
    <x v="0"/>
    <x v="1"/>
    <x v="3"/>
    <x v="2"/>
    <x v="10"/>
    <n v="10499"/>
    <n v="133219"/>
    <n v="147265"/>
    <x v="10"/>
  </r>
  <r>
    <x v="0"/>
    <x v="1"/>
    <x v="3"/>
    <x v="2"/>
    <x v="11"/>
    <n v="13306"/>
    <n v="146525"/>
    <n v="146525"/>
    <x v="11"/>
  </r>
  <r>
    <x v="0"/>
    <x v="1"/>
    <x v="3"/>
    <x v="3"/>
    <x v="0"/>
    <n v="12983"/>
    <n v="12983"/>
    <n v="146286"/>
    <x v="0"/>
  </r>
  <r>
    <x v="0"/>
    <x v="1"/>
    <x v="3"/>
    <x v="3"/>
    <x v="1"/>
    <n v="12615"/>
    <n v="25598"/>
    <n v="147422"/>
    <x v="1"/>
  </r>
  <r>
    <x v="0"/>
    <x v="1"/>
    <x v="3"/>
    <x v="3"/>
    <x v="2"/>
    <n v="13278"/>
    <n v="38876"/>
    <n v="147834"/>
    <x v="2"/>
  </r>
  <r>
    <x v="0"/>
    <x v="1"/>
    <x v="3"/>
    <x v="3"/>
    <x v="3"/>
    <n v="14657"/>
    <n v="53533"/>
    <n v="148122"/>
    <x v="3"/>
  </r>
  <r>
    <x v="0"/>
    <x v="1"/>
    <x v="3"/>
    <x v="3"/>
    <x v="4"/>
    <n v="12947"/>
    <n v="66480"/>
    <n v="148516"/>
    <x v="4"/>
  </r>
  <r>
    <x v="0"/>
    <x v="1"/>
    <x v="3"/>
    <x v="3"/>
    <x v="5"/>
    <n v="12735"/>
    <n v="79215"/>
    <n v="150353"/>
    <x v="5"/>
  </r>
  <r>
    <x v="0"/>
    <x v="1"/>
    <x v="3"/>
    <x v="3"/>
    <x v="6"/>
    <n v="10730"/>
    <n v="89945"/>
    <n v="151024"/>
    <x v="6"/>
  </r>
  <r>
    <x v="0"/>
    <x v="1"/>
    <x v="3"/>
    <x v="3"/>
    <x v="7"/>
    <n v="11592"/>
    <n v="101537"/>
    <n v="147873"/>
    <x v="7"/>
  </r>
  <r>
    <x v="0"/>
    <x v="1"/>
    <x v="3"/>
    <x v="3"/>
    <x v="8"/>
    <n v="10898"/>
    <n v="112435"/>
    <n v="148111"/>
    <x v="8"/>
  </r>
  <r>
    <x v="0"/>
    <x v="1"/>
    <x v="3"/>
    <x v="3"/>
    <x v="9"/>
    <n v="14800"/>
    <n v="127235"/>
    <n v="151040"/>
    <x v="9"/>
  </r>
  <r>
    <x v="0"/>
    <x v="1"/>
    <x v="3"/>
    <x v="3"/>
    <x v="10"/>
    <n v="14204"/>
    <n v="141439"/>
    <n v="154745"/>
    <x v="10"/>
  </r>
  <r>
    <x v="0"/>
    <x v="1"/>
    <x v="3"/>
    <x v="3"/>
    <x v="11"/>
    <n v="13551"/>
    <n v="154990"/>
    <n v="154990"/>
    <x v="11"/>
  </r>
  <r>
    <x v="0"/>
    <x v="1"/>
    <x v="3"/>
    <x v="4"/>
    <x v="0"/>
    <n v="10311"/>
    <n v="10311"/>
    <n v="152318"/>
    <x v="0"/>
  </r>
  <r>
    <x v="0"/>
    <x v="1"/>
    <x v="3"/>
    <x v="4"/>
    <x v="1"/>
    <n v="10519"/>
    <n v="20830"/>
    <n v="150222"/>
    <x v="1"/>
  </r>
  <r>
    <x v="0"/>
    <x v="1"/>
    <x v="3"/>
    <x v="4"/>
    <x v="2"/>
    <n v="13398"/>
    <n v="34228"/>
    <n v="150342"/>
    <x v="2"/>
  </r>
  <r>
    <x v="0"/>
    <x v="1"/>
    <x v="3"/>
    <x v="4"/>
    <x v="3"/>
    <n v="14897"/>
    <n v="49125"/>
    <n v="150582"/>
    <x v="3"/>
  </r>
  <r>
    <x v="0"/>
    <x v="1"/>
    <x v="3"/>
    <x v="4"/>
    <x v="4"/>
    <n v="10898"/>
    <n v="60023"/>
    <n v="148533"/>
    <x v="4"/>
  </r>
  <r>
    <x v="0"/>
    <x v="1"/>
    <x v="3"/>
    <x v="4"/>
    <x v="5"/>
    <n v="13349"/>
    <n v="73372"/>
    <n v="149147"/>
    <x v="5"/>
  </r>
  <r>
    <x v="0"/>
    <x v="1"/>
    <x v="3"/>
    <x v="4"/>
    <x v="6"/>
    <n v="13901"/>
    <n v="87273"/>
    <n v="152318"/>
    <x v="6"/>
  </r>
  <r>
    <x v="0"/>
    <x v="1"/>
    <x v="3"/>
    <x v="4"/>
    <x v="7"/>
    <n v="14704"/>
    <n v="101977"/>
    <n v="155430"/>
    <x v="7"/>
  </r>
  <r>
    <x v="0"/>
    <x v="1"/>
    <x v="3"/>
    <x v="4"/>
    <x v="8"/>
    <n v="10892"/>
    <n v="112869"/>
    <n v="155424"/>
    <x v="8"/>
  </r>
  <r>
    <x v="0"/>
    <x v="1"/>
    <x v="3"/>
    <x v="4"/>
    <x v="9"/>
    <n v="13133"/>
    <n v="126002"/>
    <n v="153757"/>
    <x v="9"/>
  </r>
  <r>
    <x v="0"/>
    <x v="1"/>
    <x v="3"/>
    <x v="4"/>
    <x v="10"/>
    <n v="11161"/>
    <n v="137163"/>
    <n v="150714"/>
    <x v="10"/>
  </r>
  <r>
    <x v="0"/>
    <x v="1"/>
    <x v="3"/>
    <x v="4"/>
    <x v="11"/>
    <n v="13131"/>
    <n v="150294"/>
    <n v="150294"/>
    <x v="11"/>
  </r>
  <r>
    <x v="0"/>
    <x v="1"/>
    <x v="3"/>
    <x v="5"/>
    <x v="0"/>
    <n v="14583"/>
    <n v="14583"/>
    <n v="154566"/>
    <x v="0"/>
  </r>
  <r>
    <x v="0"/>
    <x v="1"/>
    <x v="3"/>
    <x v="5"/>
    <x v="1"/>
    <n v="13173"/>
    <n v="27756"/>
    <n v="157220"/>
    <x v="1"/>
  </r>
  <r>
    <x v="0"/>
    <x v="1"/>
    <x v="3"/>
    <x v="5"/>
    <x v="2"/>
    <n v="13136"/>
    <n v="40892"/>
    <n v="156958"/>
    <x v="2"/>
  </r>
  <r>
    <x v="0"/>
    <x v="1"/>
    <x v="3"/>
    <x v="5"/>
    <x v="3"/>
    <n v="12776"/>
    <n v="53668"/>
    <n v="154837"/>
    <x v="3"/>
  </r>
  <r>
    <x v="0"/>
    <x v="1"/>
    <x v="3"/>
    <x v="5"/>
    <x v="4"/>
    <n v="12637"/>
    <n v="66305"/>
    <n v="156576"/>
    <x v="4"/>
  </r>
  <r>
    <x v="0"/>
    <x v="1"/>
    <x v="3"/>
    <x v="5"/>
    <x v="5"/>
    <n v="13781"/>
    <n v="80086"/>
    <n v="157008"/>
    <x v="5"/>
  </r>
  <r>
    <x v="0"/>
    <x v="1"/>
    <x v="3"/>
    <x v="5"/>
    <x v="6"/>
    <n v="13614"/>
    <n v="93700"/>
    <n v="156721"/>
    <x v="6"/>
  </r>
  <r>
    <x v="0"/>
    <x v="1"/>
    <x v="3"/>
    <x v="5"/>
    <x v="7"/>
    <n v="13697"/>
    <n v="107397"/>
    <n v="155714"/>
    <x v="7"/>
  </r>
  <r>
    <x v="0"/>
    <x v="1"/>
    <x v="3"/>
    <x v="5"/>
    <x v="8"/>
    <n v="14127"/>
    <n v="121524"/>
    <n v="158949"/>
    <x v="8"/>
  </r>
  <r>
    <x v="0"/>
    <x v="1"/>
    <x v="3"/>
    <x v="5"/>
    <x v="9"/>
    <n v="13780"/>
    <n v="135304"/>
    <n v="159596"/>
    <x v="9"/>
  </r>
  <r>
    <x v="0"/>
    <x v="1"/>
    <x v="3"/>
    <x v="5"/>
    <x v="10"/>
    <n v="11857"/>
    <n v="147161"/>
    <n v="160292"/>
    <x v="10"/>
  </r>
  <r>
    <x v="0"/>
    <x v="1"/>
    <x v="3"/>
    <x v="5"/>
    <x v="11"/>
    <n v="10656"/>
    <n v="157817"/>
    <n v="157817"/>
    <x v="11"/>
  </r>
  <r>
    <x v="0"/>
    <x v="1"/>
    <x v="3"/>
    <x v="6"/>
    <x v="0"/>
    <n v="12623"/>
    <n v="12623"/>
    <n v="155857"/>
    <x v="0"/>
  </r>
  <r>
    <x v="0"/>
    <x v="1"/>
    <x v="3"/>
    <x v="6"/>
    <x v="1"/>
    <n v="13876"/>
    <n v="26499"/>
    <n v="156560"/>
    <x v="1"/>
  </r>
  <r>
    <x v="0"/>
    <x v="1"/>
    <x v="3"/>
    <x v="6"/>
    <x v="2"/>
    <n v="14028"/>
    <n v="40527"/>
    <n v="157452"/>
    <x v="2"/>
  </r>
  <r>
    <x v="0"/>
    <x v="1"/>
    <x v="3"/>
    <x v="6"/>
    <x v="3"/>
    <n v="13002"/>
    <n v="53529"/>
    <n v="157678"/>
    <x v="3"/>
  </r>
  <r>
    <x v="0"/>
    <x v="1"/>
    <x v="3"/>
    <x v="6"/>
    <x v="4"/>
    <n v="11048"/>
    <n v="64577"/>
    <n v="156089"/>
    <x v="4"/>
  </r>
  <r>
    <x v="0"/>
    <x v="2"/>
    <x v="4"/>
    <x v="0"/>
    <x v="0"/>
    <n v="14120"/>
    <n v="14120"/>
    <n v="14120"/>
    <x v="0"/>
  </r>
  <r>
    <x v="0"/>
    <x v="2"/>
    <x v="4"/>
    <x v="0"/>
    <x v="1"/>
    <n v="11556"/>
    <n v="25676"/>
    <n v="25676"/>
    <x v="1"/>
  </r>
  <r>
    <x v="0"/>
    <x v="2"/>
    <x v="4"/>
    <x v="0"/>
    <x v="2"/>
    <n v="10288"/>
    <n v="35964"/>
    <n v="35964"/>
    <x v="2"/>
  </r>
  <r>
    <x v="0"/>
    <x v="2"/>
    <x v="4"/>
    <x v="0"/>
    <x v="3"/>
    <n v="11958"/>
    <n v="47922"/>
    <n v="47922"/>
    <x v="3"/>
  </r>
  <r>
    <x v="0"/>
    <x v="2"/>
    <x v="4"/>
    <x v="0"/>
    <x v="4"/>
    <n v="11268"/>
    <n v="59190"/>
    <n v="59190"/>
    <x v="4"/>
  </r>
  <r>
    <x v="0"/>
    <x v="2"/>
    <x v="4"/>
    <x v="0"/>
    <x v="5"/>
    <n v="11803"/>
    <n v="70993"/>
    <n v="70993"/>
    <x v="5"/>
  </r>
  <r>
    <x v="0"/>
    <x v="2"/>
    <x v="4"/>
    <x v="0"/>
    <x v="6"/>
    <n v="13261"/>
    <n v="84254"/>
    <n v="84254"/>
    <x v="6"/>
  </r>
  <r>
    <x v="0"/>
    <x v="2"/>
    <x v="4"/>
    <x v="0"/>
    <x v="7"/>
    <n v="10313"/>
    <n v="94567"/>
    <n v="94567"/>
    <x v="7"/>
  </r>
  <r>
    <x v="0"/>
    <x v="2"/>
    <x v="4"/>
    <x v="0"/>
    <x v="8"/>
    <n v="14080"/>
    <n v="108647"/>
    <n v="108647"/>
    <x v="8"/>
  </r>
  <r>
    <x v="0"/>
    <x v="2"/>
    <x v="4"/>
    <x v="0"/>
    <x v="9"/>
    <n v="12739"/>
    <n v="121386"/>
    <n v="121386"/>
    <x v="9"/>
  </r>
  <r>
    <x v="0"/>
    <x v="2"/>
    <x v="4"/>
    <x v="0"/>
    <x v="10"/>
    <n v="12086"/>
    <n v="133472"/>
    <n v="133472"/>
    <x v="10"/>
  </r>
  <r>
    <x v="0"/>
    <x v="2"/>
    <x v="4"/>
    <x v="0"/>
    <x v="11"/>
    <n v="14549"/>
    <n v="148021"/>
    <n v="148021"/>
    <x v="11"/>
  </r>
  <r>
    <x v="0"/>
    <x v="2"/>
    <x v="4"/>
    <x v="1"/>
    <x v="0"/>
    <n v="10033"/>
    <n v="10033"/>
    <n v="143934"/>
    <x v="0"/>
  </r>
  <r>
    <x v="0"/>
    <x v="2"/>
    <x v="4"/>
    <x v="1"/>
    <x v="1"/>
    <n v="13364"/>
    <n v="23397"/>
    <n v="145742"/>
    <x v="1"/>
  </r>
  <r>
    <x v="0"/>
    <x v="2"/>
    <x v="4"/>
    <x v="1"/>
    <x v="2"/>
    <n v="14681"/>
    <n v="38078"/>
    <n v="150135"/>
    <x v="2"/>
  </r>
  <r>
    <x v="0"/>
    <x v="2"/>
    <x v="4"/>
    <x v="1"/>
    <x v="3"/>
    <n v="12646"/>
    <n v="50724"/>
    <n v="150823"/>
    <x v="3"/>
  </r>
  <r>
    <x v="0"/>
    <x v="2"/>
    <x v="4"/>
    <x v="1"/>
    <x v="4"/>
    <n v="13194"/>
    <n v="63918"/>
    <n v="152749"/>
    <x v="4"/>
  </r>
  <r>
    <x v="0"/>
    <x v="2"/>
    <x v="4"/>
    <x v="1"/>
    <x v="5"/>
    <n v="11130"/>
    <n v="75048"/>
    <n v="152076"/>
    <x v="5"/>
  </r>
  <r>
    <x v="0"/>
    <x v="2"/>
    <x v="4"/>
    <x v="1"/>
    <x v="6"/>
    <n v="13420"/>
    <n v="88468"/>
    <n v="152235"/>
    <x v="6"/>
  </r>
  <r>
    <x v="0"/>
    <x v="2"/>
    <x v="4"/>
    <x v="1"/>
    <x v="7"/>
    <n v="14534"/>
    <n v="103002"/>
    <n v="156456"/>
    <x v="7"/>
  </r>
  <r>
    <x v="0"/>
    <x v="2"/>
    <x v="4"/>
    <x v="1"/>
    <x v="8"/>
    <n v="12373"/>
    <n v="115375"/>
    <n v="154749"/>
    <x v="8"/>
  </r>
  <r>
    <x v="0"/>
    <x v="2"/>
    <x v="4"/>
    <x v="1"/>
    <x v="9"/>
    <n v="12291"/>
    <n v="127666"/>
    <n v="154301"/>
    <x v="9"/>
  </r>
  <r>
    <x v="0"/>
    <x v="2"/>
    <x v="4"/>
    <x v="1"/>
    <x v="10"/>
    <n v="12144"/>
    <n v="139810"/>
    <n v="154359"/>
    <x v="10"/>
  </r>
  <r>
    <x v="0"/>
    <x v="2"/>
    <x v="4"/>
    <x v="1"/>
    <x v="11"/>
    <n v="14384"/>
    <n v="154194"/>
    <n v="154194"/>
    <x v="11"/>
  </r>
  <r>
    <x v="0"/>
    <x v="2"/>
    <x v="4"/>
    <x v="2"/>
    <x v="0"/>
    <n v="13718"/>
    <n v="13718"/>
    <n v="157879"/>
    <x v="0"/>
  </r>
  <r>
    <x v="0"/>
    <x v="2"/>
    <x v="4"/>
    <x v="2"/>
    <x v="1"/>
    <n v="10331"/>
    <n v="24049"/>
    <n v="154846"/>
    <x v="1"/>
  </r>
  <r>
    <x v="0"/>
    <x v="2"/>
    <x v="4"/>
    <x v="2"/>
    <x v="2"/>
    <n v="11280"/>
    <n v="35329"/>
    <n v="151445"/>
    <x v="2"/>
  </r>
  <r>
    <x v="0"/>
    <x v="2"/>
    <x v="4"/>
    <x v="2"/>
    <x v="3"/>
    <n v="13030"/>
    <n v="48359"/>
    <n v="151829"/>
    <x v="3"/>
  </r>
  <r>
    <x v="0"/>
    <x v="2"/>
    <x v="4"/>
    <x v="2"/>
    <x v="4"/>
    <n v="14314"/>
    <n v="62673"/>
    <n v="152949"/>
    <x v="4"/>
  </r>
  <r>
    <x v="0"/>
    <x v="2"/>
    <x v="4"/>
    <x v="2"/>
    <x v="5"/>
    <n v="10261"/>
    <n v="72934"/>
    <n v="152080"/>
    <x v="5"/>
  </r>
  <r>
    <x v="0"/>
    <x v="2"/>
    <x v="4"/>
    <x v="2"/>
    <x v="6"/>
    <n v="14263"/>
    <n v="87197"/>
    <n v="152923"/>
    <x v="6"/>
  </r>
  <r>
    <x v="0"/>
    <x v="2"/>
    <x v="4"/>
    <x v="2"/>
    <x v="7"/>
    <n v="13170"/>
    <n v="100367"/>
    <n v="151559"/>
    <x v="7"/>
  </r>
  <r>
    <x v="0"/>
    <x v="2"/>
    <x v="4"/>
    <x v="2"/>
    <x v="8"/>
    <n v="10584"/>
    <n v="110951"/>
    <n v="149770"/>
    <x v="8"/>
  </r>
  <r>
    <x v="0"/>
    <x v="2"/>
    <x v="4"/>
    <x v="2"/>
    <x v="9"/>
    <n v="12488"/>
    <n v="123439"/>
    <n v="149967"/>
    <x v="9"/>
  </r>
  <r>
    <x v="0"/>
    <x v="2"/>
    <x v="4"/>
    <x v="2"/>
    <x v="10"/>
    <n v="14347"/>
    <n v="137786"/>
    <n v="152170"/>
    <x v="10"/>
  </r>
  <r>
    <x v="0"/>
    <x v="2"/>
    <x v="4"/>
    <x v="2"/>
    <x v="11"/>
    <n v="13855"/>
    <n v="151641"/>
    <n v="151641"/>
    <x v="11"/>
  </r>
  <r>
    <x v="0"/>
    <x v="2"/>
    <x v="4"/>
    <x v="3"/>
    <x v="0"/>
    <n v="12839"/>
    <n v="12839"/>
    <n v="150762"/>
    <x v="0"/>
  </r>
  <r>
    <x v="0"/>
    <x v="2"/>
    <x v="4"/>
    <x v="3"/>
    <x v="1"/>
    <n v="10158"/>
    <n v="22997"/>
    <n v="150589"/>
    <x v="1"/>
  </r>
  <r>
    <x v="0"/>
    <x v="2"/>
    <x v="4"/>
    <x v="3"/>
    <x v="2"/>
    <n v="12943"/>
    <n v="35940"/>
    <n v="152252"/>
    <x v="2"/>
  </r>
  <r>
    <x v="0"/>
    <x v="2"/>
    <x v="4"/>
    <x v="3"/>
    <x v="3"/>
    <n v="14519"/>
    <n v="50459"/>
    <n v="153741"/>
    <x v="3"/>
  </r>
  <r>
    <x v="0"/>
    <x v="2"/>
    <x v="4"/>
    <x v="3"/>
    <x v="4"/>
    <n v="12627"/>
    <n v="63086"/>
    <n v="152054"/>
    <x v="4"/>
  </r>
  <r>
    <x v="0"/>
    <x v="2"/>
    <x v="4"/>
    <x v="3"/>
    <x v="5"/>
    <n v="10807"/>
    <n v="73893"/>
    <n v="152600"/>
    <x v="5"/>
  </r>
  <r>
    <x v="0"/>
    <x v="2"/>
    <x v="4"/>
    <x v="3"/>
    <x v="6"/>
    <n v="12444"/>
    <n v="86337"/>
    <n v="150781"/>
    <x v="6"/>
  </r>
  <r>
    <x v="0"/>
    <x v="2"/>
    <x v="4"/>
    <x v="3"/>
    <x v="7"/>
    <n v="13932"/>
    <n v="100269"/>
    <n v="151543"/>
    <x v="7"/>
  </r>
  <r>
    <x v="0"/>
    <x v="2"/>
    <x v="4"/>
    <x v="3"/>
    <x v="8"/>
    <n v="14145"/>
    <n v="114414"/>
    <n v="155104"/>
    <x v="8"/>
  </r>
  <r>
    <x v="0"/>
    <x v="2"/>
    <x v="4"/>
    <x v="3"/>
    <x v="9"/>
    <n v="14303"/>
    <n v="128717"/>
    <n v="156919"/>
    <x v="9"/>
  </r>
  <r>
    <x v="0"/>
    <x v="2"/>
    <x v="4"/>
    <x v="3"/>
    <x v="10"/>
    <n v="10167"/>
    <n v="138884"/>
    <n v="152739"/>
    <x v="10"/>
  </r>
  <r>
    <x v="0"/>
    <x v="2"/>
    <x v="4"/>
    <x v="3"/>
    <x v="11"/>
    <n v="14713"/>
    <n v="153597"/>
    <n v="153597"/>
    <x v="11"/>
  </r>
  <r>
    <x v="0"/>
    <x v="2"/>
    <x v="4"/>
    <x v="4"/>
    <x v="0"/>
    <n v="12320"/>
    <n v="12320"/>
    <n v="153078"/>
    <x v="0"/>
  </r>
  <r>
    <x v="0"/>
    <x v="2"/>
    <x v="4"/>
    <x v="4"/>
    <x v="1"/>
    <n v="14809"/>
    <n v="27129"/>
    <n v="157729"/>
    <x v="1"/>
  </r>
  <r>
    <x v="0"/>
    <x v="2"/>
    <x v="4"/>
    <x v="4"/>
    <x v="2"/>
    <n v="14201"/>
    <n v="41330"/>
    <n v="158987"/>
    <x v="2"/>
  </r>
  <r>
    <x v="0"/>
    <x v="2"/>
    <x v="4"/>
    <x v="4"/>
    <x v="3"/>
    <n v="14656"/>
    <n v="55986"/>
    <n v="159124"/>
    <x v="3"/>
  </r>
  <r>
    <x v="0"/>
    <x v="2"/>
    <x v="4"/>
    <x v="4"/>
    <x v="4"/>
    <n v="13516"/>
    <n v="69502"/>
    <n v="160013"/>
    <x v="4"/>
  </r>
  <r>
    <x v="0"/>
    <x v="2"/>
    <x v="4"/>
    <x v="4"/>
    <x v="5"/>
    <n v="11112"/>
    <n v="80614"/>
    <n v="160318"/>
    <x v="5"/>
  </r>
  <r>
    <x v="0"/>
    <x v="2"/>
    <x v="4"/>
    <x v="4"/>
    <x v="6"/>
    <n v="14591"/>
    <n v="95205"/>
    <n v="162465"/>
    <x v="6"/>
  </r>
  <r>
    <x v="0"/>
    <x v="2"/>
    <x v="4"/>
    <x v="4"/>
    <x v="7"/>
    <n v="12165"/>
    <n v="107370"/>
    <n v="160698"/>
    <x v="7"/>
  </r>
  <r>
    <x v="0"/>
    <x v="2"/>
    <x v="4"/>
    <x v="4"/>
    <x v="8"/>
    <n v="14320"/>
    <n v="121690"/>
    <n v="160873"/>
    <x v="8"/>
  </r>
  <r>
    <x v="0"/>
    <x v="2"/>
    <x v="4"/>
    <x v="4"/>
    <x v="9"/>
    <n v="11003"/>
    <n v="132693"/>
    <n v="157573"/>
    <x v="9"/>
  </r>
  <r>
    <x v="0"/>
    <x v="2"/>
    <x v="4"/>
    <x v="4"/>
    <x v="10"/>
    <n v="14783"/>
    <n v="147476"/>
    <n v="162189"/>
    <x v="10"/>
  </r>
  <r>
    <x v="0"/>
    <x v="2"/>
    <x v="4"/>
    <x v="4"/>
    <x v="11"/>
    <n v="12191"/>
    <n v="159667"/>
    <n v="159667"/>
    <x v="11"/>
  </r>
  <r>
    <x v="0"/>
    <x v="2"/>
    <x v="4"/>
    <x v="5"/>
    <x v="0"/>
    <n v="10972"/>
    <n v="10972"/>
    <n v="158319"/>
    <x v="0"/>
  </r>
  <r>
    <x v="0"/>
    <x v="2"/>
    <x v="4"/>
    <x v="5"/>
    <x v="1"/>
    <n v="11821"/>
    <n v="22793"/>
    <n v="155331"/>
    <x v="1"/>
  </r>
  <r>
    <x v="0"/>
    <x v="2"/>
    <x v="4"/>
    <x v="5"/>
    <x v="2"/>
    <n v="12261"/>
    <n v="35054"/>
    <n v="153391"/>
    <x v="2"/>
  </r>
  <r>
    <x v="0"/>
    <x v="2"/>
    <x v="4"/>
    <x v="5"/>
    <x v="3"/>
    <n v="13676"/>
    <n v="48730"/>
    <n v="152411"/>
    <x v="3"/>
  </r>
  <r>
    <x v="0"/>
    <x v="2"/>
    <x v="4"/>
    <x v="5"/>
    <x v="4"/>
    <n v="14720"/>
    <n v="63450"/>
    <n v="153615"/>
    <x v="4"/>
  </r>
  <r>
    <x v="0"/>
    <x v="2"/>
    <x v="4"/>
    <x v="5"/>
    <x v="5"/>
    <n v="12243"/>
    <n v="75693"/>
    <n v="154746"/>
    <x v="5"/>
  </r>
  <r>
    <x v="0"/>
    <x v="2"/>
    <x v="4"/>
    <x v="5"/>
    <x v="6"/>
    <n v="10094"/>
    <n v="85787"/>
    <n v="150249"/>
    <x v="6"/>
  </r>
  <r>
    <x v="0"/>
    <x v="2"/>
    <x v="4"/>
    <x v="5"/>
    <x v="7"/>
    <n v="12324"/>
    <n v="98111"/>
    <n v="150408"/>
    <x v="7"/>
  </r>
  <r>
    <x v="0"/>
    <x v="2"/>
    <x v="4"/>
    <x v="5"/>
    <x v="8"/>
    <n v="13777"/>
    <n v="111888"/>
    <n v="149865"/>
    <x v="8"/>
  </r>
  <r>
    <x v="0"/>
    <x v="2"/>
    <x v="4"/>
    <x v="5"/>
    <x v="9"/>
    <n v="10830"/>
    <n v="122718"/>
    <n v="149692"/>
    <x v="9"/>
  </r>
  <r>
    <x v="0"/>
    <x v="2"/>
    <x v="4"/>
    <x v="5"/>
    <x v="10"/>
    <n v="11740"/>
    <n v="134458"/>
    <n v="146649"/>
    <x v="10"/>
  </r>
  <r>
    <x v="0"/>
    <x v="2"/>
    <x v="4"/>
    <x v="5"/>
    <x v="11"/>
    <n v="13535"/>
    <n v="147993"/>
    <n v="147993"/>
    <x v="11"/>
  </r>
  <r>
    <x v="0"/>
    <x v="2"/>
    <x v="4"/>
    <x v="6"/>
    <x v="0"/>
    <n v="13357"/>
    <n v="13357"/>
    <n v="150378"/>
    <x v="0"/>
  </r>
  <r>
    <x v="0"/>
    <x v="2"/>
    <x v="4"/>
    <x v="6"/>
    <x v="1"/>
    <n v="10797"/>
    <n v="24154"/>
    <n v="149354"/>
    <x v="1"/>
  </r>
  <r>
    <x v="0"/>
    <x v="2"/>
    <x v="4"/>
    <x v="6"/>
    <x v="2"/>
    <n v="12803"/>
    <n v="36957"/>
    <n v="149896"/>
    <x v="2"/>
  </r>
  <r>
    <x v="0"/>
    <x v="2"/>
    <x v="4"/>
    <x v="6"/>
    <x v="3"/>
    <n v="10368"/>
    <n v="47325"/>
    <n v="146588"/>
    <x v="3"/>
  </r>
  <r>
    <x v="0"/>
    <x v="2"/>
    <x v="4"/>
    <x v="6"/>
    <x v="4"/>
    <n v="12502"/>
    <n v="59827"/>
    <n v="144370"/>
    <x v="4"/>
  </r>
  <r>
    <x v="1"/>
    <x v="2"/>
    <x v="5"/>
    <x v="0"/>
    <x v="0"/>
    <n v="12534"/>
    <n v="12534"/>
    <n v="12534"/>
    <x v="0"/>
  </r>
  <r>
    <x v="1"/>
    <x v="2"/>
    <x v="5"/>
    <x v="0"/>
    <x v="1"/>
    <n v="14734"/>
    <n v="27268"/>
    <n v="27268"/>
    <x v="1"/>
  </r>
  <r>
    <x v="1"/>
    <x v="2"/>
    <x v="5"/>
    <x v="0"/>
    <x v="2"/>
    <n v="11287"/>
    <n v="38555"/>
    <n v="38555"/>
    <x v="2"/>
  </r>
  <r>
    <x v="1"/>
    <x v="2"/>
    <x v="5"/>
    <x v="0"/>
    <x v="3"/>
    <n v="11808"/>
    <n v="50363"/>
    <n v="50363"/>
    <x v="3"/>
  </r>
  <r>
    <x v="1"/>
    <x v="2"/>
    <x v="5"/>
    <x v="0"/>
    <x v="4"/>
    <n v="12029"/>
    <n v="62392"/>
    <n v="62392"/>
    <x v="4"/>
  </r>
  <r>
    <x v="1"/>
    <x v="2"/>
    <x v="5"/>
    <x v="0"/>
    <x v="5"/>
    <n v="14943"/>
    <n v="77335"/>
    <n v="77335"/>
    <x v="5"/>
  </r>
  <r>
    <x v="1"/>
    <x v="2"/>
    <x v="5"/>
    <x v="0"/>
    <x v="6"/>
    <n v="14846"/>
    <n v="92181"/>
    <n v="92181"/>
    <x v="6"/>
  </r>
  <r>
    <x v="1"/>
    <x v="2"/>
    <x v="5"/>
    <x v="0"/>
    <x v="7"/>
    <n v="14353"/>
    <n v="106534"/>
    <n v="106534"/>
    <x v="7"/>
  </r>
  <r>
    <x v="1"/>
    <x v="2"/>
    <x v="5"/>
    <x v="0"/>
    <x v="8"/>
    <n v="13209"/>
    <n v="119743"/>
    <n v="119743"/>
    <x v="8"/>
  </r>
  <r>
    <x v="1"/>
    <x v="2"/>
    <x v="5"/>
    <x v="0"/>
    <x v="9"/>
    <n v="10703"/>
    <n v="130446"/>
    <n v="130446"/>
    <x v="9"/>
  </r>
  <r>
    <x v="1"/>
    <x v="2"/>
    <x v="5"/>
    <x v="0"/>
    <x v="10"/>
    <n v="14133"/>
    <n v="144579"/>
    <n v="144579"/>
    <x v="10"/>
  </r>
  <r>
    <x v="1"/>
    <x v="2"/>
    <x v="5"/>
    <x v="0"/>
    <x v="11"/>
    <n v="10796"/>
    <n v="155375"/>
    <n v="155375"/>
    <x v="11"/>
  </r>
  <r>
    <x v="1"/>
    <x v="2"/>
    <x v="5"/>
    <x v="1"/>
    <x v="0"/>
    <n v="12584"/>
    <n v="12584"/>
    <n v="155425"/>
    <x v="0"/>
  </r>
  <r>
    <x v="1"/>
    <x v="2"/>
    <x v="5"/>
    <x v="1"/>
    <x v="1"/>
    <n v="12438"/>
    <n v="25022"/>
    <n v="153129"/>
    <x v="1"/>
  </r>
  <r>
    <x v="1"/>
    <x v="2"/>
    <x v="5"/>
    <x v="1"/>
    <x v="2"/>
    <n v="11402"/>
    <n v="36424"/>
    <n v="153244"/>
    <x v="2"/>
  </r>
  <r>
    <x v="1"/>
    <x v="2"/>
    <x v="5"/>
    <x v="1"/>
    <x v="3"/>
    <n v="12274"/>
    <n v="48698"/>
    <n v="153710"/>
    <x v="3"/>
  </r>
  <r>
    <x v="1"/>
    <x v="2"/>
    <x v="5"/>
    <x v="1"/>
    <x v="4"/>
    <n v="12915"/>
    <n v="61613"/>
    <n v="154596"/>
    <x v="4"/>
  </r>
  <r>
    <x v="1"/>
    <x v="2"/>
    <x v="5"/>
    <x v="1"/>
    <x v="5"/>
    <n v="12943"/>
    <n v="74556"/>
    <n v="152596"/>
    <x v="5"/>
  </r>
  <r>
    <x v="1"/>
    <x v="2"/>
    <x v="5"/>
    <x v="1"/>
    <x v="6"/>
    <n v="11920"/>
    <n v="86476"/>
    <n v="149670"/>
    <x v="6"/>
  </r>
  <r>
    <x v="1"/>
    <x v="2"/>
    <x v="5"/>
    <x v="1"/>
    <x v="7"/>
    <n v="13397"/>
    <n v="99873"/>
    <n v="148714"/>
    <x v="7"/>
  </r>
  <r>
    <x v="1"/>
    <x v="2"/>
    <x v="5"/>
    <x v="1"/>
    <x v="8"/>
    <n v="14936"/>
    <n v="114809"/>
    <n v="150441"/>
    <x v="8"/>
  </r>
  <r>
    <x v="1"/>
    <x v="2"/>
    <x v="5"/>
    <x v="1"/>
    <x v="9"/>
    <n v="12069"/>
    <n v="126878"/>
    <n v="151807"/>
    <x v="9"/>
  </r>
  <r>
    <x v="1"/>
    <x v="2"/>
    <x v="5"/>
    <x v="1"/>
    <x v="10"/>
    <n v="11040"/>
    <n v="137918"/>
    <n v="148714"/>
    <x v="10"/>
  </r>
  <r>
    <x v="1"/>
    <x v="2"/>
    <x v="5"/>
    <x v="1"/>
    <x v="11"/>
    <n v="12533"/>
    <n v="150451"/>
    <n v="150451"/>
    <x v="11"/>
  </r>
  <r>
    <x v="1"/>
    <x v="2"/>
    <x v="5"/>
    <x v="2"/>
    <x v="0"/>
    <n v="10609"/>
    <n v="10609"/>
    <n v="148476"/>
    <x v="0"/>
  </r>
  <r>
    <x v="1"/>
    <x v="2"/>
    <x v="5"/>
    <x v="2"/>
    <x v="1"/>
    <n v="13786"/>
    <n v="24395"/>
    <n v="149824"/>
    <x v="1"/>
  </r>
  <r>
    <x v="1"/>
    <x v="2"/>
    <x v="5"/>
    <x v="2"/>
    <x v="2"/>
    <n v="11662"/>
    <n v="36057"/>
    <n v="150084"/>
    <x v="2"/>
  </r>
  <r>
    <x v="1"/>
    <x v="2"/>
    <x v="5"/>
    <x v="2"/>
    <x v="3"/>
    <n v="14736"/>
    <n v="50793"/>
    <n v="152546"/>
    <x v="3"/>
  </r>
  <r>
    <x v="1"/>
    <x v="2"/>
    <x v="5"/>
    <x v="2"/>
    <x v="4"/>
    <n v="14345"/>
    <n v="65138"/>
    <n v="153976"/>
    <x v="4"/>
  </r>
  <r>
    <x v="1"/>
    <x v="2"/>
    <x v="5"/>
    <x v="2"/>
    <x v="5"/>
    <n v="14046"/>
    <n v="79184"/>
    <n v="155079"/>
    <x v="5"/>
  </r>
  <r>
    <x v="1"/>
    <x v="2"/>
    <x v="5"/>
    <x v="2"/>
    <x v="6"/>
    <n v="10188"/>
    <n v="89372"/>
    <n v="153347"/>
    <x v="6"/>
  </r>
  <r>
    <x v="1"/>
    <x v="2"/>
    <x v="5"/>
    <x v="2"/>
    <x v="7"/>
    <n v="14602"/>
    <n v="103974"/>
    <n v="154552"/>
    <x v="7"/>
  </r>
  <r>
    <x v="1"/>
    <x v="2"/>
    <x v="5"/>
    <x v="2"/>
    <x v="8"/>
    <n v="13783"/>
    <n v="117757"/>
    <n v="153399"/>
    <x v="8"/>
  </r>
  <r>
    <x v="1"/>
    <x v="2"/>
    <x v="5"/>
    <x v="2"/>
    <x v="9"/>
    <n v="14815"/>
    <n v="132572"/>
    <n v="156145"/>
    <x v="9"/>
  </r>
  <r>
    <x v="1"/>
    <x v="2"/>
    <x v="5"/>
    <x v="2"/>
    <x v="10"/>
    <n v="13571"/>
    <n v="146143"/>
    <n v="158676"/>
    <x v="10"/>
  </r>
  <r>
    <x v="1"/>
    <x v="2"/>
    <x v="5"/>
    <x v="2"/>
    <x v="11"/>
    <n v="11949"/>
    <n v="158092"/>
    <n v="158092"/>
    <x v="11"/>
  </r>
  <r>
    <x v="1"/>
    <x v="2"/>
    <x v="5"/>
    <x v="3"/>
    <x v="0"/>
    <n v="11080"/>
    <n v="11080"/>
    <n v="158563"/>
    <x v="0"/>
  </r>
  <r>
    <x v="1"/>
    <x v="2"/>
    <x v="5"/>
    <x v="3"/>
    <x v="1"/>
    <n v="11631"/>
    <n v="22711"/>
    <n v="156408"/>
    <x v="1"/>
  </r>
  <r>
    <x v="1"/>
    <x v="2"/>
    <x v="5"/>
    <x v="3"/>
    <x v="2"/>
    <n v="11216"/>
    <n v="33927"/>
    <n v="155962"/>
    <x v="2"/>
  </r>
  <r>
    <x v="1"/>
    <x v="2"/>
    <x v="5"/>
    <x v="3"/>
    <x v="3"/>
    <n v="14437"/>
    <n v="48364"/>
    <n v="155663"/>
    <x v="3"/>
  </r>
  <r>
    <x v="1"/>
    <x v="2"/>
    <x v="5"/>
    <x v="3"/>
    <x v="4"/>
    <n v="12138"/>
    <n v="60502"/>
    <n v="153456"/>
    <x v="4"/>
  </r>
  <r>
    <x v="1"/>
    <x v="2"/>
    <x v="5"/>
    <x v="3"/>
    <x v="5"/>
    <n v="13822"/>
    <n v="74324"/>
    <n v="153232"/>
    <x v="5"/>
  </r>
  <r>
    <x v="1"/>
    <x v="2"/>
    <x v="5"/>
    <x v="3"/>
    <x v="6"/>
    <n v="13691"/>
    <n v="88015"/>
    <n v="156735"/>
    <x v="6"/>
  </r>
  <r>
    <x v="1"/>
    <x v="2"/>
    <x v="5"/>
    <x v="3"/>
    <x v="7"/>
    <n v="12763"/>
    <n v="100778"/>
    <n v="154896"/>
    <x v="7"/>
  </r>
  <r>
    <x v="1"/>
    <x v="2"/>
    <x v="5"/>
    <x v="3"/>
    <x v="8"/>
    <n v="13506"/>
    <n v="114284"/>
    <n v="154619"/>
    <x v="8"/>
  </r>
  <r>
    <x v="1"/>
    <x v="2"/>
    <x v="5"/>
    <x v="3"/>
    <x v="9"/>
    <n v="12642"/>
    <n v="126926"/>
    <n v="152446"/>
    <x v="9"/>
  </r>
  <r>
    <x v="1"/>
    <x v="2"/>
    <x v="5"/>
    <x v="3"/>
    <x v="10"/>
    <n v="11521"/>
    <n v="138447"/>
    <n v="150396"/>
    <x v="10"/>
  </r>
  <r>
    <x v="1"/>
    <x v="2"/>
    <x v="5"/>
    <x v="3"/>
    <x v="11"/>
    <n v="11778"/>
    <n v="150225"/>
    <n v="150225"/>
    <x v="11"/>
  </r>
  <r>
    <x v="1"/>
    <x v="2"/>
    <x v="5"/>
    <x v="4"/>
    <x v="0"/>
    <n v="14519"/>
    <n v="14519"/>
    <n v="153664"/>
    <x v="0"/>
  </r>
  <r>
    <x v="1"/>
    <x v="2"/>
    <x v="5"/>
    <x v="4"/>
    <x v="1"/>
    <n v="11857"/>
    <n v="26376"/>
    <n v="153890"/>
    <x v="1"/>
  </r>
  <r>
    <x v="1"/>
    <x v="2"/>
    <x v="5"/>
    <x v="4"/>
    <x v="2"/>
    <n v="14054"/>
    <n v="40430"/>
    <n v="156728"/>
    <x v="2"/>
  </r>
  <r>
    <x v="1"/>
    <x v="2"/>
    <x v="5"/>
    <x v="4"/>
    <x v="3"/>
    <n v="11464"/>
    <n v="51894"/>
    <n v="153755"/>
    <x v="3"/>
  </r>
  <r>
    <x v="1"/>
    <x v="2"/>
    <x v="5"/>
    <x v="4"/>
    <x v="4"/>
    <n v="14066"/>
    <n v="65960"/>
    <n v="155683"/>
    <x v="4"/>
  </r>
  <r>
    <x v="1"/>
    <x v="2"/>
    <x v="5"/>
    <x v="4"/>
    <x v="5"/>
    <n v="10009"/>
    <n v="75969"/>
    <n v="151870"/>
    <x v="5"/>
  </r>
  <r>
    <x v="1"/>
    <x v="2"/>
    <x v="5"/>
    <x v="4"/>
    <x v="6"/>
    <n v="14767"/>
    <n v="90736"/>
    <n v="152946"/>
    <x v="6"/>
  </r>
  <r>
    <x v="1"/>
    <x v="2"/>
    <x v="5"/>
    <x v="4"/>
    <x v="7"/>
    <n v="14347"/>
    <n v="105083"/>
    <n v="154530"/>
    <x v="7"/>
  </r>
  <r>
    <x v="1"/>
    <x v="2"/>
    <x v="5"/>
    <x v="4"/>
    <x v="8"/>
    <n v="13824"/>
    <n v="118907"/>
    <n v="154848"/>
    <x v="8"/>
  </r>
  <r>
    <x v="1"/>
    <x v="2"/>
    <x v="5"/>
    <x v="4"/>
    <x v="9"/>
    <n v="12732"/>
    <n v="131639"/>
    <n v="154938"/>
    <x v="9"/>
  </r>
  <r>
    <x v="1"/>
    <x v="2"/>
    <x v="5"/>
    <x v="4"/>
    <x v="10"/>
    <n v="11527"/>
    <n v="143166"/>
    <n v="154944"/>
    <x v="10"/>
  </r>
  <r>
    <x v="1"/>
    <x v="2"/>
    <x v="5"/>
    <x v="4"/>
    <x v="11"/>
    <n v="10153"/>
    <n v="153319"/>
    <n v="153319"/>
    <x v="11"/>
  </r>
  <r>
    <x v="1"/>
    <x v="2"/>
    <x v="5"/>
    <x v="5"/>
    <x v="0"/>
    <n v="12757"/>
    <n v="12757"/>
    <n v="151557"/>
    <x v="0"/>
  </r>
  <r>
    <x v="1"/>
    <x v="2"/>
    <x v="5"/>
    <x v="5"/>
    <x v="1"/>
    <n v="11791"/>
    <n v="24548"/>
    <n v="151491"/>
    <x v="1"/>
  </r>
  <r>
    <x v="1"/>
    <x v="2"/>
    <x v="5"/>
    <x v="5"/>
    <x v="2"/>
    <n v="13094"/>
    <n v="37642"/>
    <n v="150531"/>
    <x v="2"/>
  </r>
  <r>
    <x v="1"/>
    <x v="2"/>
    <x v="5"/>
    <x v="5"/>
    <x v="3"/>
    <n v="14127"/>
    <n v="51769"/>
    <n v="153194"/>
    <x v="3"/>
  </r>
  <r>
    <x v="1"/>
    <x v="2"/>
    <x v="5"/>
    <x v="5"/>
    <x v="4"/>
    <n v="11881"/>
    <n v="63650"/>
    <n v="151009"/>
    <x v="4"/>
  </r>
  <r>
    <x v="1"/>
    <x v="2"/>
    <x v="5"/>
    <x v="5"/>
    <x v="5"/>
    <n v="10949"/>
    <n v="74599"/>
    <n v="151949"/>
    <x v="5"/>
  </r>
  <r>
    <x v="1"/>
    <x v="2"/>
    <x v="5"/>
    <x v="5"/>
    <x v="6"/>
    <n v="10144"/>
    <n v="84743"/>
    <n v="147326"/>
    <x v="6"/>
  </r>
  <r>
    <x v="1"/>
    <x v="2"/>
    <x v="5"/>
    <x v="5"/>
    <x v="7"/>
    <n v="13551"/>
    <n v="98294"/>
    <n v="146530"/>
    <x v="7"/>
  </r>
  <r>
    <x v="1"/>
    <x v="2"/>
    <x v="5"/>
    <x v="5"/>
    <x v="8"/>
    <n v="12954"/>
    <n v="111248"/>
    <n v="145660"/>
    <x v="8"/>
  </r>
  <r>
    <x v="1"/>
    <x v="2"/>
    <x v="5"/>
    <x v="5"/>
    <x v="9"/>
    <n v="12958"/>
    <n v="124206"/>
    <n v="145886"/>
    <x v="9"/>
  </r>
  <r>
    <x v="1"/>
    <x v="2"/>
    <x v="5"/>
    <x v="5"/>
    <x v="10"/>
    <n v="11448"/>
    <n v="135654"/>
    <n v="145807"/>
    <x v="10"/>
  </r>
  <r>
    <x v="1"/>
    <x v="2"/>
    <x v="5"/>
    <x v="5"/>
    <x v="11"/>
    <n v="14985"/>
    <n v="150639"/>
    <n v="150639"/>
    <x v="11"/>
  </r>
  <r>
    <x v="1"/>
    <x v="2"/>
    <x v="5"/>
    <x v="6"/>
    <x v="0"/>
    <n v="13646"/>
    <n v="13646"/>
    <n v="151528"/>
    <x v="0"/>
  </r>
  <r>
    <x v="1"/>
    <x v="2"/>
    <x v="5"/>
    <x v="6"/>
    <x v="1"/>
    <n v="12726"/>
    <n v="26372"/>
    <n v="152463"/>
    <x v="1"/>
  </r>
  <r>
    <x v="1"/>
    <x v="2"/>
    <x v="5"/>
    <x v="6"/>
    <x v="2"/>
    <n v="10637"/>
    <n v="37009"/>
    <n v="150006"/>
    <x v="2"/>
  </r>
  <r>
    <x v="1"/>
    <x v="2"/>
    <x v="5"/>
    <x v="6"/>
    <x v="3"/>
    <n v="14751"/>
    <n v="51760"/>
    <n v="150630"/>
    <x v="3"/>
  </r>
  <r>
    <x v="1"/>
    <x v="2"/>
    <x v="5"/>
    <x v="6"/>
    <x v="4"/>
    <n v="11819"/>
    <n v="63579"/>
    <n v="150568"/>
    <x v="4"/>
  </r>
  <r>
    <x v="1"/>
    <x v="2"/>
    <x v="6"/>
    <x v="0"/>
    <x v="0"/>
    <n v="13378"/>
    <n v="13378"/>
    <n v="13378"/>
    <x v="0"/>
  </r>
  <r>
    <x v="1"/>
    <x v="2"/>
    <x v="6"/>
    <x v="0"/>
    <x v="1"/>
    <n v="14628"/>
    <n v="28006"/>
    <n v="28006"/>
    <x v="1"/>
  </r>
  <r>
    <x v="1"/>
    <x v="2"/>
    <x v="6"/>
    <x v="0"/>
    <x v="2"/>
    <n v="11689"/>
    <n v="39695"/>
    <n v="39695"/>
    <x v="2"/>
  </r>
  <r>
    <x v="1"/>
    <x v="2"/>
    <x v="6"/>
    <x v="0"/>
    <x v="3"/>
    <n v="14827"/>
    <n v="54522"/>
    <n v="54522"/>
    <x v="3"/>
  </r>
  <r>
    <x v="1"/>
    <x v="2"/>
    <x v="6"/>
    <x v="0"/>
    <x v="4"/>
    <n v="11276"/>
    <n v="65798"/>
    <n v="65798"/>
    <x v="4"/>
  </r>
  <r>
    <x v="1"/>
    <x v="2"/>
    <x v="6"/>
    <x v="0"/>
    <x v="5"/>
    <n v="10328"/>
    <n v="76126"/>
    <n v="76126"/>
    <x v="5"/>
  </r>
  <r>
    <x v="1"/>
    <x v="2"/>
    <x v="6"/>
    <x v="0"/>
    <x v="6"/>
    <n v="11639"/>
    <n v="87765"/>
    <n v="87765"/>
    <x v="6"/>
  </r>
  <r>
    <x v="1"/>
    <x v="2"/>
    <x v="6"/>
    <x v="0"/>
    <x v="7"/>
    <n v="12983"/>
    <n v="100748"/>
    <n v="100748"/>
    <x v="7"/>
  </r>
  <r>
    <x v="1"/>
    <x v="2"/>
    <x v="6"/>
    <x v="0"/>
    <x v="8"/>
    <n v="13121"/>
    <n v="113869"/>
    <n v="113869"/>
    <x v="8"/>
  </r>
  <r>
    <x v="1"/>
    <x v="2"/>
    <x v="6"/>
    <x v="0"/>
    <x v="9"/>
    <n v="14857"/>
    <n v="128726"/>
    <n v="128726"/>
    <x v="9"/>
  </r>
  <r>
    <x v="1"/>
    <x v="2"/>
    <x v="6"/>
    <x v="0"/>
    <x v="10"/>
    <n v="13200"/>
    <n v="141926"/>
    <n v="141926"/>
    <x v="10"/>
  </r>
  <r>
    <x v="1"/>
    <x v="2"/>
    <x v="6"/>
    <x v="0"/>
    <x v="11"/>
    <n v="10489"/>
    <n v="152415"/>
    <n v="152415"/>
    <x v="11"/>
  </r>
  <r>
    <x v="1"/>
    <x v="2"/>
    <x v="6"/>
    <x v="1"/>
    <x v="0"/>
    <n v="11102"/>
    <n v="11102"/>
    <n v="150139"/>
    <x v="0"/>
  </r>
  <r>
    <x v="1"/>
    <x v="2"/>
    <x v="6"/>
    <x v="1"/>
    <x v="1"/>
    <n v="12790"/>
    <n v="23892"/>
    <n v="148301"/>
    <x v="1"/>
  </r>
  <r>
    <x v="1"/>
    <x v="2"/>
    <x v="6"/>
    <x v="1"/>
    <x v="2"/>
    <n v="13445"/>
    <n v="37337"/>
    <n v="150057"/>
    <x v="2"/>
  </r>
  <r>
    <x v="1"/>
    <x v="2"/>
    <x v="6"/>
    <x v="1"/>
    <x v="3"/>
    <n v="12823"/>
    <n v="50160"/>
    <n v="148053"/>
    <x v="3"/>
  </r>
  <r>
    <x v="1"/>
    <x v="2"/>
    <x v="6"/>
    <x v="1"/>
    <x v="4"/>
    <n v="10254"/>
    <n v="60414"/>
    <n v="147031"/>
    <x v="4"/>
  </r>
  <r>
    <x v="1"/>
    <x v="2"/>
    <x v="6"/>
    <x v="1"/>
    <x v="5"/>
    <n v="11787"/>
    <n v="72201"/>
    <n v="148490"/>
    <x v="5"/>
  </r>
  <r>
    <x v="1"/>
    <x v="2"/>
    <x v="6"/>
    <x v="1"/>
    <x v="6"/>
    <n v="11134"/>
    <n v="83335"/>
    <n v="147985"/>
    <x v="6"/>
  </r>
  <r>
    <x v="1"/>
    <x v="2"/>
    <x v="6"/>
    <x v="1"/>
    <x v="7"/>
    <n v="14082"/>
    <n v="97417"/>
    <n v="149084"/>
    <x v="7"/>
  </r>
  <r>
    <x v="1"/>
    <x v="2"/>
    <x v="6"/>
    <x v="1"/>
    <x v="8"/>
    <n v="14175"/>
    <n v="111592"/>
    <n v="150138"/>
    <x v="8"/>
  </r>
  <r>
    <x v="1"/>
    <x v="2"/>
    <x v="6"/>
    <x v="1"/>
    <x v="9"/>
    <n v="13419"/>
    <n v="125011"/>
    <n v="148700"/>
    <x v="9"/>
  </r>
  <r>
    <x v="1"/>
    <x v="2"/>
    <x v="6"/>
    <x v="1"/>
    <x v="10"/>
    <n v="10981"/>
    <n v="135992"/>
    <n v="146481"/>
    <x v="10"/>
  </r>
  <r>
    <x v="1"/>
    <x v="2"/>
    <x v="6"/>
    <x v="1"/>
    <x v="11"/>
    <n v="12786"/>
    <n v="148778"/>
    <n v="148778"/>
    <x v="11"/>
  </r>
  <r>
    <x v="1"/>
    <x v="2"/>
    <x v="6"/>
    <x v="2"/>
    <x v="0"/>
    <n v="11132"/>
    <n v="11132"/>
    <n v="148808"/>
    <x v="0"/>
  </r>
  <r>
    <x v="1"/>
    <x v="2"/>
    <x v="6"/>
    <x v="2"/>
    <x v="1"/>
    <n v="12799"/>
    <n v="23931"/>
    <n v="148817"/>
    <x v="1"/>
  </r>
  <r>
    <x v="1"/>
    <x v="2"/>
    <x v="6"/>
    <x v="2"/>
    <x v="2"/>
    <n v="10907"/>
    <n v="34838"/>
    <n v="146279"/>
    <x v="2"/>
  </r>
  <r>
    <x v="1"/>
    <x v="2"/>
    <x v="6"/>
    <x v="2"/>
    <x v="3"/>
    <n v="13044"/>
    <n v="47882"/>
    <n v="146500"/>
    <x v="3"/>
  </r>
  <r>
    <x v="1"/>
    <x v="2"/>
    <x v="6"/>
    <x v="2"/>
    <x v="4"/>
    <n v="11193"/>
    <n v="59075"/>
    <n v="147439"/>
    <x v="4"/>
  </r>
  <r>
    <x v="1"/>
    <x v="2"/>
    <x v="6"/>
    <x v="2"/>
    <x v="5"/>
    <n v="11931"/>
    <n v="71006"/>
    <n v="147583"/>
    <x v="5"/>
  </r>
  <r>
    <x v="1"/>
    <x v="2"/>
    <x v="6"/>
    <x v="2"/>
    <x v="6"/>
    <n v="11496"/>
    <n v="82502"/>
    <n v="147945"/>
    <x v="6"/>
  </r>
  <r>
    <x v="1"/>
    <x v="2"/>
    <x v="6"/>
    <x v="2"/>
    <x v="7"/>
    <n v="12219"/>
    <n v="94721"/>
    <n v="146082"/>
    <x v="7"/>
  </r>
  <r>
    <x v="1"/>
    <x v="2"/>
    <x v="6"/>
    <x v="2"/>
    <x v="8"/>
    <n v="12720"/>
    <n v="107441"/>
    <n v="144627"/>
    <x v="8"/>
  </r>
  <r>
    <x v="1"/>
    <x v="2"/>
    <x v="6"/>
    <x v="2"/>
    <x v="9"/>
    <n v="12950"/>
    <n v="120391"/>
    <n v="144158"/>
    <x v="9"/>
  </r>
  <r>
    <x v="1"/>
    <x v="2"/>
    <x v="6"/>
    <x v="2"/>
    <x v="10"/>
    <n v="11014"/>
    <n v="131405"/>
    <n v="144191"/>
    <x v="10"/>
  </r>
  <r>
    <x v="1"/>
    <x v="2"/>
    <x v="6"/>
    <x v="2"/>
    <x v="11"/>
    <n v="13472"/>
    <n v="144877"/>
    <n v="144877"/>
    <x v="11"/>
  </r>
  <r>
    <x v="1"/>
    <x v="2"/>
    <x v="6"/>
    <x v="3"/>
    <x v="0"/>
    <n v="13850"/>
    <n v="13850"/>
    <n v="147595"/>
    <x v="0"/>
  </r>
  <r>
    <x v="1"/>
    <x v="2"/>
    <x v="6"/>
    <x v="3"/>
    <x v="1"/>
    <n v="12612"/>
    <n v="26462"/>
    <n v="147408"/>
    <x v="1"/>
  </r>
  <r>
    <x v="1"/>
    <x v="2"/>
    <x v="6"/>
    <x v="3"/>
    <x v="2"/>
    <n v="14041"/>
    <n v="40503"/>
    <n v="150542"/>
    <x v="2"/>
  </r>
  <r>
    <x v="1"/>
    <x v="2"/>
    <x v="6"/>
    <x v="3"/>
    <x v="3"/>
    <n v="10939"/>
    <n v="51442"/>
    <n v="148437"/>
    <x v="3"/>
  </r>
  <r>
    <x v="1"/>
    <x v="2"/>
    <x v="6"/>
    <x v="3"/>
    <x v="4"/>
    <n v="14493"/>
    <n v="65935"/>
    <n v="151737"/>
    <x v="4"/>
  </r>
  <r>
    <x v="1"/>
    <x v="2"/>
    <x v="6"/>
    <x v="3"/>
    <x v="5"/>
    <n v="10850"/>
    <n v="76785"/>
    <n v="150656"/>
    <x v="5"/>
  </r>
  <r>
    <x v="1"/>
    <x v="2"/>
    <x v="6"/>
    <x v="3"/>
    <x v="6"/>
    <n v="12106"/>
    <n v="88891"/>
    <n v="151266"/>
    <x v="6"/>
  </r>
  <r>
    <x v="1"/>
    <x v="2"/>
    <x v="6"/>
    <x v="3"/>
    <x v="7"/>
    <n v="13867"/>
    <n v="102758"/>
    <n v="152914"/>
    <x v="7"/>
  </r>
  <r>
    <x v="1"/>
    <x v="2"/>
    <x v="6"/>
    <x v="3"/>
    <x v="8"/>
    <n v="12824"/>
    <n v="115582"/>
    <n v="153018"/>
    <x v="8"/>
  </r>
  <r>
    <x v="1"/>
    <x v="2"/>
    <x v="6"/>
    <x v="3"/>
    <x v="9"/>
    <n v="11257"/>
    <n v="126839"/>
    <n v="151325"/>
    <x v="9"/>
  </r>
  <r>
    <x v="1"/>
    <x v="2"/>
    <x v="6"/>
    <x v="3"/>
    <x v="10"/>
    <n v="13274"/>
    <n v="140113"/>
    <n v="153585"/>
    <x v="10"/>
  </r>
  <r>
    <x v="1"/>
    <x v="2"/>
    <x v="6"/>
    <x v="3"/>
    <x v="11"/>
    <n v="14779"/>
    <n v="154892"/>
    <n v="154892"/>
    <x v="11"/>
  </r>
  <r>
    <x v="1"/>
    <x v="2"/>
    <x v="6"/>
    <x v="4"/>
    <x v="0"/>
    <n v="11165"/>
    <n v="11165"/>
    <n v="152207"/>
    <x v="0"/>
  </r>
  <r>
    <x v="1"/>
    <x v="2"/>
    <x v="6"/>
    <x v="4"/>
    <x v="1"/>
    <n v="12307"/>
    <n v="23472"/>
    <n v="151902"/>
    <x v="1"/>
  </r>
  <r>
    <x v="1"/>
    <x v="2"/>
    <x v="6"/>
    <x v="4"/>
    <x v="2"/>
    <n v="11266"/>
    <n v="34738"/>
    <n v="149127"/>
    <x v="2"/>
  </r>
  <r>
    <x v="1"/>
    <x v="2"/>
    <x v="6"/>
    <x v="4"/>
    <x v="3"/>
    <n v="10860"/>
    <n v="45598"/>
    <n v="149048"/>
    <x v="3"/>
  </r>
  <r>
    <x v="1"/>
    <x v="2"/>
    <x v="6"/>
    <x v="4"/>
    <x v="4"/>
    <n v="10444"/>
    <n v="56042"/>
    <n v="144999"/>
    <x v="4"/>
  </r>
  <r>
    <x v="1"/>
    <x v="2"/>
    <x v="6"/>
    <x v="4"/>
    <x v="5"/>
    <n v="14530"/>
    <n v="70572"/>
    <n v="148679"/>
    <x v="5"/>
  </r>
  <r>
    <x v="1"/>
    <x v="2"/>
    <x v="6"/>
    <x v="4"/>
    <x v="6"/>
    <n v="12453"/>
    <n v="83025"/>
    <n v="149026"/>
    <x v="6"/>
  </r>
  <r>
    <x v="1"/>
    <x v="2"/>
    <x v="6"/>
    <x v="4"/>
    <x v="7"/>
    <n v="11656"/>
    <n v="94681"/>
    <n v="146815"/>
    <x v="7"/>
  </r>
  <r>
    <x v="1"/>
    <x v="2"/>
    <x v="6"/>
    <x v="4"/>
    <x v="8"/>
    <n v="10994"/>
    <n v="105675"/>
    <n v="144985"/>
    <x v="8"/>
  </r>
  <r>
    <x v="1"/>
    <x v="2"/>
    <x v="6"/>
    <x v="4"/>
    <x v="9"/>
    <n v="11214"/>
    <n v="116889"/>
    <n v="144942"/>
    <x v="9"/>
  </r>
  <r>
    <x v="1"/>
    <x v="2"/>
    <x v="6"/>
    <x v="4"/>
    <x v="10"/>
    <n v="11544"/>
    <n v="128433"/>
    <n v="143212"/>
    <x v="10"/>
  </r>
  <r>
    <x v="1"/>
    <x v="2"/>
    <x v="6"/>
    <x v="4"/>
    <x v="11"/>
    <n v="14536"/>
    <n v="142969"/>
    <n v="142969"/>
    <x v="11"/>
  </r>
  <r>
    <x v="1"/>
    <x v="2"/>
    <x v="6"/>
    <x v="5"/>
    <x v="0"/>
    <n v="11189"/>
    <n v="11189"/>
    <n v="142993"/>
    <x v="0"/>
  </r>
  <r>
    <x v="1"/>
    <x v="2"/>
    <x v="6"/>
    <x v="5"/>
    <x v="1"/>
    <n v="13029"/>
    <n v="24218"/>
    <n v="143715"/>
    <x v="1"/>
  </r>
  <r>
    <x v="1"/>
    <x v="2"/>
    <x v="6"/>
    <x v="5"/>
    <x v="2"/>
    <n v="11731"/>
    <n v="35949"/>
    <n v="144180"/>
    <x v="2"/>
  </r>
  <r>
    <x v="1"/>
    <x v="2"/>
    <x v="6"/>
    <x v="5"/>
    <x v="3"/>
    <n v="13512"/>
    <n v="49461"/>
    <n v="146832"/>
    <x v="3"/>
  </r>
  <r>
    <x v="1"/>
    <x v="2"/>
    <x v="6"/>
    <x v="5"/>
    <x v="4"/>
    <n v="11533"/>
    <n v="60994"/>
    <n v="147921"/>
    <x v="4"/>
  </r>
  <r>
    <x v="1"/>
    <x v="2"/>
    <x v="6"/>
    <x v="5"/>
    <x v="5"/>
    <n v="12053"/>
    <n v="73047"/>
    <n v="145444"/>
    <x v="5"/>
  </r>
  <r>
    <x v="1"/>
    <x v="2"/>
    <x v="6"/>
    <x v="5"/>
    <x v="6"/>
    <n v="11379"/>
    <n v="84426"/>
    <n v="144370"/>
    <x v="6"/>
  </r>
  <r>
    <x v="1"/>
    <x v="2"/>
    <x v="6"/>
    <x v="5"/>
    <x v="7"/>
    <n v="14822"/>
    <n v="99248"/>
    <n v="147536"/>
    <x v="7"/>
  </r>
  <r>
    <x v="1"/>
    <x v="2"/>
    <x v="6"/>
    <x v="5"/>
    <x v="8"/>
    <n v="10410"/>
    <n v="109658"/>
    <n v="146952"/>
    <x v="8"/>
  </r>
  <r>
    <x v="1"/>
    <x v="2"/>
    <x v="6"/>
    <x v="5"/>
    <x v="9"/>
    <n v="10193"/>
    <n v="119851"/>
    <n v="145931"/>
    <x v="9"/>
  </r>
  <r>
    <x v="1"/>
    <x v="2"/>
    <x v="6"/>
    <x v="5"/>
    <x v="10"/>
    <n v="12425"/>
    <n v="132276"/>
    <n v="146812"/>
    <x v="10"/>
  </r>
  <r>
    <x v="1"/>
    <x v="2"/>
    <x v="6"/>
    <x v="5"/>
    <x v="11"/>
    <n v="10926"/>
    <n v="143202"/>
    <n v="143202"/>
    <x v="11"/>
  </r>
  <r>
    <x v="1"/>
    <x v="2"/>
    <x v="6"/>
    <x v="6"/>
    <x v="0"/>
    <n v="12971"/>
    <n v="12971"/>
    <n v="144984"/>
    <x v="0"/>
  </r>
  <r>
    <x v="1"/>
    <x v="2"/>
    <x v="6"/>
    <x v="6"/>
    <x v="1"/>
    <n v="12058"/>
    <n v="25029"/>
    <n v="144013"/>
    <x v="1"/>
  </r>
  <r>
    <x v="1"/>
    <x v="2"/>
    <x v="6"/>
    <x v="6"/>
    <x v="2"/>
    <n v="13465"/>
    <n v="38494"/>
    <n v="145747"/>
    <x v="2"/>
  </r>
  <r>
    <x v="1"/>
    <x v="2"/>
    <x v="6"/>
    <x v="6"/>
    <x v="3"/>
    <n v="11513"/>
    <n v="50007"/>
    <n v="143748"/>
    <x v="3"/>
  </r>
  <r>
    <x v="1"/>
    <x v="2"/>
    <x v="6"/>
    <x v="6"/>
    <x v="4"/>
    <n v="12052"/>
    <n v="62059"/>
    <n v="144267"/>
    <x v="4"/>
  </r>
  <r>
    <x v="1"/>
    <x v="0"/>
    <x v="7"/>
    <x v="0"/>
    <x v="0"/>
    <n v="13980"/>
    <n v="13980"/>
    <n v="13980"/>
    <x v="0"/>
  </r>
  <r>
    <x v="1"/>
    <x v="0"/>
    <x v="7"/>
    <x v="0"/>
    <x v="1"/>
    <n v="11082"/>
    <n v="25062"/>
    <n v="25062"/>
    <x v="1"/>
  </r>
  <r>
    <x v="1"/>
    <x v="0"/>
    <x v="7"/>
    <x v="0"/>
    <x v="2"/>
    <n v="12035"/>
    <n v="37097"/>
    <n v="37097"/>
    <x v="2"/>
  </r>
  <r>
    <x v="1"/>
    <x v="0"/>
    <x v="7"/>
    <x v="0"/>
    <x v="3"/>
    <n v="12587"/>
    <n v="49684"/>
    <n v="49684"/>
    <x v="3"/>
  </r>
  <r>
    <x v="1"/>
    <x v="0"/>
    <x v="7"/>
    <x v="0"/>
    <x v="4"/>
    <n v="11274"/>
    <n v="60958"/>
    <n v="60958"/>
    <x v="4"/>
  </r>
  <r>
    <x v="1"/>
    <x v="0"/>
    <x v="7"/>
    <x v="0"/>
    <x v="5"/>
    <n v="14698"/>
    <n v="75656"/>
    <n v="75656"/>
    <x v="5"/>
  </r>
  <r>
    <x v="1"/>
    <x v="0"/>
    <x v="7"/>
    <x v="0"/>
    <x v="6"/>
    <n v="11257"/>
    <n v="86913"/>
    <n v="86913"/>
    <x v="6"/>
  </r>
  <r>
    <x v="1"/>
    <x v="0"/>
    <x v="7"/>
    <x v="0"/>
    <x v="7"/>
    <n v="12864"/>
    <n v="99777"/>
    <n v="99777"/>
    <x v="7"/>
  </r>
  <r>
    <x v="1"/>
    <x v="0"/>
    <x v="7"/>
    <x v="0"/>
    <x v="8"/>
    <n v="14923"/>
    <n v="114700"/>
    <n v="114700"/>
    <x v="8"/>
  </r>
  <r>
    <x v="1"/>
    <x v="0"/>
    <x v="7"/>
    <x v="0"/>
    <x v="9"/>
    <n v="14001"/>
    <n v="128701"/>
    <n v="128701"/>
    <x v="9"/>
  </r>
  <r>
    <x v="1"/>
    <x v="0"/>
    <x v="7"/>
    <x v="0"/>
    <x v="10"/>
    <n v="10498"/>
    <n v="139199"/>
    <n v="139199"/>
    <x v="10"/>
  </r>
  <r>
    <x v="1"/>
    <x v="0"/>
    <x v="7"/>
    <x v="0"/>
    <x v="11"/>
    <n v="10311"/>
    <n v="149510"/>
    <n v="149510"/>
    <x v="11"/>
  </r>
  <r>
    <x v="1"/>
    <x v="0"/>
    <x v="7"/>
    <x v="1"/>
    <x v="0"/>
    <n v="12182"/>
    <n v="12182"/>
    <n v="147712"/>
    <x v="0"/>
  </r>
  <r>
    <x v="1"/>
    <x v="0"/>
    <x v="7"/>
    <x v="1"/>
    <x v="1"/>
    <n v="10618"/>
    <n v="22800"/>
    <n v="147248"/>
    <x v="1"/>
  </r>
  <r>
    <x v="1"/>
    <x v="0"/>
    <x v="7"/>
    <x v="1"/>
    <x v="2"/>
    <n v="14725"/>
    <n v="37525"/>
    <n v="149938"/>
    <x v="2"/>
  </r>
  <r>
    <x v="1"/>
    <x v="0"/>
    <x v="7"/>
    <x v="1"/>
    <x v="3"/>
    <n v="10542"/>
    <n v="48067"/>
    <n v="147893"/>
    <x v="3"/>
  </r>
  <r>
    <x v="1"/>
    <x v="0"/>
    <x v="7"/>
    <x v="1"/>
    <x v="4"/>
    <n v="11520"/>
    <n v="59587"/>
    <n v="148139"/>
    <x v="4"/>
  </r>
  <r>
    <x v="1"/>
    <x v="0"/>
    <x v="7"/>
    <x v="1"/>
    <x v="5"/>
    <n v="10930"/>
    <n v="70517"/>
    <n v="144371"/>
    <x v="5"/>
  </r>
  <r>
    <x v="1"/>
    <x v="0"/>
    <x v="7"/>
    <x v="1"/>
    <x v="6"/>
    <n v="12221"/>
    <n v="82738"/>
    <n v="145335"/>
    <x v="6"/>
  </r>
  <r>
    <x v="1"/>
    <x v="0"/>
    <x v="7"/>
    <x v="1"/>
    <x v="7"/>
    <n v="13897"/>
    <n v="96635"/>
    <n v="146368"/>
    <x v="7"/>
  </r>
  <r>
    <x v="1"/>
    <x v="0"/>
    <x v="7"/>
    <x v="1"/>
    <x v="8"/>
    <n v="10063"/>
    <n v="106698"/>
    <n v="141508"/>
    <x v="8"/>
  </r>
  <r>
    <x v="1"/>
    <x v="0"/>
    <x v="7"/>
    <x v="1"/>
    <x v="9"/>
    <n v="13586"/>
    <n v="120284"/>
    <n v="141093"/>
    <x v="9"/>
  </r>
  <r>
    <x v="1"/>
    <x v="0"/>
    <x v="7"/>
    <x v="1"/>
    <x v="10"/>
    <n v="11016"/>
    <n v="131300"/>
    <n v="141611"/>
    <x v="10"/>
  </r>
  <r>
    <x v="1"/>
    <x v="0"/>
    <x v="7"/>
    <x v="1"/>
    <x v="11"/>
    <n v="13804"/>
    <n v="145104"/>
    <n v="145104"/>
    <x v="11"/>
  </r>
  <r>
    <x v="1"/>
    <x v="0"/>
    <x v="7"/>
    <x v="2"/>
    <x v="0"/>
    <n v="12825"/>
    <n v="12825"/>
    <n v="145747"/>
    <x v="0"/>
  </r>
  <r>
    <x v="1"/>
    <x v="0"/>
    <x v="7"/>
    <x v="2"/>
    <x v="1"/>
    <n v="12155"/>
    <n v="24980"/>
    <n v="147284"/>
    <x v="1"/>
  </r>
  <r>
    <x v="1"/>
    <x v="0"/>
    <x v="7"/>
    <x v="2"/>
    <x v="2"/>
    <n v="11693"/>
    <n v="36673"/>
    <n v="144252"/>
    <x v="2"/>
  </r>
  <r>
    <x v="1"/>
    <x v="0"/>
    <x v="7"/>
    <x v="2"/>
    <x v="3"/>
    <n v="12363"/>
    <n v="49036"/>
    <n v="146073"/>
    <x v="3"/>
  </r>
  <r>
    <x v="1"/>
    <x v="0"/>
    <x v="7"/>
    <x v="2"/>
    <x v="4"/>
    <n v="13374"/>
    <n v="62410"/>
    <n v="147927"/>
    <x v="4"/>
  </r>
  <r>
    <x v="1"/>
    <x v="0"/>
    <x v="7"/>
    <x v="2"/>
    <x v="5"/>
    <n v="10426"/>
    <n v="72836"/>
    <n v="147423"/>
    <x v="5"/>
  </r>
  <r>
    <x v="1"/>
    <x v="0"/>
    <x v="7"/>
    <x v="2"/>
    <x v="6"/>
    <n v="10534"/>
    <n v="83370"/>
    <n v="145736"/>
    <x v="6"/>
  </r>
  <r>
    <x v="1"/>
    <x v="0"/>
    <x v="7"/>
    <x v="2"/>
    <x v="7"/>
    <n v="14092"/>
    <n v="97462"/>
    <n v="145931"/>
    <x v="7"/>
  </r>
  <r>
    <x v="1"/>
    <x v="0"/>
    <x v="7"/>
    <x v="2"/>
    <x v="8"/>
    <n v="14049"/>
    <n v="111511"/>
    <n v="149917"/>
    <x v="8"/>
  </r>
  <r>
    <x v="1"/>
    <x v="0"/>
    <x v="7"/>
    <x v="2"/>
    <x v="9"/>
    <n v="14144"/>
    <n v="125655"/>
    <n v="150475"/>
    <x v="9"/>
  </r>
  <r>
    <x v="1"/>
    <x v="0"/>
    <x v="7"/>
    <x v="2"/>
    <x v="10"/>
    <n v="10747"/>
    <n v="136402"/>
    <n v="150206"/>
    <x v="10"/>
  </r>
  <r>
    <x v="1"/>
    <x v="0"/>
    <x v="7"/>
    <x v="2"/>
    <x v="11"/>
    <n v="14865"/>
    <n v="151267"/>
    <n v="151267"/>
    <x v="11"/>
  </r>
  <r>
    <x v="1"/>
    <x v="0"/>
    <x v="7"/>
    <x v="3"/>
    <x v="0"/>
    <n v="13912"/>
    <n v="13912"/>
    <n v="152354"/>
    <x v="0"/>
  </r>
  <r>
    <x v="1"/>
    <x v="0"/>
    <x v="7"/>
    <x v="3"/>
    <x v="1"/>
    <n v="12948"/>
    <n v="26860"/>
    <n v="153147"/>
    <x v="1"/>
  </r>
  <r>
    <x v="1"/>
    <x v="0"/>
    <x v="7"/>
    <x v="3"/>
    <x v="2"/>
    <n v="11512"/>
    <n v="38372"/>
    <n v="152966"/>
    <x v="2"/>
  </r>
  <r>
    <x v="1"/>
    <x v="0"/>
    <x v="7"/>
    <x v="3"/>
    <x v="3"/>
    <n v="11121"/>
    <n v="49493"/>
    <n v="151724"/>
    <x v="3"/>
  </r>
  <r>
    <x v="1"/>
    <x v="0"/>
    <x v="7"/>
    <x v="3"/>
    <x v="4"/>
    <n v="13691"/>
    <n v="63184"/>
    <n v="152041"/>
    <x v="4"/>
  </r>
  <r>
    <x v="1"/>
    <x v="0"/>
    <x v="7"/>
    <x v="3"/>
    <x v="5"/>
    <n v="13568"/>
    <n v="76752"/>
    <n v="155183"/>
    <x v="5"/>
  </r>
  <r>
    <x v="1"/>
    <x v="0"/>
    <x v="7"/>
    <x v="3"/>
    <x v="6"/>
    <n v="14430"/>
    <n v="91182"/>
    <n v="159079"/>
    <x v="6"/>
  </r>
  <r>
    <x v="1"/>
    <x v="0"/>
    <x v="7"/>
    <x v="3"/>
    <x v="7"/>
    <n v="10452"/>
    <n v="101634"/>
    <n v="155439"/>
    <x v="7"/>
  </r>
  <r>
    <x v="1"/>
    <x v="0"/>
    <x v="7"/>
    <x v="3"/>
    <x v="8"/>
    <n v="13766"/>
    <n v="115400"/>
    <n v="155156"/>
    <x v="8"/>
  </r>
  <r>
    <x v="1"/>
    <x v="0"/>
    <x v="7"/>
    <x v="3"/>
    <x v="9"/>
    <n v="12706"/>
    <n v="128106"/>
    <n v="153718"/>
    <x v="9"/>
  </r>
  <r>
    <x v="1"/>
    <x v="0"/>
    <x v="7"/>
    <x v="3"/>
    <x v="10"/>
    <n v="11614"/>
    <n v="139720"/>
    <n v="154585"/>
    <x v="10"/>
  </r>
  <r>
    <x v="1"/>
    <x v="0"/>
    <x v="7"/>
    <x v="3"/>
    <x v="11"/>
    <n v="14954"/>
    <n v="154674"/>
    <n v="154674"/>
    <x v="11"/>
  </r>
  <r>
    <x v="1"/>
    <x v="0"/>
    <x v="7"/>
    <x v="4"/>
    <x v="0"/>
    <n v="12426"/>
    <n v="12426"/>
    <n v="153188"/>
    <x v="0"/>
  </r>
  <r>
    <x v="1"/>
    <x v="0"/>
    <x v="7"/>
    <x v="4"/>
    <x v="1"/>
    <n v="14836"/>
    <n v="27262"/>
    <n v="155076"/>
    <x v="1"/>
  </r>
  <r>
    <x v="1"/>
    <x v="0"/>
    <x v="7"/>
    <x v="4"/>
    <x v="2"/>
    <n v="12965"/>
    <n v="40227"/>
    <n v="156529"/>
    <x v="2"/>
  </r>
  <r>
    <x v="1"/>
    <x v="0"/>
    <x v="7"/>
    <x v="4"/>
    <x v="3"/>
    <n v="11386"/>
    <n v="51613"/>
    <n v="156794"/>
    <x v="3"/>
  </r>
  <r>
    <x v="1"/>
    <x v="0"/>
    <x v="7"/>
    <x v="4"/>
    <x v="4"/>
    <n v="12559"/>
    <n v="64172"/>
    <n v="155662"/>
    <x v="4"/>
  </r>
  <r>
    <x v="1"/>
    <x v="0"/>
    <x v="7"/>
    <x v="4"/>
    <x v="5"/>
    <n v="14132"/>
    <n v="78304"/>
    <n v="156226"/>
    <x v="5"/>
  </r>
  <r>
    <x v="1"/>
    <x v="0"/>
    <x v="7"/>
    <x v="4"/>
    <x v="6"/>
    <n v="10766"/>
    <n v="89070"/>
    <n v="152562"/>
    <x v="6"/>
  </r>
  <r>
    <x v="1"/>
    <x v="0"/>
    <x v="7"/>
    <x v="4"/>
    <x v="7"/>
    <n v="10318"/>
    <n v="99388"/>
    <n v="152428"/>
    <x v="7"/>
  </r>
  <r>
    <x v="1"/>
    <x v="0"/>
    <x v="7"/>
    <x v="4"/>
    <x v="8"/>
    <n v="11651"/>
    <n v="111039"/>
    <n v="150313"/>
    <x v="8"/>
  </r>
  <r>
    <x v="1"/>
    <x v="0"/>
    <x v="7"/>
    <x v="4"/>
    <x v="9"/>
    <n v="13037"/>
    <n v="124076"/>
    <n v="150644"/>
    <x v="9"/>
  </r>
  <r>
    <x v="1"/>
    <x v="0"/>
    <x v="7"/>
    <x v="4"/>
    <x v="10"/>
    <n v="12612"/>
    <n v="136688"/>
    <n v="151642"/>
    <x v="10"/>
  </r>
  <r>
    <x v="1"/>
    <x v="0"/>
    <x v="7"/>
    <x v="4"/>
    <x v="11"/>
    <n v="12887"/>
    <n v="149575"/>
    <n v="149575"/>
    <x v="11"/>
  </r>
  <r>
    <x v="1"/>
    <x v="0"/>
    <x v="7"/>
    <x v="5"/>
    <x v="0"/>
    <n v="12752"/>
    <n v="12752"/>
    <n v="149901"/>
    <x v="0"/>
  </r>
  <r>
    <x v="1"/>
    <x v="0"/>
    <x v="7"/>
    <x v="5"/>
    <x v="1"/>
    <n v="14842"/>
    <n v="27594"/>
    <n v="149907"/>
    <x v="1"/>
  </r>
  <r>
    <x v="1"/>
    <x v="0"/>
    <x v="7"/>
    <x v="5"/>
    <x v="2"/>
    <n v="14831"/>
    <n v="42425"/>
    <n v="151773"/>
    <x v="2"/>
  </r>
  <r>
    <x v="1"/>
    <x v="0"/>
    <x v="7"/>
    <x v="5"/>
    <x v="3"/>
    <n v="13130"/>
    <n v="55555"/>
    <n v="153517"/>
    <x v="3"/>
  </r>
  <r>
    <x v="1"/>
    <x v="0"/>
    <x v="7"/>
    <x v="5"/>
    <x v="4"/>
    <n v="11793"/>
    <n v="67348"/>
    <n v="152751"/>
    <x v="4"/>
  </r>
  <r>
    <x v="1"/>
    <x v="0"/>
    <x v="7"/>
    <x v="5"/>
    <x v="5"/>
    <n v="12215"/>
    <n v="79563"/>
    <n v="150834"/>
    <x v="5"/>
  </r>
  <r>
    <x v="1"/>
    <x v="0"/>
    <x v="7"/>
    <x v="5"/>
    <x v="6"/>
    <n v="11864"/>
    <n v="91427"/>
    <n v="151932"/>
    <x v="6"/>
  </r>
  <r>
    <x v="1"/>
    <x v="0"/>
    <x v="7"/>
    <x v="5"/>
    <x v="7"/>
    <n v="13971"/>
    <n v="105398"/>
    <n v="155585"/>
    <x v="7"/>
  </r>
  <r>
    <x v="1"/>
    <x v="0"/>
    <x v="7"/>
    <x v="5"/>
    <x v="8"/>
    <n v="12141"/>
    <n v="117539"/>
    <n v="156075"/>
    <x v="8"/>
  </r>
  <r>
    <x v="1"/>
    <x v="0"/>
    <x v="7"/>
    <x v="5"/>
    <x v="9"/>
    <n v="14171"/>
    <n v="131710"/>
    <n v="157209"/>
    <x v="9"/>
  </r>
  <r>
    <x v="1"/>
    <x v="0"/>
    <x v="7"/>
    <x v="5"/>
    <x v="10"/>
    <n v="12679"/>
    <n v="144389"/>
    <n v="157276"/>
    <x v="10"/>
  </r>
  <r>
    <x v="1"/>
    <x v="0"/>
    <x v="7"/>
    <x v="5"/>
    <x v="11"/>
    <n v="11653"/>
    <n v="156042"/>
    <n v="156042"/>
    <x v="11"/>
  </r>
  <r>
    <x v="1"/>
    <x v="0"/>
    <x v="7"/>
    <x v="6"/>
    <x v="0"/>
    <n v="13508"/>
    <n v="13508"/>
    <n v="156798"/>
    <x v="0"/>
  </r>
  <r>
    <x v="1"/>
    <x v="0"/>
    <x v="7"/>
    <x v="6"/>
    <x v="1"/>
    <n v="13247"/>
    <n v="26755"/>
    <n v="155203"/>
    <x v="1"/>
  </r>
  <r>
    <x v="1"/>
    <x v="0"/>
    <x v="7"/>
    <x v="6"/>
    <x v="2"/>
    <n v="13674"/>
    <n v="40429"/>
    <n v="154046"/>
    <x v="2"/>
  </r>
  <r>
    <x v="1"/>
    <x v="0"/>
    <x v="7"/>
    <x v="6"/>
    <x v="3"/>
    <n v="13240"/>
    <n v="53669"/>
    <n v="154156"/>
    <x v="3"/>
  </r>
  <r>
    <x v="1"/>
    <x v="0"/>
    <x v="7"/>
    <x v="6"/>
    <x v="4"/>
    <n v="13859"/>
    <n v="67528"/>
    <n v="156222"/>
    <x v="4"/>
  </r>
  <r>
    <x v="1"/>
    <x v="1"/>
    <x v="8"/>
    <x v="0"/>
    <x v="0"/>
    <n v="10535"/>
    <n v="10535"/>
    <n v="10535"/>
    <x v="0"/>
  </r>
  <r>
    <x v="1"/>
    <x v="1"/>
    <x v="8"/>
    <x v="0"/>
    <x v="1"/>
    <n v="13545"/>
    <n v="24080"/>
    <n v="24080"/>
    <x v="1"/>
  </r>
  <r>
    <x v="1"/>
    <x v="1"/>
    <x v="8"/>
    <x v="0"/>
    <x v="2"/>
    <n v="14337"/>
    <n v="38417"/>
    <n v="38417"/>
    <x v="2"/>
  </r>
  <r>
    <x v="1"/>
    <x v="1"/>
    <x v="8"/>
    <x v="0"/>
    <x v="3"/>
    <n v="14456"/>
    <n v="52873"/>
    <n v="52873"/>
    <x v="3"/>
  </r>
  <r>
    <x v="1"/>
    <x v="1"/>
    <x v="8"/>
    <x v="0"/>
    <x v="4"/>
    <n v="12398"/>
    <n v="65271"/>
    <n v="65271"/>
    <x v="4"/>
  </r>
  <r>
    <x v="1"/>
    <x v="1"/>
    <x v="8"/>
    <x v="0"/>
    <x v="5"/>
    <n v="13921"/>
    <n v="79192"/>
    <n v="79192"/>
    <x v="5"/>
  </r>
  <r>
    <x v="1"/>
    <x v="1"/>
    <x v="8"/>
    <x v="0"/>
    <x v="6"/>
    <n v="13941"/>
    <n v="93133"/>
    <n v="93133"/>
    <x v="6"/>
  </r>
  <r>
    <x v="1"/>
    <x v="1"/>
    <x v="8"/>
    <x v="0"/>
    <x v="7"/>
    <n v="12039"/>
    <n v="105172"/>
    <n v="105172"/>
    <x v="7"/>
  </r>
  <r>
    <x v="1"/>
    <x v="1"/>
    <x v="8"/>
    <x v="0"/>
    <x v="8"/>
    <n v="13712"/>
    <n v="118884"/>
    <n v="118884"/>
    <x v="8"/>
  </r>
  <r>
    <x v="1"/>
    <x v="1"/>
    <x v="8"/>
    <x v="0"/>
    <x v="9"/>
    <n v="12510"/>
    <n v="131394"/>
    <n v="131394"/>
    <x v="9"/>
  </r>
  <r>
    <x v="1"/>
    <x v="1"/>
    <x v="8"/>
    <x v="0"/>
    <x v="10"/>
    <n v="12768"/>
    <n v="144162"/>
    <n v="144162"/>
    <x v="10"/>
  </r>
  <r>
    <x v="1"/>
    <x v="1"/>
    <x v="8"/>
    <x v="0"/>
    <x v="11"/>
    <n v="10403"/>
    <n v="154565"/>
    <n v="154565"/>
    <x v="11"/>
  </r>
  <r>
    <x v="1"/>
    <x v="1"/>
    <x v="8"/>
    <x v="1"/>
    <x v="0"/>
    <n v="14181"/>
    <n v="14181"/>
    <n v="158211"/>
    <x v="0"/>
  </r>
  <r>
    <x v="1"/>
    <x v="1"/>
    <x v="8"/>
    <x v="1"/>
    <x v="1"/>
    <n v="13495"/>
    <n v="27676"/>
    <n v="158161"/>
    <x v="1"/>
  </r>
  <r>
    <x v="1"/>
    <x v="1"/>
    <x v="8"/>
    <x v="1"/>
    <x v="2"/>
    <n v="13668"/>
    <n v="41344"/>
    <n v="157492"/>
    <x v="2"/>
  </r>
  <r>
    <x v="1"/>
    <x v="1"/>
    <x v="8"/>
    <x v="1"/>
    <x v="3"/>
    <n v="11905"/>
    <n v="53249"/>
    <n v="154941"/>
    <x v="3"/>
  </r>
  <r>
    <x v="1"/>
    <x v="1"/>
    <x v="8"/>
    <x v="1"/>
    <x v="4"/>
    <n v="13095"/>
    <n v="66344"/>
    <n v="155638"/>
    <x v="4"/>
  </r>
  <r>
    <x v="1"/>
    <x v="1"/>
    <x v="8"/>
    <x v="1"/>
    <x v="5"/>
    <n v="13021"/>
    <n v="79365"/>
    <n v="154738"/>
    <x v="5"/>
  </r>
  <r>
    <x v="1"/>
    <x v="1"/>
    <x v="8"/>
    <x v="1"/>
    <x v="6"/>
    <n v="12547"/>
    <n v="91912"/>
    <n v="153344"/>
    <x v="6"/>
  </r>
  <r>
    <x v="1"/>
    <x v="1"/>
    <x v="8"/>
    <x v="1"/>
    <x v="7"/>
    <n v="10858"/>
    <n v="102770"/>
    <n v="152163"/>
    <x v="7"/>
  </r>
  <r>
    <x v="1"/>
    <x v="1"/>
    <x v="8"/>
    <x v="1"/>
    <x v="8"/>
    <n v="10223"/>
    <n v="112993"/>
    <n v="148674"/>
    <x v="8"/>
  </r>
  <r>
    <x v="1"/>
    <x v="1"/>
    <x v="8"/>
    <x v="1"/>
    <x v="9"/>
    <n v="12398"/>
    <n v="125391"/>
    <n v="148562"/>
    <x v="9"/>
  </r>
  <r>
    <x v="1"/>
    <x v="1"/>
    <x v="8"/>
    <x v="1"/>
    <x v="10"/>
    <n v="12937"/>
    <n v="138328"/>
    <n v="148731"/>
    <x v="10"/>
  </r>
  <r>
    <x v="1"/>
    <x v="1"/>
    <x v="8"/>
    <x v="1"/>
    <x v="11"/>
    <n v="12119"/>
    <n v="150447"/>
    <n v="150447"/>
    <x v="11"/>
  </r>
  <r>
    <x v="1"/>
    <x v="1"/>
    <x v="8"/>
    <x v="2"/>
    <x v="0"/>
    <n v="12685"/>
    <n v="12685"/>
    <n v="148951"/>
    <x v="0"/>
  </r>
  <r>
    <x v="1"/>
    <x v="1"/>
    <x v="8"/>
    <x v="2"/>
    <x v="1"/>
    <n v="14537"/>
    <n v="27222"/>
    <n v="149993"/>
    <x v="1"/>
  </r>
  <r>
    <x v="1"/>
    <x v="1"/>
    <x v="8"/>
    <x v="2"/>
    <x v="2"/>
    <n v="13035"/>
    <n v="40257"/>
    <n v="149360"/>
    <x v="2"/>
  </r>
  <r>
    <x v="1"/>
    <x v="1"/>
    <x v="8"/>
    <x v="2"/>
    <x v="3"/>
    <n v="13646"/>
    <n v="53903"/>
    <n v="151101"/>
    <x v="3"/>
  </r>
  <r>
    <x v="1"/>
    <x v="1"/>
    <x v="8"/>
    <x v="2"/>
    <x v="4"/>
    <n v="13083"/>
    <n v="66986"/>
    <n v="151089"/>
    <x v="4"/>
  </r>
  <r>
    <x v="1"/>
    <x v="1"/>
    <x v="8"/>
    <x v="2"/>
    <x v="5"/>
    <n v="14641"/>
    <n v="81627"/>
    <n v="152709"/>
    <x v="5"/>
  </r>
  <r>
    <x v="1"/>
    <x v="1"/>
    <x v="8"/>
    <x v="2"/>
    <x v="6"/>
    <n v="10768"/>
    <n v="92395"/>
    <n v="150930"/>
    <x v="6"/>
  </r>
  <r>
    <x v="1"/>
    <x v="1"/>
    <x v="8"/>
    <x v="2"/>
    <x v="7"/>
    <n v="14541"/>
    <n v="106936"/>
    <n v="154613"/>
    <x v="7"/>
  </r>
  <r>
    <x v="1"/>
    <x v="1"/>
    <x v="8"/>
    <x v="2"/>
    <x v="8"/>
    <n v="14060"/>
    <n v="120996"/>
    <n v="158450"/>
    <x v="8"/>
  </r>
  <r>
    <x v="1"/>
    <x v="1"/>
    <x v="8"/>
    <x v="2"/>
    <x v="9"/>
    <n v="13514"/>
    <n v="134510"/>
    <n v="159566"/>
    <x v="9"/>
  </r>
  <r>
    <x v="1"/>
    <x v="1"/>
    <x v="8"/>
    <x v="2"/>
    <x v="10"/>
    <n v="14064"/>
    <n v="148574"/>
    <n v="160693"/>
    <x v="10"/>
  </r>
  <r>
    <x v="1"/>
    <x v="1"/>
    <x v="8"/>
    <x v="2"/>
    <x v="11"/>
    <n v="10119"/>
    <n v="158693"/>
    <n v="158693"/>
    <x v="11"/>
  </r>
  <r>
    <x v="1"/>
    <x v="1"/>
    <x v="8"/>
    <x v="3"/>
    <x v="0"/>
    <n v="13130"/>
    <n v="13130"/>
    <n v="159138"/>
    <x v="0"/>
  </r>
  <r>
    <x v="1"/>
    <x v="1"/>
    <x v="8"/>
    <x v="3"/>
    <x v="1"/>
    <n v="14987"/>
    <n v="28117"/>
    <n v="159588"/>
    <x v="1"/>
  </r>
  <r>
    <x v="1"/>
    <x v="1"/>
    <x v="8"/>
    <x v="3"/>
    <x v="2"/>
    <n v="11554"/>
    <n v="39671"/>
    <n v="158107"/>
    <x v="2"/>
  </r>
  <r>
    <x v="1"/>
    <x v="1"/>
    <x v="8"/>
    <x v="3"/>
    <x v="3"/>
    <n v="14026"/>
    <n v="53697"/>
    <n v="158487"/>
    <x v="3"/>
  </r>
  <r>
    <x v="1"/>
    <x v="1"/>
    <x v="8"/>
    <x v="3"/>
    <x v="4"/>
    <n v="13138"/>
    <n v="66835"/>
    <n v="158542"/>
    <x v="4"/>
  </r>
  <r>
    <x v="1"/>
    <x v="1"/>
    <x v="8"/>
    <x v="3"/>
    <x v="5"/>
    <n v="14016"/>
    <n v="80851"/>
    <n v="157917"/>
    <x v="5"/>
  </r>
  <r>
    <x v="1"/>
    <x v="1"/>
    <x v="8"/>
    <x v="3"/>
    <x v="6"/>
    <n v="11996"/>
    <n v="92847"/>
    <n v="159145"/>
    <x v="6"/>
  </r>
  <r>
    <x v="1"/>
    <x v="1"/>
    <x v="8"/>
    <x v="3"/>
    <x v="7"/>
    <n v="14415"/>
    <n v="107262"/>
    <n v="159019"/>
    <x v="7"/>
  </r>
  <r>
    <x v="1"/>
    <x v="1"/>
    <x v="8"/>
    <x v="3"/>
    <x v="8"/>
    <n v="10475"/>
    <n v="117737"/>
    <n v="155434"/>
    <x v="8"/>
  </r>
  <r>
    <x v="1"/>
    <x v="1"/>
    <x v="8"/>
    <x v="3"/>
    <x v="9"/>
    <n v="12147"/>
    <n v="129884"/>
    <n v="154067"/>
    <x v="9"/>
  </r>
  <r>
    <x v="1"/>
    <x v="1"/>
    <x v="8"/>
    <x v="3"/>
    <x v="10"/>
    <n v="10939"/>
    <n v="140823"/>
    <n v="150942"/>
    <x v="10"/>
  </r>
  <r>
    <x v="1"/>
    <x v="1"/>
    <x v="8"/>
    <x v="3"/>
    <x v="11"/>
    <n v="14078"/>
    <n v="154901"/>
    <n v="154901"/>
    <x v="11"/>
  </r>
  <r>
    <x v="1"/>
    <x v="1"/>
    <x v="8"/>
    <x v="4"/>
    <x v="0"/>
    <n v="13999"/>
    <n v="13999"/>
    <n v="155770"/>
    <x v="0"/>
  </r>
  <r>
    <x v="1"/>
    <x v="1"/>
    <x v="8"/>
    <x v="4"/>
    <x v="1"/>
    <n v="14417"/>
    <n v="28416"/>
    <n v="155200"/>
    <x v="1"/>
  </r>
  <r>
    <x v="1"/>
    <x v="1"/>
    <x v="8"/>
    <x v="4"/>
    <x v="2"/>
    <n v="13216"/>
    <n v="41632"/>
    <n v="156862"/>
    <x v="2"/>
  </r>
  <r>
    <x v="1"/>
    <x v="1"/>
    <x v="8"/>
    <x v="4"/>
    <x v="3"/>
    <n v="10418"/>
    <n v="52050"/>
    <n v="153254"/>
    <x v="3"/>
  </r>
  <r>
    <x v="1"/>
    <x v="1"/>
    <x v="8"/>
    <x v="4"/>
    <x v="4"/>
    <n v="10453"/>
    <n v="62503"/>
    <n v="150569"/>
    <x v="4"/>
  </r>
  <r>
    <x v="1"/>
    <x v="1"/>
    <x v="8"/>
    <x v="4"/>
    <x v="5"/>
    <n v="10184"/>
    <n v="72687"/>
    <n v="146737"/>
    <x v="5"/>
  </r>
  <r>
    <x v="1"/>
    <x v="1"/>
    <x v="8"/>
    <x v="4"/>
    <x v="6"/>
    <n v="13445"/>
    <n v="86132"/>
    <n v="148186"/>
    <x v="6"/>
  </r>
  <r>
    <x v="1"/>
    <x v="1"/>
    <x v="8"/>
    <x v="4"/>
    <x v="7"/>
    <n v="13575"/>
    <n v="99707"/>
    <n v="147346"/>
    <x v="7"/>
  </r>
  <r>
    <x v="1"/>
    <x v="1"/>
    <x v="8"/>
    <x v="4"/>
    <x v="8"/>
    <n v="10873"/>
    <n v="110580"/>
    <n v="147744"/>
    <x v="8"/>
  </r>
  <r>
    <x v="1"/>
    <x v="1"/>
    <x v="8"/>
    <x v="4"/>
    <x v="9"/>
    <n v="11409"/>
    <n v="121989"/>
    <n v="147006"/>
    <x v="9"/>
  </r>
  <r>
    <x v="1"/>
    <x v="1"/>
    <x v="8"/>
    <x v="4"/>
    <x v="10"/>
    <n v="12085"/>
    <n v="134074"/>
    <n v="148152"/>
    <x v="10"/>
  </r>
  <r>
    <x v="1"/>
    <x v="1"/>
    <x v="8"/>
    <x v="4"/>
    <x v="11"/>
    <n v="12671"/>
    <n v="146745"/>
    <n v="146745"/>
    <x v="11"/>
  </r>
  <r>
    <x v="1"/>
    <x v="1"/>
    <x v="8"/>
    <x v="5"/>
    <x v="0"/>
    <n v="10312"/>
    <n v="10312"/>
    <n v="143058"/>
    <x v="0"/>
  </r>
  <r>
    <x v="1"/>
    <x v="1"/>
    <x v="8"/>
    <x v="5"/>
    <x v="1"/>
    <n v="13856"/>
    <n v="24168"/>
    <n v="142497"/>
    <x v="1"/>
  </r>
  <r>
    <x v="1"/>
    <x v="1"/>
    <x v="8"/>
    <x v="5"/>
    <x v="2"/>
    <n v="14904"/>
    <n v="39072"/>
    <n v="144185"/>
    <x v="2"/>
  </r>
  <r>
    <x v="1"/>
    <x v="1"/>
    <x v="8"/>
    <x v="5"/>
    <x v="3"/>
    <n v="12001"/>
    <n v="51073"/>
    <n v="145768"/>
    <x v="3"/>
  </r>
  <r>
    <x v="1"/>
    <x v="1"/>
    <x v="8"/>
    <x v="5"/>
    <x v="4"/>
    <n v="14147"/>
    <n v="65220"/>
    <n v="149462"/>
    <x v="4"/>
  </r>
  <r>
    <x v="1"/>
    <x v="1"/>
    <x v="8"/>
    <x v="5"/>
    <x v="5"/>
    <n v="13430"/>
    <n v="78650"/>
    <n v="152708"/>
    <x v="5"/>
  </r>
  <r>
    <x v="1"/>
    <x v="1"/>
    <x v="8"/>
    <x v="5"/>
    <x v="6"/>
    <n v="10968"/>
    <n v="89618"/>
    <n v="150231"/>
    <x v="6"/>
  </r>
  <r>
    <x v="1"/>
    <x v="1"/>
    <x v="8"/>
    <x v="5"/>
    <x v="7"/>
    <n v="11503"/>
    <n v="101121"/>
    <n v="148159"/>
    <x v="7"/>
  </r>
  <r>
    <x v="1"/>
    <x v="1"/>
    <x v="8"/>
    <x v="5"/>
    <x v="8"/>
    <n v="10701"/>
    <n v="111822"/>
    <n v="147987"/>
    <x v="8"/>
  </r>
  <r>
    <x v="1"/>
    <x v="1"/>
    <x v="8"/>
    <x v="5"/>
    <x v="9"/>
    <n v="11078"/>
    <n v="122900"/>
    <n v="147656"/>
    <x v="9"/>
  </r>
  <r>
    <x v="1"/>
    <x v="1"/>
    <x v="8"/>
    <x v="5"/>
    <x v="10"/>
    <n v="12560"/>
    <n v="135460"/>
    <n v="148131"/>
    <x v="10"/>
  </r>
  <r>
    <x v="1"/>
    <x v="1"/>
    <x v="8"/>
    <x v="5"/>
    <x v="11"/>
    <n v="12996"/>
    <n v="148456"/>
    <n v="148456"/>
    <x v="11"/>
  </r>
  <r>
    <x v="1"/>
    <x v="1"/>
    <x v="8"/>
    <x v="6"/>
    <x v="0"/>
    <n v="12336"/>
    <n v="12336"/>
    <n v="150480"/>
    <x v="0"/>
  </r>
  <r>
    <x v="1"/>
    <x v="1"/>
    <x v="8"/>
    <x v="6"/>
    <x v="1"/>
    <n v="14613"/>
    <n v="26949"/>
    <n v="151237"/>
    <x v="1"/>
  </r>
  <r>
    <x v="1"/>
    <x v="1"/>
    <x v="8"/>
    <x v="6"/>
    <x v="2"/>
    <n v="10089"/>
    <n v="37038"/>
    <n v="146422"/>
    <x v="2"/>
  </r>
  <r>
    <x v="1"/>
    <x v="1"/>
    <x v="8"/>
    <x v="6"/>
    <x v="3"/>
    <n v="12760"/>
    <n v="49798"/>
    <n v="147181"/>
    <x v="3"/>
  </r>
  <r>
    <x v="1"/>
    <x v="1"/>
    <x v="8"/>
    <x v="6"/>
    <x v="4"/>
    <n v="10344"/>
    <n v="60142"/>
    <n v="143378"/>
    <x v="4"/>
  </r>
  <r>
    <x v="1"/>
    <x v="2"/>
    <x v="4"/>
    <x v="0"/>
    <x v="0"/>
    <n v="11426"/>
    <n v="11426"/>
    <n v="11426"/>
    <x v="0"/>
  </r>
  <r>
    <x v="1"/>
    <x v="2"/>
    <x v="4"/>
    <x v="0"/>
    <x v="1"/>
    <n v="14752"/>
    <n v="26178"/>
    <n v="26178"/>
    <x v="1"/>
  </r>
  <r>
    <x v="1"/>
    <x v="2"/>
    <x v="4"/>
    <x v="0"/>
    <x v="2"/>
    <n v="12429"/>
    <n v="38607"/>
    <n v="38607"/>
    <x v="2"/>
  </r>
  <r>
    <x v="1"/>
    <x v="2"/>
    <x v="4"/>
    <x v="0"/>
    <x v="3"/>
    <n v="14364"/>
    <n v="52971"/>
    <n v="52971"/>
    <x v="3"/>
  </r>
  <r>
    <x v="1"/>
    <x v="2"/>
    <x v="4"/>
    <x v="0"/>
    <x v="4"/>
    <n v="11581"/>
    <n v="64552"/>
    <n v="64552"/>
    <x v="4"/>
  </r>
  <r>
    <x v="1"/>
    <x v="2"/>
    <x v="4"/>
    <x v="0"/>
    <x v="5"/>
    <n v="12847"/>
    <n v="77399"/>
    <n v="77399"/>
    <x v="5"/>
  </r>
  <r>
    <x v="1"/>
    <x v="2"/>
    <x v="4"/>
    <x v="0"/>
    <x v="6"/>
    <n v="10781"/>
    <n v="88180"/>
    <n v="88180"/>
    <x v="6"/>
  </r>
  <r>
    <x v="1"/>
    <x v="2"/>
    <x v="4"/>
    <x v="0"/>
    <x v="7"/>
    <n v="11710"/>
    <n v="99890"/>
    <n v="99890"/>
    <x v="7"/>
  </r>
  <r>
    <x v="1"/>
    <x v="2"/>
    <x v="4"/>
    <x v="0"/>
    <x v="8"/>
    <n v="12131"/>
    <n v="112021"/>
    <n v="112021"/>
    <x v="8"/>
  </r>
  <r>
    <x v="1"/>
    <x v="2"/>
    <x v="4"/>
    <x v="0"/>
    <x v="9"/>
    <n v="10514"/>
    <n v="122535"/>
    <n v="122535"/>
    <x v="9"/>
  </r>
  <r>
    <x v="1"/>
    <x v="2"/>
    <x v="4"/>
    <x v="0"/>
    <x v="10"/>
    <n v="14983"/>
    <n v="137518"/>
    <n v="137518"/>
    <x v="10"/>
  </r>
  <r>
    <x v="1"/>
    <x v="2"/>
    <x v="4"/>
    <x v="0"/>
    <x v="11"/>
    <n v="14321"/>
    <n v="151839"/>
    <n v="151839"/>
    <x v="11"/>
  </r>
  <r>
    <x v="1"/>
    <x v="2"/>
    <x v="4"/>
    <x v="1"/>
    <x v="0"/>
    <n v="14069"/>
    <n v="14069"/>
    <n v="154482"/>
    <x v="0"/>
  </r>
  <r>
    <x v="1"/>
    <x v="2"/>
    <x v="4"/>
    <x v="1"/>
    <x v="1"/>
    <n v="13781"/>
    <n v="27850"/>
    <n v="153511"/>
    <x v="1"/>
  </r>
  <r>
    <x v="1"/>
    <x v="2"/>
    <x v="4"/>
    <x v="1"/>
    <x v="2"/>
    <n v="13034"/>
    <n v="40884"/>
    <n v="154116"/>
    <x v="2"/>
  </r>
  <r>
    <x v="1"/>
    <x v="2"/>
    <x v="4"/>
    <x v="1"/>
    <x v="3"/>
    <n v="10674"/>
    <n v="51558"/>
    <n v="150426"/>
    <x v="3"/>
  </r>
  <r>
    <x v="1"/>
    <x v="2"/>
    <x v="4"/>
    <x v="1"/>
    <x v="4"/>
    <n v="10568"/>
    <n v="62126"/>
    <n v="149413"/>
    <x v="4"/>
  </r>
  <r>
    <x v="1"/>
    <x v="2"/>
    <x v="4"/>
    <x v="1"/>
    <x v="5"/>
    <n v="11107"/>
    <n v="73233"/>
    <n v="147673"/>
    <x v="5"/>
  </r>
  <r>
    <x v="1"/>
    <x v="2"/>
    <x v="4"/>
    <x v="1"/>
    <x v="6"/>
    <n v="12389"/>
    <n v="85622"/>
    <n v="149281"/>
    <x v="6"/>
  </r>
  <r>
    <x v="1"/>
    <x v="2"/>
    <x v="4"/>
    <x v="1"/>
    <x v="7"/>
    <n v="14096"/>
    <n v="99718"/>
    <n v="151667"/>
    <x v="7"/>
  </r>
  <r>
    <x v="1"/>
    <x v="2"/>
    <x v="4"/>
    <x v="1"/>
    <x v="8"/>
    <n v="10990"/>
    <n v="110708"/>
    <n v="150526"/>
    <x v="8"/>
  </r>
  <r>
    <x v="1"/>
    <x v="2"/>
    <x v="4"/>
    <x v="1"/>
    <x v="9"/>
    <n v="14492"/>
    <n v="125200"/>
    <n v="154504"/>
    <x v="9"/>
  </r>
  <r>
    <x v="1"/>
    <x v="2"/>
    <x v="4"/>
    <x v="1"/>
    <x v="10"/>
    <n v="11079"/>
    <n v="136279"/>
    <n v="150600"/>
    <x v="10"/>
  </r>
  <r>
    <x v="1"/>
    <x v="2"/>
    <x v="4"/>
    <x v="1"/>
    <x v="11"/>
    <n v="11626"/>
    <n v="147905"/>
    <n v="147905"/>
    <x v="11"/>
  </r>
  <r>
    <x v="1"/>
    <x v="2"/>
    <x v="4"/>
    <x v="2"/>
    <x v="0"/>
    <n v="10303"/>
    <n v="10303"/>
    <n v="144139"/>
    <x v="0"/>
  </r>
  <r>
    <x v="1"/>
    <x v="2"/>
    <x v="4"/>
    <x v="2"/>
    <x v="1"/>
    <n v="11845"/>
    <n v="22148"/>
    <n v="142203"/>
    <x v="1"/>
  </r>
  <r>
    <x v="1"/>
    <x v="2"/>
    <x v="4"/>
    <x v="2"/>
    <x v="2"/>
    <n v="12072"/>
    <n v="34220"/>
    <n v="141241"/>
    <x v="2"/>
  </r>
  <r>
    <x v="1"/>
    <x v="2"/>
    <x v="4"/>
    <x v="2"/>
    <x v="3"/>
    <n v="10500"/>
    <n v="44720"/>
    <n v="141067"/>
    <x v="3"/>
  </r>
  <r>
    <x v="1"/>
    <x v="2"/>
    <x v="4"/>
    <x v="2"/>
    <x v="4"/>
    <n v="13831"/>
    <n v="58551"/>
    <n v="144330"/>
    <x v="4"/>
  </r>
  <r>
    <x v="1"/>
    <x v="2"/>
    <x v="4"/>
    <x v="2"/>
    <x v="5"/>
    <n v="10477"/>
    <n v="69028"/>
    <n v="143700"/>
    <x v="5"/>
  </r>
  <r>
    <x v="1"/>
    <x v="2"/>
    <x v="4"/>
    <x v="2"/>
    <x v="6"/>
    <n v="11103"/>
    <n v="80131"/>
    <n v="142414"/>
    <x v="6"/>
  </r>
  <r>
    <x v="1"/>
    <x v="2"/>
    <x v="4"/>
    <x v="2"/>
    <x v="7"/>
    <n v="14439"/>
    <n v="94570"/>
    <n v="142757"/>
    <x v="7"/>
  </r>
  <r>
    <x v="1"/>
    <x v="2"/>
    <x v="4"/>
    <x v="2"/>
    <x v="8"/>
    <n v="12296"/>
    <n v="106866"/>
    <n v="144063"/>
    <x v="8"/>
  </r>
  <r>
    <x v="1"/>
    <x v="2"/>
    <x v="4"/>
    <x v="2"/>
    <x v="9"/>
    <n v="11477"/>
    <n v="118343"/>
    <n v="141048"/>
    <x v="9"/>
  </r>
  <r>
    <x v="1"/>
    <x v="2"/>
    <x v="4"/>
    <x v="2"/>
    <x v="10"/>
    <n v="13603"/>
    <n v="131946"/>
    <n v="143572"/>
    <x v="10"/>
  </r>
  <r>
    <x v="1"/>
    <x v="2"/>
    <x v="4"/>
    <x v="2"/>
    <x v="11"/>
    <n v="14440"/>
    <n v="146386"/>
    <n v="146386"/>
    <x v="11"/>
  </r>
  <r>
    <x v="1"/>
    <x v="2"/>
    <x v="4"/>
    <x v="3"/>
    <x v="0"/>
    <n v="10760"/>
    <n v="10760"/>
    <n v="146843"/>
    <x v="0"/>
  </r>
  <r>
    <x v="1"/>
    <x v="2"/>
    <x v="4"/>
    <x v="3"/>
    <x v="1"/>
    <n v="11959"/>
    <n v="22719"/>
    <n v="146957"/>
    <x v="1"/>
  </r>
  <r>
    <x v="1"/>
    <x v="2"/>
    <x v="4"/>
    <x v="3"/>
    <x v="2"/>
    <n v="10658"/>
    <n v="33377"/>
    <n v="145543"/>
    <x v="2"/>
  </r>
  <r>
    <x v="1"/>
    <x v="2"/>
    <x v="4"/>
    <x v="3"/>
    <x v="3"/>
    <n v="12385"/>
    <n v="45762"/>
    <n v="147428"/>
    <x v="3"/>
  </r>
  <r>
    <x v="1"/>
    <x v="2"/>
    <x v="4"/>
    <x v="3"/>
    <x v="4"/>
    <n v="13359"/>
    <n v="59121"/>
    <n v="146956"/>
    <x v="4"/>
  </r>
  <r>
    <x v="1"/>
    <x v="2"/>
    <x v="4"/>
    <x v="3"/>
    <x v="5"/>
    <n v="10545"/>
    <n v="69666"/>
    <n v="147024"/>
    <x v="5"/>
  </r>
  <r>
    <x v="1"/>
    <x v="2"/>
    <x v="4"/>
    <x v="3"/>
    <x v="6"/>
    <n v="13831"/>
    <n v="83497"/>
    <n v="149752"/>
    <x v="6"/>
  </r>
  <r>
    <x v="1"/>
    <x v="2"/>
    <x v="4"/>
    <x v="3"/>
    <x v="7"/>
    <n v="11516"/>
    <n v="95013"/>
    <n v="146829"/>
    <x v="7"/>
  </r>
  <r>
    <x v="1"/>
    <x v="2"/>
    <x v="4"/>
    <x v="3"/>
    <x v="8"/>
    <n v="13562"/>
    <n v="108575"/>
    <n v="148095"/>
    <x v="8"/>
  </r>
  <r>
    <x v="1"/>
    <x v="2"/>
    <x v="4"/>
    <x v="3"/>
    <x v="9"/>
    <n v="13777"/>
    <n v="122352"/>
    <n v="150395"/>
    <x v="9"/>
  </r>
  <r>
    <x v="1"/>
    <x v="2"/>
    <x v="4"/>
    <x v="3"/>
    <x v="10"/>
    <n v="11439"/>
    <n v="133791"/>
    <n v="148231"/>
    <x v="10"/>
  </r>
  <r>
    <x v="1"/>
    <x v="2"/>
    <x v="4"/>
    <x v="3"/>
    <x v="11"/>
    <n v="12279"/>
    <n v="146070"/>
    <n v="146070"/>
    <x v="11"/>
  </r>
  <r>
    <x v="1"/>
    <x v="2"/>
    <x v="4"/>
    <x v="4"/>
    <x v="0"/>
    <n v="14303"/>
    <n v="14303"/>
    <n v="149613"/>
    <x v="0"/>
  </r>
  <r>
    <x v="1"/>
    <x v="2"/>
    <x v="4"/>
    <x v="4"/>
    <x v="1"/>
    <n v="11843"/>
    <n v="26146"/>
    <n v="149497"/>
    <x v="1"/>
  </r>
  <r>
    <x v="1"/>
    <x v="2"/>
    <x v="4"/>
    <x v="4"/>
    <x v="2"/>
    <n v="13859"/>
    <n v="40005"/>
    <n v="152698"/>
    <x v="2"/>
  </r>
  <r>
    <x v="1"/>
    <x v="2"/>
    <x v="4"/>
    <x v="4"/>
    <x v="3"/>
    <n v="11340"/>
    <n v="51345"/>
    <n v="151653"/>
    <x v="3"/>
  </r>
  <r>
    <x v="1"/>
    <x v="2"/>
    <x v="4"/>
    <x v="4"/>
    <x v="4"/>
    <n v="13663"/>
    <n v="65008"/>
    <n v="151957"/>
    <x v="4"/>
  </r>
  <r>
    <x v="1"/>
    <x v="2"/>
    <x v="4"/>
    <x v="4"/>
    <x v="5"/>
    <n v="10654"/>
    <n v="75662"/>
    <n v="152066"/>
    <x v="5"/>
  </r>
  <r>
    <x v="1"/>
    <x v="2"/>
    <x v="4"/>
    <x v="4"/>
    <x v="6"/>
    <n v="12448"/>
    <n v="88110"/>
    <n v="150683"/>
    <x v="6"/>
  </r>
  <r>
    <x v="1"/>
    <x v="2"/>
    <x v="4"/>
    <x v="4"/>
    <x v="7"/>
    <n v="14130"/>
    <n v="102240"/>
    <n v="153297"/>
    <x v="7"/>
  </r>
  <r>
    <x v="1"/>
    <x v="2"/>
    <x v="4"/>
    <x v="4"/>
    <x v="8"/>
    <n v="13687"/>
    <n v="115927"/>
    <n v="153422"/>
    <x v="8"/>
  </r>
  <r>
    <x v="1"/>
    <x v="2"/>
    <x v="4"/>
    <x v="4"/>
    <x v="9"/>
    <n v="11281"/>
    <n v="127208"/>
    <n v="150926"/>
    <x v="9"/>
  </r>
  <r>
    <x v="1"/>
    <x v="2"/>
    <x v="4"/>
    <x v="4"/>
    <x v="10"/>
    <n v="14362"/>
    <n v="141570"/>
    <n v="153849"/>
    <x v="10"/>
  </r>
  <r>
    <x v="1"/>
    <x v="2"/>
    <x v="4"/>
    <x v="4"/>
    <x v="11"/>
    <n v="10611"/>
    <n v="152181"/>
    <n v="152181"/>
    <x v="11"/>
  </r>
  <r>
    <x v="1"/>
    <x v="2"/>
    <x v="4"/>
    <x v="5"/>
    <x v="0"/>
    <n v="10034"/>
    <n v="10034"/>
    <n v="147912"/>
    <x v="0"/>
  </r>
  <r>
    <x v="1"/>
    <x v="2"/>
    <x v="4"/>
    <x v="5"/>
    <x v="1"/>
    <n v="11431"/>
    <n v="21465"/>
    <n v="147500"/>
    <x v="1"/>
  </r>
  <r>
    <x v="1"/>
    <x v="2"/>
    <x v="4"/>
    <x v="5"/>
    <x v="2"/>
    <n v="10867"/>
    <n v="32332"/>
    <n v="144508"/>
    <x v="2"/>
  </r>
  <r>
    <x v="1"/>
    <x v="2"/>
    <x v="4"/>
    <x v="5"/>
    <x v="3"/>
    <n v="14691"/>
    <n v="47023"/>
    <n v="147859"/>
    <x v="3"/>
  </r>
  <r>
    <x v="1"/>
    <x v="2"/>
    <x v="4"/>
    <x v="5"/>
    <x v="4"/>
    <n v="10120"/>
    <n v="57143"/>
    <n v="144316"/>
    <x v="4"/>
  </r>
  <r>
    <x v="1"/>
    <x v="2"/>
    <x v="4"/>
    <x v="5"/>
    <x v="5"/>
    <n v="11749"/>
    <n v="68892"/>
    <n v="145411"/>
    <x v="5"/>
  </r>
  <r>
    <x v="1"/>
    <x v="2"/>
    <x v="4"/>
    <x v="5"/>
    <x v="6"/>
    <n v="13139"/>
    <n v="82031"/>
    <n v="146102"/>
    <x v="6"/>
  </r>
  <r>
    <x v="1"/>
    <x v="2"/>
    <x v="4"/>
    <x v="5"/>
    <x v="7"/>
    <n v="13658"/>
    <n v="95689"/>
    <n v="145630"/>
    <x v="7"/>
  </r>
  <r>
    <x v="1"/>
    <x v="2"/>
    <x v="4"/>
    <x v="5"/>
    <x v="8"/>
    <n v="13647"/>
    <n v="109336"/>
    <n v="145590"/>
    <x v="8"/>
  </r>
  <r>
    <x v="1"/>
    <x v="2"/>
    <x v="4"/>
    <x v="5"/>
    <x v="9"/>
    <n v="11699"/>
    <n v="121035"/>
    <n v="146008"/>
    <x v="9"/>
  </r>
  <r>
    <x v="1"/>
    <x v="2"/>
    <x v="4"/>
    <x v="5"/>
    <x v="10"/>
    <n v="14289"/>
    <n v="135324"/>
    <n v="145935"/>
    <x v="10"/>
  </r>
  <r>
    <x v="1"/>
    <x v="2"/>
    <x v="4"/>
    <x v="5"/>
    <x v="11"/>
    <n v="14239"/>
    <n v="149563"/>
    <n v="149563"/>
    <x v="11"/>
  </r>
  <r>
    <x v="1"/>
    <x v="2"/>
    <x v="4"/>
    <x v="6"/>
    <x v="0"/>
    <n v="12505"/>
    <n v="12505"/>
    <n v="152034"/>
    <x v="0"/>
  </r>
  <r>
    <x v="1"/>
    <x v="2"/>
    <x v="4"/>
    <x v="6"/>
    <x v="1"/>
    <n v="12001"/>
    <n v="24506"/>
    <n v="152604"/>
    <x v="1"/>
  </r>
  <r>
    <x v="1"/>
    <x v="2"/>
    <x v="4"/>
    <x v="6"/>
    <x v="2"/>
    <n v="13424"/>
    <n v="37930"/>
    <n v="155161"/>
    <x v="2"/>
  </r>
  <r>
    <x v="1"/>
    <x v="2"/>
    <x v="4"/>
    <x v="6"/>
    <x v="3"/>
    <n v="14897"/>
    <n v="52827"/>
    <n v="155367"/>
    <x v="3"/>
  </r>
  <r>
    <x v="1"/>
    <x v="2"/>
    <x v="4"/>
    <x v="6"/>
    <x v="4"/>
    <n v="13726"/>
    <n v="66553"/>
    <n v="158973"/>
    <x v="4"/>
  </r>
  <r>
    <x v="2"/>
    <x v="0"/>
    <x v="0"/>
    <x v="0"/>
    <x v="0"/>
    <n v="14333"/>
    <n v="14333"/>
    <n v="14333"/>
    <x v="0"/>
  </r>
  <r>
    <x v="2"/>
    <x v="0"/>
    <x v="0"/>
    <x v="0"/>
    <x v="1"/>
    <n v="10136"/>
    <n v="24469"/>
    <n v="24469"/>
    <x v="1"/>
  </r>
  <r>
    <x v="2"/>
    <x v="0"/>
    <x v="0"/>
    <x v="0"/>
    <x v="2"/>
    <n v="12286"/>
    <n v="36755"/>
    <n v="36755"/>
    <x v="2"/>
  </r>
  <r>
    <x v="2"/>
    <x v="0"/>
    <x v="0"/>
    <x v="0"/>
    <x v="3"/>
    <n v="13502"/>
    <n v="50257"/>
    <n v="50257"/>
    <x v="3"/>
  </r>
  <r>
    <x v="2"/>
    <x v="0"/>
    <x v="0"/>
    <x v="0"/>
    <x v="4"/>
    <n v="14252"/>
    <n v="64509"/>
    <n v="64509"/>
    <x v="4"/>
  </r>
  <r>
    <x v="2"/>
    <x v="0"/>
    <x v="0"/>
    <x v="0"/>
    <x v="5"/>
    <n v="12398"/>
    <n v="76907"/>
    <n v="76907"/>
    <x v="5"/>
  </r>
  <r>
    <x v="2"/>
    <x v="0"/>
    <x v="0"/>
    <x v="0"/>
    <x v="6"/>
    <n v="14559"/>
    <n v="91466"/>
    <n v="91466"/>
    <x v="6"/>
  </r>
  <r>
    <x v="2"/>
    <x v="0"/>
    <x v="0"/>
    <x v="0"/>
    <x v="7"/>
    <n v="11956"/>
    <n v="103422"/>
    <n v="103422"/>
    <x v="7"/>
  </r>
  <r>
    <x v="2"/>
    <x v="0"/>
    <x v="0"/>
    <x v="0"/>
    <x v="8"/>
    <n v="10928"/>
    <n v="114350"/>
    <n v="114350"/>
    <x v="8"/>
  </r>
  <r>
    <x v="2"/>
    <x v="0"/>
    <x v="0"/>
    <x v="0"/>
    <x v="9"/>
    <n v="13743"/>
    <n v="128093"/>
    <n v="128093"/>
    <x v="9"/>
  </r>
  <r>
    <x v="2"/>
    <x v="0"/>
    <x v="0"/>
    <x v="0"/>
    <x v="10"/>
    <n v="12966"/>
    <n v="141059"/>
    <n v="141059"/>
    <x v="10"/>
  </r>
  <r>
    <x v="2"/>
    <x v="0"/>
    <x v="0"/>
    <x v="0"/>
    <x v="11"/>
    <n v="13546"/>
    <n v="154605"/>
    <n v="154605"/>
    <x v="11"/>
  </r>
  <r>
    <x v="2"/>
    <x v="0"/>
    <x v="0"/>
    <x v="1"/>
    <x v="0"/>
    <n v="12471"/>
    <n v="12471"/>
    <n v="152743"/>
    <x v="0"/>
  </r>
  <r>
    <x v="2"/>
    <x v="0"/>
    <x v="0"/>
    <x v="1"/>
    <x v="1"/>
    <n v="14293"/>
    <n v="26764"/>
    <n v="156900"/>
    <x v="1"/>
  </r>
  <r>
    <x v="2"/>
    <x v="0"/>
    <x v="0"/>
    <x v="1"/>
    <x v="2"/>
    <n v="11053"/>
    <n v="37817"/>
    <n v="155667"/>
    <x v="2"/>
  </r>
  <r>
    <x v="2"/>
    <x v="0"/>
    <x v="0"/>
    <x v="1"/>
    <x v="3"/>
    <n v="12166"/>
    <n v="49983"/>
    <n v="154331"/>
    <x v="3"/>
  </r>
  <r>
    <x v="2"/>
    <x v="0"/>
    <x v="0"/>
    <x v="1"/>
    <x v="4"/>
    <n v="14618"/>
    <n v="64601"/>
    <n v="154697"/>
    <x v="4"/>
  </r>
  <r>
    <x v="2"/>
    <x v="0"/>
    <x v="0"/>
    <x v="1"/>
    <x v="5"/>
    <n v="10308"/>
    <n v="74909"/>
    <n v="152607"/>
    <x v="5"/>
  </r>
  <r>
    <x v="2"/>
    <x v="0"/>
    <x v="0"/>
    <x v="1"/>
    <x v="6"/>
    <n v="12629"/>
    <n v="87538"/>
    <n v="150677"/>
    <x v="6"/>
  </r>
  <r>
    <x v="2"/>
    <x v="0"/>
    <x v="0"/>
    <x v="1"/>
    <x v="7"/>
    <n v="11832"/>
    <n v="99370"/>
    <n v="150553"/>
    <x v="7"/>
  </r>
  <r>
    <x v="2"/>
    <x v="0"/>
    <x v="0"/>
    <x v="1"/>
    <x v="8"/>
    <n v="14915"/>
    <n v="114285"/>
    <n v="154540"/>
    <x v="8"/>
  </r>
  <r>
    <x v="2"/>
    <x v="0"/>
    <x v="0"/>
    <x v="1"/>
    <x v="9"/>
    <n v="11709"/>
    <n v="125994"/>
    <n v="152506"/>
    <x v="9"/>
  </r>
  <r>
    <x v="2"/>
    <x v="0"/>
    <x v="0"/>
    <x v="1"/>
    <x v="10"/>
    <n v="14006"/>
    <n v="140000"/>
    <n v="153546"/>
    <x v="10"/>
  </r>
  <r>
    <x v="2"/>
    <x v="0"/>
    <x v="0"/>
    <x v="1"/>
    <x v="11"/>
    <n v="14167"/>
    <n v="154167"/>
    <n v="154167"/>
    <x v="11"/>
  </r>
  <r>
    <x v="2"/>
    <x v="0"/>
    <x v="0"/>
    <x v="2"/>
    <x v="0"/>
    <n v="11392"/>
    <n v="11392"/>
    <n v="153088"/>
    <x v="0"/>
  </r>
  <r>
    <x v="2"/>
    <x v="0"/>
    <x v="0"/>
    <x v="2"/>
    <x v="1"/>
    <n v="11801"/>
    <n v="23193"/>
    <n v="150596"/>
    <x v="1"/>
  </r>
  <r>
    <x v="2"/>
    <x v="0"/>
    <x v="0"/>
    <x v="2"/>
    <x v="2"/>
    <n v="13323"/>
    <n v="36516"/>
    <n v="152866"/>
    <x v="2"/>
  </r>
  <r>
    <x v="2"/>
    <x v="0"/>
    <x v="0"/>
    <x v="2"/>
    <x v="3"/>
    <n v="12648"/>
    <n v="49164"/>
    <n v="153348"/>
    <x v="3"/>
  </r>
  <r>
    <x v="2"/>
    <x v="0"/>
    <x v="0"/>
    <x v="2"/>
    <x v="4"/>
    <n v="12397"/>
    <n v="61561"/>
    <n v="151127"/>
    <x v="4"/>
  </r>
  <r>
    <x v="2"/>
    <x v="0"/>
    <x v="0"/>
    <x v="2"/>
    <x v="5"/>
    <n v="10234"/>
    <n v="71795"/>
    <n v="151053"/>
    <x v="5"/>
  </r>
  <r>
    <x v="2"/>
    <x v="0"/>
    <x v="0"/>
    <x v="2"/>
    <x v="6"/>
    <n v="11594"/>
    <n v="83389"/>
    <n v="150018"/>
    <x v="6"/>
  </r>
  <r>
    <x v="2"/>
    <x v="0"/>
    <x v="0"/>
    <x v="2"/>
    <x v="7"/>
    <n v="12344"/>
    <n v="95733"/>
    <n v="150530"/>
    <x v="7"/>
  </r>
  <r>
    <x v="2"/>
    <x v="0"/>
    <x v="0"/>
    <x v="2"/>
    <x v="8"/>
    <n v="11185"/>
    <n v="106918"/>
    <n v="146800"/>
    <x v="8"/>
  </r>
  <r>
    <x v="2"/>
    <x v="0"/>
    <x v="0"/>
    <x v="2"/>
    <x v="9"/>
    <n v="13764"/>
    <n v="120682"/>
    <n v="148855"/>
    <x v="9"/>
  </r>
  <r>
    <x v="2"/>
    <x v="0"/>
    <x v="0"/>
    <x v="2"/>
    <x v="10"/>
    <n v="10100"/>
    <n v="130782"/>
    <n v="144949"/>
    <x v="10"/>
  </r>
  <r>
    <x v="2"/>
    <x v="0"/>
    <x v="0"/>
    <x v="2"/>
    <x v="11"/>
    <n v="13521"/>
    <n v="144303"/>
    <n v="144303"/>
    <x v="11"/>
  </r>
  <r>
    <x v="2"/>
    <x v="0"/>
    <x v="0"/>
    <x v="3"/>
    <x v="0"/>
    <n v="13200"/>
    <n v="13200"/>
    <n v="146111"/>
    <x v="0"/>
  </r>
  <r>
    <x v="2"/>
    <x v="0"/>
    <x v="0"/>
    <x v="3"/>
    <x v="1"/>
    <n v="13788"/>
    <n v="26988"/>
    <n v="148098"/>
    <x v="1"/>
  </r>
  <r>
    <x v="2"/>
    <x v="0"/>
    <x v="0"/>
    <x v="3"/>
    <x v="2"/>
    <n v="10315"/>
    <n v="37303"/>
    <n v="145090"/>
    <x v="2"/>
  </r>
  <r>
    <x v="2"/>
    <x v="0"/>
    <x v="0"/>
    <x v="3"/>
    <x v="3"/>
    <n v="12849"/>
    <n v="50152"/>
    <n v="145291"/>
    <x v="3"/>
  </r>
  <r>
    <x v="2"/>
    <x v="0"/>
    <x v="0"/>
    <x v="3"/>
    <x v="4"/>
    <n v="14620"/>
    <n v="64772"/>
    <n v="147514"/>
    <x v="4"/>
  </r>
  <r>
    <x v="2"/>
    <x v="0"/>
    <x v="0"/>
    <x v="3"/>
    <x v="5"/>
    <n v="12621"/>
    <n v="77393"/>
    <n v="149901"/>
    <x v="5"/>
  </r>
  <r>
    <x v="2"/>
    <x v="0"/>
    <x v="0"/>
    <x v="3"/>
    <x v="6"/>
    <n v="14303"/>
    <n v="91696"/>
    <n v="152610"/>
    <x v="6"/>
  </r>
  <r>
    <x v="2"/>
    <x v="0"/>
    <x v="0"/>
    <x v="3"/>
    <x v="7"/>
    <n v="12708"/>
    <n v="104404"/>
    <n v="152974"/>
    <x v="7"/>
  </r>
  <r>
    <x v="2"/>
    <x v="0"/>
    <x v="0"/>
    <x v="3"/>
    <x v="8"/>
    <n v="14649"/>
    <n v="119053"/>
    <n v="156438"/>
    <x v="8"/>
  </r>
  <r>
    <x v="2"/>
    <x v="0"/>
    <x v="0"/>
    <x v="3"/>
    <x v="9"/>
    <n v="11354"/>
    <n v="130407"/>
    <n v="154028"/>
    <x v="9"/>
  </r>
  <r>
    <x v="2"/>
    <x v="0"/>
    <x v="0"/>
    <x v="3"/>
    <x v="10"/>
    <n v="11063"/>
    <n v="141470"/>
    <n v="154991"/>
    <x v="10"/>
  </r>
  <r>
    <x v="2"/>
    <x v="0"/>
    <x v="0"/>
    <x v="3"/>
    <x v="11"/>
    <n v="11831"/>
    <n v="153301"/>
    <n v="153301"/>
    <x v="11"/>
  </r>
  <r>
    <x v="2"/>
    <x v="0"/>
    <x v="0"/>
    <x v="4"/>
    <x v="0"/>
    <n v="10886"/>
    <n v="10886"/>
    <n v="150987"/>
    <x v="0"/>
  </r>
  <r>
    <x v="2"/>
    <x v="0"/>
    <x v="0"/>
    <x v="4"/>
    <x v="1"/>
    <n v="13258"/>
    <n v="24144"/>
    <n v="150457"/>
    <x v="1"/>
  </r>
  <r>
    <x v="2"/>
    <x v="0"/>
    <x v="0"/>
    <x v="4"/>
    <x v="2"/>
    <n v="14617"/>
    <n v="38761"/>
    <n v="154759"/>
    <x v="2"/>
  </r>
  <r>
    <x v="2"/>
    <x v="0"/>
    <x v="0"/>
    <x v="4"/>
    <x v="3"/>
    <n v="11092"/>
    <n v="49853"/>
    <n v="153002"/>
    <x v="3"/>
  </r>
  <r>
    <x v="2"/>
    <x v="0"/>
    <x v="0"/>
    <x v="4"/>
    <x v="4"/>
    <n v="12745"/>
    <n v="62598"/>
    <n v="151127"/>
    <x v="4"/>
  </r>
  <r>
    <x v="2"/>
    <x v="0"/>
    <x v="0"/>
    <x v="4"/>
    <x v="5"/>
    <n v="13881"/>
    <n v="76479"/>
    <n v="152387"/>
    <x v="5"/>
  </r>
  <r>
    <x v="2"/>
    <x v="0"/>
    <x v="0"/>
    <x v="4"/>
    <x v="6"/>
    <n v="10019"/>
    <n v="86498"/>
    <n v="148103"/>
    <x v="6"/>
  </r>
  <r>
    <x v="2"/>
    <x v="0"/>
    <x v="0"/>
    <x v="4"/>
    <x v="7"/>
    <n v="12447"/>
    <n v="98945"/>
    <n v="147842"/>
    <x v="7"/>
  </r>
  <r>
    <x v="2"/>
    <x v="0"/>
    <x v="0"/>
    <x v="4"/>
    <x v="8"/>
    <n v="13983"/>
    <n v="112928"/>
    <n v="147176"/>
    <x v="8"/>
  </r>
  <r>
    <x v="2"/>
    <x v="0"/>
    <x v="0"/>
    <x v="4"/>
    <x v="9"/>
    <n v="12582"/>
    <n v="125510"/>
    <n v="148404"/>
    <x v="9"/>
  </r>
  <r>
    <x v="2"/>
    <x v="0"/>
    <x v="0"/>
    <x v="4"/>
    <x v="10"/>
    <n v="11764"/>
    <n v="137274"/>
    <n v="149105"/>
    <x v="10"/>
  </r>
  <r>
    <x v="2"/>
    <x v="0"/>
    <x v="0"/>
    <x v="4"/>
    <x v="11"/>
    <n v="11823"/>
    <n v="149097"/>
    <n v="149097"/>
    <x v="11"/>
  </r>
  <r>
    <x v="2"/>
    <x v="0"/>
    <x v="0"/>
    <x v="5"/>
    <x v="0"/>
    <n v="13571"/>
    <n v="13571"/>
    <n v="151782"/>
    <x v="0"/>
  </r>
  <r>
    <x v="2"/>
    <x v="0"/>
    <x v="0"/>
    <x v="5"/>
    <x v="1"/>
    <n v="10770"/>
    <n v="24341"/>
    <n v="149294"/>
    <x v="1"/>
  </r>
  <r>
    <x v="2"/>
    <x v="0"/>
    <x v="0"/>
    <x v="5"/>
    <x v="2"/>
    <n v="14117"/>
    <n v="38458"/>
    <n v="148794"/>
    <x v="2"/>
  </r>
  <r>
    <x v="2"/>
    <x v="0"/>
    <x v="0"/>
    <x v="5"/>
    <x v="3"/>
    <n v="13204"/>
    <n v="51662"/>
    <n v="150906"/>
    <x v="3"/>
  </r>
  <r>
    <x v="2"/>
    <x v="0"/>
    <x v="0"/>
    <x v="5"/>
    <x v="4"/>
    <n v="14790"/>
    <n v="66452"/>
    <n v="152951"/>
    <x v="4"/>
  </r>
  <r>
    <x v="2"/>
    <x v="0"/>
    <x v="0"/>
    <x v="5"/>
    <x v="5"/>
    <n v="13200"/>
    <n v="79652"/>
    <n v="152270"/>
    <x v="5"/>
  </r>
  <r>
    <x v="2"/>
    <x v="0"/>
    <x v="0"/>
    <x v="5"/>
    <x v="6"/>
    <n v="10719"/>
    <n v="90371"/>
    <n v="152970"/>
    <x v="6"/>
  </r>
  <r>
    <x v="2"/>
    <x v="0"/>
    <x v="0"/>
    <x v="5"/>
    <x v="7"/>
    <n v="10667"/>
    <n v="101038"/>
    <n v="151190"/>
    <x v="7"/>
  </r>
  <r>
    <x v="2"/>
    <x v="0"/>
    <x v="0"/>
    <x v="5"/>
    <x v="8"/>
    <n v="13431"/>
    <n v="114469"/>
    <n v="150638"/>
    <x v="8"/>
  </r>
  <r>
    <x v="2"/>
    <x v="0"/>
    <x v="0"/>
    <x v="5"/>
    <x v="9"/>
    <n v="12049"/>
    <n v="126518"/>
    <n v="150105"/>
    <x v="9"/>
  </r>
  <r>
    <x v="2"/>
    <x v="0"/>
    <x v="0"/>
    <x v="5"/>
    <x v="10"/>
    <n v="13425"/>
    <n v="139943"/>
    <n v="151766"/>
    <x v="10"/>
  </r>
  <r>
    <x v="2"/>
    <x v="0"/>
    <x v="0"/>
    <x v="5"/>
    <x v="11"/>
    <n v="10178"/>
    <n v="150121"/>
    <n v="150121"/>
    <x v="11"/>
  </r>
  <r>
    <x v="2"/>
    <x v="0"/>
    <x v="0"/>
    <x v="6"/>
    <x v="0"/>
    <n v="11992"/>
    <n v="11992"/>
    <n v="148542"/>
    <x v="0"/>
  </r>
  <r>
    <x v="2"/>
    <x v="0"/>
    <x v="0"/>
    <x v="6"/>
    <x v="1"/>
    <n v="14020"/>
    <n v="26012"/>
    <n v="151792"/>
    <x v="1"/>
  </r>
  <r>
    <x v="2"/>
    <x v="0"/>
    <x v="0"/>
    <x v="6"/>
    <x v="2"/>
    <n v="14640"/>
    <n v="40652"/>
    <n v="152315"/>
    <x v="2"/>
  </r>
  <r>
    <x v="2"/>
    <x v="0"/>
    <x v="0"/>
    <x v="6"/>
    <x v="3"/>
    <n v="13474"/>
    <n v="54126"/>
    <n v="152585"/>
    <x v="3"/>
  </r>
  <r>
    <x v="2"/>
    <x v="0"/>
    <x v="0"/>
    <x v="6"/>
    <x v="4"/>
    <n v="13661"/>
    <n v="67787"/>
    <n v="151456"/>
    <x v="4"/>
  </r>
  <r>
    <x v="2"/>
    <x v="0"/>
    <x v="1"/>
    <x v="0"/>
    <x v="0"/>
    <n v="10467"/>
    <n v="10467"/>
    <n v="10467"/>
    <x v="0"/>
  </r>
  <r>
    <x v="2"/>
    <x v="0"/>
    <x v="1"/>
    <x v="0"/>
    <x v="1"/>
    <n v="14417"/>
    <n v="24884"/>
    <n v="24884"/>
    <x v="1"/>
  </r>
  <r>
    <x v="2"/>
    <x v="0"/>
    <x v="1"/>
    <x v="0"/>
    <x v="2"/>
    <n v="12257"/>
    <n v="37141"/>
    <n v="37141"/>
    <x v="2"/>
  </r>
  <r>
    <x v="2"/>
    <x v="0"/>
    <x v="1"/>
    <x v="0"/>
    <x v="3"/>
    <n v="13341"/>
    <n v="50482"/>
    <n v="50482"/>
    <x v="3"/>
  </r>
  <r>
    <x v="2"/>
    <x v="0"/>
    <x v="1"/>
    <x v="0"/>
    <x v="4"/>
    <n v="13905"/>
    <n v="64387"/>
    <n v="64387"/>
    <x v="4"/>
  </r>
  <r>
    <x v="2"/>
    <x v="0"/>
    <x v="1"/>
    <x v="0"/>
    <x v="5"/>
    <n v="12636"/>
    <n v="77023"/>
    <n v="77023"/>
    <x v="5"/>
  </r>
  <r>
    <x v="2"/>
    <x v="0"/>
    <x v="1"/>
    <x v="0"/>
    <x v="6"/>
    <n v="10456"/>
    <n v="87479"/>
    <n v="87479"/>
    <x v="6"/>
  </r>
  <r>
    <x v="2"/>
    <x v="0"/>
    <x v="1"/>
    <x v="0"/>
    <x v="7"/>
    <n v="13125"/>
    <n v="100604"/>
    <n v="100604"/>
    <x v="7"/>
  </r>
  <r>
    <x v="2"/>
    <x v="0"/>
    <x v="1"/>
    <x v="0"/>
    <x v="8"/>
    <n v="14285"/>
    <n v="114889"/>
    <n v="114889"/>
    <x v="8"/>
  </r>
  <r>
    <x v="2"/>
    <x v="0"/>
    <x v="1"/>
    <x v="0"/>
    <x v="9"/>
    <n v="11941"/>
    <n v="126830"/>
    <n v="126830"/>
    <x v="9"/>
  </r>
  <r>
    <x v="2"/>
    <x v="0"/>
    <x v="1"/>
    <x v="0"/>
    <x v="10"/>
    <n v="10131"/>
    <n v="136961"/>
    <n v="136961"/>
    <x v="10"/>
  </r>
  <r>
    <x v="2"/>
    <x v="0"/>
    <x v="1"/>
    <x v="0"/>
    <x v="11"/>
    <n v="13871"/>
    <n v="150832"/>
    <n v="150832"/>
    <x v="11"/>
  </r>
  <r>
    <x v="2"/>
    <x v="0"/>
    <x v="1"/>
    <x v="1"/>
    <x v="0"/>
    <n v="11416"/>
    <n v="11416"/>
    <n v="151781"/>
    <x v="0"/>
  </r>
  <r>
    <x v="2"/>
    <x v="0"/>
    <x v="1"/>
    <x v="1"/>
    <x v="1"/>
    <n v="14856"/>
    <n v="26272"/>
    <n v="152220"/>
    <x v="1"/>
  </r>
  <r>
    <x v="2"/>
    <x v="0"/>
    <x v="1"/>
    <x v="1"/>
    <x v="2"/>
    <n v="10218"/>
    <n v="36490"/>
    <n v="150181"/>
    <x v="2"/>
  </r>
  <r>
    <x v="2"/>
    <x v="0"/>
    <x v="1"/>
    <x v="1"/>
    <x v="3"/>
    <n v="14859"/>
    <n v="51349"/>
    <n v="151699"/>
    <x v="3"/>
  </r>
  <r>
    <x v="2"/>
    <x v="0"/>
    <x v="1"/>
    <x v="1"/>
    <x v="4"/>
    <n v="12483"/>
    <n v="63832"/>
    <n v="150277"/>
    <x v="4"/>
  </r>
  <r>
    <x v="2"/>
    <x v="0"/>
    <x v="1"/>
    <x v="1"/>
    <x v="5"/>
    <n v="12548"/>
    <n v="76380"/>
    <n v="150189"/>
    <x v="5"/>
  </r>
  <r>
    <x v="2"/>
    <x v="0"/>
    <x v="1"/>
    <x v="1"/>
    <x v="6"/>
    <n v="11743"/>
    <n v="88123"/>
    <n v="151476"/>
    <x v="6"/>
  </r>
  <r>
    <x v="2"/>
    <x v="0"/>
    <x v="1"/>
    <x v="1"/>
    <x v="7"/>
    <n v="12928"/>
    <n v="101051"/>
    <n v="151279"/>
    <x v="7"/>
  </r>
  <r>
    <x v="2"/>
    <x v="0"/>
    <x v="1"/>
    <x v="1"/>
    <x v="8"/>
    <n v="14187"/>
    <n v="115238"/>
    <n v="151181"/>
    <x v="8"/>
  </r>
  <r>
    <x v="2"/>
    <x v="0"/>
    <x v="1"/>
    <x v="1"/>
    <x v="9"/>
    <n v="11126"/>
    <n v="126364"/>
    <n v="150366"/>
    <x v="9"/>
  </r>
  <r>
    <x v="2"/>
    <x v="0"/>
    <x v="1"/>
    <x v="1"/>
    <x v="10"/>
    <n v="11966"/>
    <n v="138330"/>
    <n v="152201"/>
    <x v="10"/>
  </r>
  <r>
    <x v="2"/>
    <x v="0"/>
    <x v="1"/>
    <x v="1"/>
    <x v="11"/>
    <n v="11376"/>
    <n v="149706"/>
    <n v="149706"/>
    <x v="11"/>
  </r>
  <r>
    <x v="2"/>
    <x v="0"/>
    <x v="1"/>
    <x v="2"/>
    <x v="0"/>
    <n v="10367"/>
    <n v="10367"/>
    <n v="148657"/>
    <x v="0"/>
  </r>
  <r>
    <x v="2"/>
    <x v="0"/>
    <x v="1"/>
    <x v="2"/>
    <x v="1"/>
    <n v="13246"/>
    <n v="23613"/>
    <n v="147047"/>
    <x v="1"/>
  </r>
  <r>
    <x v="2"/>
    <x v="0"/>
    <x v="1"/>
    <x v="2"/>
    <x v="2"/>
    <n v="10968"/>
    <n v="34581"/>
    <n v="147797"/>
    <x v="2"/>
  </r>
  <r>
    <x v="2"/>
    <x v="0"/>
    <x v="1"/>
    <x v="2"/>
    <x v="3"/>
    <n v="12105"/>
    <n v="46686"/>
    <n v="145043"/>
    <x v="3"/>
  </r>
  <r>
    <x v="2"/>
    <x v="0"/>
    <x v="1"/>
    <x v="2"/>
    <x v="4"/>
    <n v="13963"/>
    <n v="60649"/>
    <n v="146523"/>
    <x v="4"/>
  </r>
  <r>
    <x v="2"/>
    <x v="0"/>
    <x v="1"/>
    <x v="2"/>
    <x v="5"/>
    <n v="11883"/>
    <n v="72532"/>
    <n v="145858"/>
    <x v="5"/>
  </r>
  <r>
    <x v="2"/>
    <x v="0"/>
    <x v="1"/>
    <x v="2"/>
    <x v="6"/>
    <n v="12443"/>
    <n v="84975"/>
    <n v="146558"/>
    <x v="6"/>
  </r>
  <r>
    <x v="2"/>
    <x v="0"/>
    <x v="1"/>
    <x v="2"/>
    <x v="7"/>
    <n v="14728"/>
    <n v="99703"/>
    <n v="148358"/>
    <x v="7"/>
  </r>
  <r>
    <x v="2"/>
    <x v="0"/>
    <x v="1"/>
    <x v="2"/>
    <x v="8"/>
    <n v="12752"/>
    <n v="112455"/>
    <n v="146923"/>
    <x v="8"/>
  </r>
  <r>
    <x v="2"/>
    <x v="0"/>
    <x v="1"/>
    <x v="2"/>
    <x v="9"/>
    <n v="12261"/>
    <n v="124716"/>
    <n v="148058"/>
    <x v="9"/>
  </r>
  <r>
    <x v="2"/>
    <x v="0"/>
    <x v="1"/>
    <x v="2"/>
    <x v="10"/>
    <n v="13685"/>
    <n v="138401"/>
    <n v="149777"/>
    <x v="10"/>
  </r>
  <r>
    <x v="2"/>
    <x v="0"/>
    <x v="1"/>
    <x v="2"/>
    <x v="11"/>
    <n v="12168"/>
    <n v="150569"/>
    <n v="150569"/>
    <x v="11"/>
  </r>
  <r>
    <x v="2"/>
    <x v="0"/>
    <x v="1"/>
    <x v="3"/>
    <x v="0"/>
    <n v="13493"/>
    <n v="13493"/>
    <n v="153695"/>
    <x v="0"/>
  </r>
  <r>
    <x v="2"/>
    <x v="0"/>
    <x v="1"/>
    <x v="3"/>
    <x v="1"/>
    <n v="11353"/>
    <n v="24846"/>
    <n v="151802"/>
    <x v="1"/>
  </r>
  <r>
    <x v="2"/>
    <x v="0"/>
    <x v="1"/>
    <x v="3"/>
    <x v="2"/>
    <n v="11378"/>
    <n v="36224"/>
    <n v="152212"/>
    <x v="2"/>
  </r>
  <r>
    <x v="2"/>
    <x v="0"/>
    <x v="1"/>
    <x v="3"/>
    <x v="3"/>
    <n v="13058"/>
    <n v="49282"/>
    <n v="153165"/>
    <x v="3"/>
  </r>
  <r>
    <x v="2"/>
    <x v="0"/>
    <x v="1"/>
    <x v="3"/>
    <x v="4"/>
    <n v="13806"/>
    <n v="63088"/>
    <n v="153008"/>
    <x v="4"/>
  </r>
  <r>
    <x v="2"/>
    <x v="0"/>
    <x v="1"/>
    <x v="3"/>
    <x v="5"/>
    <n v="12654"/>
    <n v="75742"/>
    <n v="153779"/>
    <x v="5"/>
  </r>
  <r>
    <x v="2"/>
    <x v="0"/>
    <x v="1"/>
    <x v="3"/>
    <x v="6"/>
    <n v="11674"/>
    <n v="87416"/>
    <n v="153010"/>
    <x v="6"/>
  </r>
  <r>
    <x v="2"/>
    <x v="0"/>
    <x v="1"/>
    <x v="3"/>
    <x v="7"/>
    <n v="11374"/>
    <n v="98790"/>
    <n v="149656"/>
    <x v="7"/>
  </r>
  <r>
    <x v="2"/>
    <x v="0"/>
    <x v="1"/>
    <x v="3"/>
    <x v="8"/>
    <n v="10194"/>
    <n v="108984"/>
    <n v="147098"/>
    <x v="8"/>
  </r>
  <r>
    <x v="2"/>
    <x v="0"/>
    <x v="1"/>
    <x v="3"/>
    <x v="9"/>
    <n v="11690"/>
    <n v="120674"/>
    <n v="146527"/>
    <x v="9"/>
  </r>
  <r>
    <x v="2"/>
    <x v="0"/>
    <x v="1"/>
    <x v="3"/>
    <x v="10"/>
    <n v="10612"/>
    <n v="131286"/>
    <n v="143454"/>
    <x v="10"/>
  </r>
  <r>
    <x v="2"/>
    <x v="0"/>
    <x v="1"/>
    <x v="3"/>
    <x v="11"/>
    <n v="14323"/>
    <n v="145609"/>
    <n v="145609"/>
    <x v="11"/>
  </r>
  <r>
    <x v="2"/>
    <x v="0"/>
    <x v="1"/>
    <x v="4"/>
    <x v="0"/>
    <n v="10073"/>
    <n v="10073"/>
    <n v="142189"/>
    <x v="0"/>
  </r>
  <r>
    <x v="2"/>
    <x v="0"/>
    <x v="1"/>
    <x v="4"/>
    <x v="1"/>
    <n v="12243"/>
    <n v="22316"/>
    <n v="143079"/>
    <x v="1"/>
  </r>
  <r>
    <x v="2"/>
    <x v="0"/>
    <x v="1"/>
    <x v="4"/>
    <x v="2"/>
    <n v="14628"/>
    <n v="36944"/>
    <n v="146329"/>
    <x v="2"/>
  </r>
  <r>
    <x v="2"/>
    <x v="0"/>
    <x v="1"/>
    <x v="4"/>
    <x v="3"/>
    <n v="13784"/>
    <n v="50728"/>
    <n v="147055"/>
    <x v="3"/>
  </r>
  <r>
    <x v="2"/>
    <x v="0"/>
    <x v="1"/>
    <x v="4"/>
    <x v="4"/>
    <n v="13208"/>
    <n v="63936"/>
    <n v="146457"/>
    <x v="4"/>
  </r>
  <r>
    <x v="2"/>
    <x v="0"/>
    <x v="1"/>
    <x v="4"/>
    <x v="5"/>
    <n v="14043"/>
    <n v="77979"/>
    <n v="147846"/>
    <x v="5"/>
  </r>
  <r>
    <x v="2"/>
    <x v="0"/>
    <x v="1"/>
    <x v="4"/>
    <x v="6"/>
    <n v="13311"/>
    <n v="91290"/>
    <n v="149483"/>
    <x v="6"/>
  </r>
  <r>
    <x v="2"/>
    <x v="0"/>
    <x v="1"/>
    <x v="4"/>
    <x v="7"/>
    <n v="10540"/>
    <n v="101830"/>
    <n v="148649"/>
    <x v="7"/>
  </r>
  <r>
    <x v="2"/>
    <x v="0"/>
    <x v="1"/>
    <x v="4"/>
    <x v="8"/>
    <n v="12296"/>
    <n v="114126"/>
    <n v="150751"/>
    <x v="8"/>
  </r>
  <r>
    <x v="2"/>
    <x v="0"/>
    <x v="1"/>
    <x v="4"/>
    <x v="9"/>
    <n v="13056"/>
    <n v="127182"/>
    <n v="152117"/>
    <x v="9"/>
  </r>
  <r>
    <x v="2"/>
    <x v="0"/>
    <x v="1"/>
    <x v="4"/>
    <x v="10"/>
    <n v="12056"/>
    <n v="139238"/>
    <n v="153561"/>
    <x v="10"/>
  </r>
  <r>
    <x v="2"/>
    <x v="0"/>
    <x v="1"/>
    <x v="4"/>
    <x v="11"/>
    <n v="12053"/>
    <n v="151291"/>
    <n v="151291"/>
    <x v="11"/>
  </r>
  <r>
    <x v="2"/>
    <x v="0"/>
    <x v="1"/>
    <x v="5"/>
    <x v="0"/>
    <n v="14871"/>
    <n v="14871"/>
    <n v="156089"/>
    <x v="0"/>
  </r>
  <r>
    <x v="2"/>
    <x v="0"/>
    <x v="1"/>
    <x v="5"/>
    <x v="1"/>
    <n v="10688"/>
    <n v="25559"/>
    <n v="154534"/>
    <x v="1"/>
  </r>
  <r>
    <x v="2"/>
    <x v="0"/>
    <x v="1"/>
    <x v="5"/>
    <x v="2"/>
    <n v="10546"/>
    <n v="36105"/>
    <n v="150452"/>
    <x v="2"/>
  </r>
  <r>
    <x v="2"/>
    <x v="0"/>
    <x v="1"/>
    <x v="5"/>
    <x v="3"/>
    <n v="14864"/>
    <n v="50969"/>
    <n v="151532"/>
    <x v="3"/>
  </r>
  <r>
    <x v="2"/>
    <x v="0"/>
    <x v="1"/>
    <x v="5"/>
    <x v="4"/>
    <n v="10495"/>
    <n v="61464"/>
    <n v="148819"/>
    <x v="4"/>
  </r>
  <r>
    <x v="2"/>
    <x v="0"/>
    <x v="1"/>
    <x v="5"/>
    <x v="5"/>
    <n v="10526"/>
    <n v="71990"/>
    <n v="145302"/>
    <x v="5"/>
  </r>
  <r>
    <x v="2"/>
    <x v="0"/>
    <x v="1"/>
    <x v="5"/>
    <x v="6"/>
    <n v="14204"/>
    <n v="86194"/>
    <n v="146195"/>
    <x v="6"/>
  </r>
  <r>
    <x v="2"/>
    <x v="0"/>
    <x v="1"/>
    <x v="5"/>
    <x v="7"/>
    <n v="11856"/>
    <n v="98050"/>
    <n v="147511"/>
    <x v="7"/>
  </r>
  <r>
    <x v="2"/>
    <x v="0"/>
    <x v="1"/>
    <x v="5"/>
    <x v="8"/>
    <n v="11677"/>
    <n v="109727"/>
    <n v="146892"/>
    <x v="8"/>
  </r>
  <r>
    <x v="2"/>
    <x v="0"/>
    <x v="1"/>
    <x v="5"/>
    <x v="9"/>
    <n v="10638"/>
    <n v="120365"/>
    <n v="144474"/>
    <x v="9"/>
  </r>
  <r>
    <x v="2"/>
    <x v="0"/>
    <x v="1"/>
    <x v="5"/>
    <x v="10"/>
    <n v="13853"/>
    <n v="134218"/>
    <n v="146271"/>
    <x v="10"/>
  </r>
  <r>
    <x v="2"/>
    <x v="0"/>
    <x v="1"/>
    <x v="5"/>
    <x v="11"/>
    <n v="13099"/>
    <n v="147317"/>
    <n v="147317"/>
    <x v="11"/>
  </r>
  <r>
    <x v="2"/>
    <x v="0"/>
    <x v="1"/>
    <x v="6"/>
    <x v="0"/>
    <n v="14528"/>
    <n v="14528"/>
    <n v="146974"/>
    <x v="0"/>
  </r>
  <r>
    <x v="2"/>
    <x v="0"/>
    <x v="1"/>
    <x v="6"/>
    <x v="1"/>
    <n v="11882"/>
    <n v="26410"/>
    <n v="148168"/>
    <x v="1"/>
  </r>
  <r>
    <x v="2"/>
    <x v="0"/>
    <x v="1"/>
    <x v="6"/>
    <x v="2"/>
    <n v="13695"/>
    <n v="40105"/>
    <n v="151317"/>
    <x v="2"/>
  </r>
  <r>
    <x v="2"/>
    <x v="0"/>
    <x v="1"/>
    <x v="6"/>
    <x v="3"/>
    <n v="10221"/>
    <n v="50326"/>
    <n v="146674"/>
    <x v="3"/>
  </r>
  <r>
    <x v="2"/>
    <x v="0"/>
    <x v="1"/>
    <x v="6"/>
    <x v="4"/>
    <n v="13799"/>
    <n v="64125"/>
    <n v="149978"/>
    <x v="4"/>
  </r>
  <r>
    <x v="2"/>
    <x v="0"/>
    <x v="7"/>
    <x v="0"/>
    <x v="0"/>
    <n v="12453"/>
    <n v="12453"/>
    <n v="12453"/>
    <x v="0"/>
  </r>
  <r>
    <x v="2"/>
    <x v="0"/>
    <x v="7"/>
    <x v="0"/>
    <x v="1"/>
    <n v="11794"/>
    <n v="24247"/>
    <n v="24247"/>
    <x v="1"/>
  </r>
  <r>
    <x v="2"/>
    <x v="0"/>
    <x v="7"/>
    <x v="0"/>
    <x v="2"/>
    <n v="11027"/>
    <n v="35274"/>
    <n v="35274"/>
    <x v="2"/>
  </r>
  <r>
    <x v="2"/>
    <x v="0"/>
    <x v="7"/>
    <x v="0"/>
    <x v="3"/>
    <n v="13694"/>
    <n v="48968"/>
    <n v="48968"/>
    <x v="3"/>
  </r>
  <r>
    <x v="2"/>
    <x v="0"/>
    <x v="7"/>
    <x v="0"/>
    <x v="4"/>
    <n v="13012"/>
    <n v="61980"/>
    <n v="61980"/>
    <x v="4"/>
  </r>
  <r>
    <x v="2"/>
    <x v="0"/>
    <x v="7"/>
    <x v="0"/>
    <x v="5"/>
    <n v="12360"/>
    <n v="74340"/>
    <n v="74340"/>
    <x v="5"/>
  </r>
  <r>
    <x v="2"/>
    <x v="0"/>
    <x v="7"/>
    <x v="0"/>
    <x v="6"/>
    <n v="12821"/>
    <n v="87161"/>
    <n v="87161"/>
    <x v="6"/>
  </r>
  <r>
    <x v="2"/>
    <x v="0"/>
    <x v="7"/>
    <x v="0"/>
    <x v="7"/>
    <n v="13859"/>
    <n v="101020"/>
    <n v="101020"/>
    <x v="7"/>
  </r>
  <r>
    <x v="2"/>
    <x v="0"/>
    <x v="7"/>
    <x v="0"/>
    <x v="8"/>
    <n v="11267"/>
    <n v="112287"/>
    <n v="112287"/>
    <x v="8"/>
  </r>
  <r>
    <x v="2"/>
    <x v="0"/>
    <x v="7"/>
    <x v="0"/>
    <x v="9"/>
    <n v="14139"/>
    <n v="126426"/>
    <n v="126426"/>
    <x v="9"/>
  </r>
  <r>
    <x v="2"/>
    <x v="0"/>
    <x v="7"/>
    <x v="0"/>
    <x v="10"/>
    <n v="10784"/>
    <n v="137210"/>
    <n v="137210"/>
    <x v="10"/>
  </r>
  <r>
    <x v="2"/>
    <x v="0"/>
    <x v="7"/>
    <x v="0"/>
    <x v="11"/>
    <n v="14049"/>
    <n v="151259"/>
    <n v="151259"/>
    <x v="11"/>
  </r>
  <r>
    <x v="2"/>
    <x v="0"/>
    <x v="7"/>
    <x v="1"/>
    <x v="0"/>
    <n v="13303"/>
    <n v="13303"/>
    <n v="152109"/>
    <x v="0"/>
  </r>
  <r>
    <x v="2"/>
    <x v="0"/>
    <x v="7"/>
    <x v="1"/>
    <x v="1"/>
    <n v="10255"/>
    <n v="23558"/>
    <n v="150570"/>
    <x v="1"/>
  </r>
  <r>
    <x v="2"/>
    <x v="0"/>
    <x v="7"/>
    <x v="1"/>
    <x v="2"/>
    <n v="11103"/>
    <n v="34661"/>
    <n v="150646"/>
    <x v="2"/>
  </r>
  <r>
    <x v="2"/>
    <x v="0"/>
    <x v="7"/>
    <x v="1"/>
    <x v="3"/>
    <n v="12471"/>
    <n v="47132"/>
    <n v="149423"/>
    <x v="3"/>
  </r>
  <r>
    <x v="2"/>
    <x v="0"/>
    <x v="7"/>
    <x v="1"/>
    <x v="4"/>
    <n v="13766"/>
    <n v="60898"/>
    <n v="150177"/>
    <x v="4"/>
  </r>
  <r>
    <x v="2"/>
    <x v="0"/>
    <x v="7"/>
    <x v="1"/>
    <x v="5"/>
    <n v="12245"/>
    <n v="73143"/>
    <n v="150062"/>
    <x v="5"/>
  </r>
  <r>
    <x v="2"/>
    <x v="0"/>
    <x v="7"/>
    <x v="1"/>
    <x v="6"/>
    <n v="12854"/>
    <n v="85997"/>
    <n v="150095"/>
    <x v="6"/>
  </r>
  <r>
    <x v="2"/>
    <x v="0"/>
    <x v="7"/>
    <x v="1"/>
    <x v="7"/>
    <n v="12213"/>
    <n v="98210"/>
    <n v="148449"/>
    <x v="7"/>
  </r>
  <r>
    <x v="2"/>
    <x v="0"/>
    <x v="7"/>
    <x v="1"/>
    <x v="8"/>
    <n v="12783"/>
    <n v="110993"/>
    <n v="149965"/>
    <x v="8"/>
  </r>
  <r>
    <x v="2"/>
    <x v="0"/>
    <x v="7"/>
    <x v="1"/>
    <x v="9"/>
    <n v="11754"/>
    <n v="122747"/>
    <n v="147580"/>
    <x v="9"/>
  </r>
  <r>
    <x v="2"/>
    <x v="0"/>
    <x v="7"/>
    <x v="1"/>
    <x v="10"/>
    <n v="10299"/>
    <n v="133046"/>
    <n v="147095"/>
    <x v="10"/>
  </r>
  <r>
    <x v="2"/>
    <x v="0"/>
    <x v="7"/>
    <x v="1"/>
    <x v="11"/>
    <n v="13187"/>
    <n v="146233"/>
    <n v="146233"/>
    <x v="11"/>
  </r>
  <r>
    <x v="2"/>
    <x v="0"/>
    <x v="7"/>
    <x v="2"/>
    <x v="0"/>
    <n v="10942"/>
    <n v="10942"/>
    <n v="143872"/>
    <x v="0"/>
  </r>
  <r>
    <x v="2"/>
    <x v="0"/>
    <x v="7"/>
    <x v="2"/>
    <x v="1"/>
    <n v="11834"/>
    <n v="22776"/>
    <n v="145451"/>
    <x v="1"/>
  </r>
  <r>
    <x v="2"/>
    <x v="0"/>
    <x v="7"/>
    <x v="2"/>
    <x v="2"/>
    <n v="12941"/>
    <n v="35717"/>
    <n v="147289"/>
    <x v="2"/>
  </r>
  <r>
    <x v="2"/>
    <x v="0"/>
    <x v="7"/>
    <x v="2"/>
    <x v="3"/>
    <n v="10178"/>
    <n v="45895"/>
    <n v="144996"/>
    <x v="3"/>
  </r>
  <r>
    <x v="2"/>
    <x v="0"/>
    <x v="7"/>
    <x v="2"/>
    <x v="4"/>
    <n v="13874"/>
    <n v="59769"/>
    <n v="145104"/>
    <x v="4"/>
  </r>
  <r>
    <x v="2"/>
    <x v="0"/>
    <x v="7"/>
    <x v="2"/>
    <x v="5"/>
    <n v="11575"/>
    <n v="71344"/>
    <n v="144434"/>
    <x v="5"/>
  </r>
  <r>
    <x v="2"/>
    <x v="0"/>
    <x v="7"/>
    <x v="2"/>
    <x v="6"/>
    <n v="13287"/>
    <n v="84631"/>
    <n v="144867"/>
    <x v="6"/>
  </r>
  <r>
    <x v="2"/>
    <x v="0"/>
    <x v="7"/>
    <x v="2"/>
    <x v="7"/>
    <n v="12332"/>
    <n v="96963"/>
    <n v="144986"/>
    <x v="7"/>
  </r>
  <r>
    <x v="2"/>
    <x v="0"/>
    <x v="7"/>
    <x v="2"/>
    <x v="8"/>
    <n v="14399"/>
    <n v="111362"/>
    <n v="146602"/>
    <x v="8"/>
  </r>
  <r>
    <x v="2"/>
    <x v="0"/>
    <x v="7"/>
    <x v="2"/>
    <x v="9"/>
    <n v="13445"/>
    <n v="124807"/>
    <n v="148293"/>
    <x v="9"/>
  </r>
  <r>
    <x v="2"/>
    <x v="0"/>
    <x v="7"/>
    <x v="2"/>
    <x v="10"/>
    <n v="12448"/>
    <n v="137255"/>
    <n v="150442"/>
    <x v="10"/>
  </r>
  <r>
    <x v="2"/>
    <x v="0"/>
    <x v="7"/>
    <x v="2"/>
    <x v="11"/>
    <n v="13859"/>
    <n v="151114"/>
    <n v="151114"/>
    <x v="11"/>
  </r>
  <r>
    <x v="2"/>
    <x v="0"/>
    <x v="7"/>
    <x v="3"/>
    <x v="0"/>
    <n v="14336"/>
    <n v="14336"/>
    <n v="154508"/>
    <x v="0"/>
  </r>
  <r>
    <x v="2"/>
    <x v="0"/>
    <x v="7"/>
    <x v="3"/>
    <x v="1"/>
    <n v="14528"/>
    <n v="28864"/>
    <n v="157202"/>
    <x v="1"/>
  </r>
  <r>
    <x v="2"/>
    <x v="0"/>
    <x v="7"/>
    <x v="3"/>
    <x v="2"/>
    <n v="14507"/>
    <n v="43371"/>
    <n v="158768"/>
    <x v="2"/>
  </r>
  <r>
    <x v="2"/>
    <x v="0"/>
    <x v="7"/>
    <x v="3"/>
    <x v="3"/>
    <n v="13570"/>
    <n v="56941"/>
    <n v="162160"/>
    <x v="3"/>
  </r>
  <r>
    <x v="2"/>
    <x v="0"/>
    <x v="7"/>
    <x v="3"/>
    <x v="4"/>
    <n v="12812"/>
    <n v="69753"/>
    <n v="161098"/>
    <x v="4"/>
  </r>
  <r>
    <x v="2"/>
    <x v="0"/>
    <x v="7"/>
    <x v="3"/>
    <x v="5"/>
    <n v="10175"/>
    <n v="79928"/>
    <n v="159698"/>
    <x v="5"/>
  </r>
  <r>
    <x v="2"/>
    <x v="0"/>
    <x v="7"/>
    <x v="3"/>
    <x v="6"/>
    <n v="14644"/>
    <n v="94572"/>
    <n v="161055"/>
    <x v="6"/>
  </r>
  <r>
    <x v="2"/>
    <x v="0"/>
    <x v="7"/>
    <x v="3"/>
    <x v="7"/>
    <n v="12538"/>
    <n v="107110"/>
    <n v="161261"/>
    <x v="7"/>
  </r>
  <r>
    <x v="2"/>
    <x v="0"/>
    <x v="7"/>
    <x v="3"/>
    <x v="8"/>
    <n v="11542"/>
    <n v="118652"/>
    <n v="158404"/>
    <x v="8"/>
  </r>
  <r>
    <x v="2"/>
    <x v="0"/>
    <x v="7"/>
    <x v="3"/>
    <x v="9"/>
    <n v="14983"/>
    <n v="133635"/>
    <n v="159942"/>
    <x v="9"/>
  </r>
  <r>
    <x v="2"/>
    <x v="0"/>
    <x v="7"/>
    <x v="3"/>
    <x v="10"/>
    <n v="12449"/>
    <n v="146084"/>
    <n v="159943"/>
    <x v="10"/>
  </r>
  <r>
    <x v="2"/>
    <x v="0"/>
    <x v="7"/>
    <x v="3"/>
    <x v="11"/>
    <n v="14458"/>
    <n v="160542"/>
    <n v="160542"/>
    <x v="11"/>
  </r>
  <r>
    <x v="2"/>
    <x v="0"/>
    <x v="7"/>
    <x v="4"/>
    <x v="0"/>
    <n v="10688"/>
    <n v="10688"/>
    <n v="156894"/>
    <x v="0"/>
  </r>
  <r>
    <x v="2"/>
    <x v="0"/>
    <x v="7"/>
    <x v="4"/>
    <x v="1"/>
    <n v="11450"/>
    <n v="22138"/>
    <n v="153816"/>
    <x v="1"/>
  </r>
  <r>
    <x v="2"/>
    <x v="0"/>
    <x v="7"/>
    <x v="4"/>
    <x v="2"/>
    <n v="11953"/>
    <n v="34091"/>
    <n v="151262"/>
    <x v="2"/>
  </r>
  <r>
    <x v="2"/>
    <x v="0"/>
    <x v="7"/>
    <x v="4"/>
    <x v="3"/>
    <n v="10741"/>
    <n v="44832"/>
    <n v="148433"/>
    <x v="3"/>
  </r>
  <r>
    <x v="2"/>
    <x v="0"/>
    <x v="7"/>
    <x v="4"/>
    <x v="4"/>
    <n v="13159"/>
    <n v="57991"/>
    <n v="148780"/>
    <x v="4"/>
  </r>
  <r>
    <x v="2"/>
    <x v="0"/>
    <x v="7"/>
    <x v="4"/>
    <x v="5"/>
    <n v="12945"/>
    <n v="70936"/>
    <n v="151550"/>
    <x v="5"/>
  </r>
  <r>
    <x v="2"/>
    <x v="0"/>
    <x v="7"/>
    <x v="4"/>
    <x v="6"/>
    <n v="11087"/>
    <n v="82023"/>
    <n v="147993"/>
    <x v="6"/>
  </r>
  <r>
    <x v="2"/>
    <x v="0"/>
    <x v="7"/>
    <x v="4"/>
    <x v="7"/>
    <n v="11293"/>
    <n v="93316"/>
    <n v="146748"/>
    <x v="7"/>
  </r>
  <r>
    <x v="2"/>
    <x v="0"/>
    <x v="7"/>
    <x v="4"/>
    <x v="8"/>
    <n v="12643"/>
    <n v="105959"/>
    <n v="147849"/>
    <x v="8"/>
  </r>
  <r>
    <x v="2"/>
    <x v="0"/>
    <x v="7"/>
    <x v="4"/>
    <x v="9"/>
    <n v="13412"/>
    <n v="119371"/>
    <n v="146278"/>
    <x v="9"/>
  </r>
  <r>
    <x v="2"/>
    <x v="0"/>
    <x v="7"/>
    <x v="4"/>
    <x v="10"/>
    <n v="14060"/>
    <n v="133431"/>
    <n v="147889"/>
    <x v="10"/>
  </r>
  <r>
    <x v="2"/>
    <x v="0"/>
    <x v="7"/>
    <x v="4"/>
    <x v="11"/>
    <n v="11390"/>
    <n v="144821"/>
    <n v="144821"/>
    <x v="11"/>
  </r>
  <r>
    <x v="2"/>
    <x v="0"/>
    <x v="7"/>
    <x v="5"/>
    <x v="0"/>
    <n v="11568"/>
    <n v="11568"/>
    <n v="145701"/>
    <x v="0"/>
  </r>
  <r>
    <x v="2"/>
    <x v="0"/>
    <x v="7"/>
    <x v="5"/>
    <x v="1"/>
    <n v="11056"/>
    <n v="22624"/>
    <n v="145307"/>
    <x v="1"/>
  </r>
  <r>
    <x v="2"/>
    <x v="0"/>
    <x v="7"/>
    <x v="5"/>
    <x v="2"/>
    <n v="14315"/>
    <n v="36939"/>
    <n v="147669"/>
    <x v="2"/>
  </r>
  <r>
    <x v="2"/>
    <x v="0"/>
    <x v="7"/>
    <x v="5"/>
    <x v="3"/>
    <n v="11469"/>
    <n v="48408"/>
    <n v="148397"/>
    <x v="3"/>
  </r>
  <r>
    <x v="2"/>
    <x v="0"/>
    <x v="7"/>
    <x v="5"/>
    <x v="4"/>
    <n v="12908"/>
    <n v="61316"/>
    <n v="148146"/>
    <x v="4"/>
  </r>
  <r>
    <x v="2"/>
    <x v="0"/>
    <x v="7"/>
    <x v="5"/>
    <x v="5"/>
    <n v="12478"/>
    <n v="73794"/>
    <n v="147679"/>
    <x v="5"/>
  </r>
  <r>
    <x v="2"/>
    <x v="0"/>
    <x v="7"/>
    <x v="5"/>
    <x v="6"/>
    <n v="14426"/>
    <n v="88220"/>
    <n v="151018"/>
    <x v="6"/>
  </r>
  <r>
    <x v="2"/>
    <x v="0"/>
    <x v="7"/>
    <x v="5"/>
    <x v="7"/>
    <n v="14862"/>
    <n v="103082"/>
    <n v="154587"/>
    <x v="7"/>
  </r>
  <r>
    <x v="2"/>
    <x v="0"/>
    <x v="7"/>
    <x v="5"/>
    <x v="8"/>
    <n v="12875"/>
    <n v="115957"/>
    <n v="154819"/>
    <x v="8"/>
  </r>
  <r>
    <x v="2"/>
    <x v="0"/>
    <x v="7"/>
    <x v="5"/>
    <x v="9"/>
    <n v="10694"/>
    <n v="126651"/>
    <n v="152101"/>
    <x v="9"/>
  </r>
  <r>
    <x v="2"/>
    <x v="0"/>
    <x v="7"/>
    <x v="5"/>
    <x v="10"/>
    <n v="11275"/>
    <n v="137926"/>
    <n v="149316"/>
    <x v="10"/>
  </r>
  <r>
    <x v="2"/>
    <x v="0"/>
    <x v="7"/>
    <x v="5"/>
    <x v="11"/>
    <n v="10622"/>
    <n v="148548"/>
    <n v="148548"/>
    <x v="11"/>
  </r>
  <r>
    <x v="2"/>
    <x v="0"/>
    <x v="7"/>
    <x v="6"/>
    <x v="0"/>
    <n v="11645"/>
    <n v="11645"/>
    <n v="148625"/>
    <x v="0"/>
  </r>
  <r>
    <x v="2"/>
    <x v="0"/>
    <x v="7"/>
    <x v="6"/>
    <x v="1"/>
    <n v="12824"/>
    <n v="24469"/>
    <n v="150393"/>
    <x v="1"/>
  </r>
  <r>
    <x v="2"/>
    <x v="0"/>
    <x v="7"/>
    <x v="6"/>
    <x v="2"/>
    <n v="10676"/>
    <n v="35145"/>
    <n v="146754"/>
    <x v="2"/>
  </r>
  <r>
    <x v="2"/>
    <x v="0"/>
    <x v="7"/>
    <x v="6"/>
    <x v="3"/>
    <n v="14044"/>
    <n v="49189"/>
    <n v="149329"/>
    <x v="3"/>
  </r>
  <r>
    <x v="2"/>
    <x v="0"/>
    <x v="7"/>
    <x v="6"/>
    <x v="4"/>
    <n v="11417"/>
    <n v="60606"/>
    <n v="147838"/>
    <x v="4"/>
  </r>
  <r>
    <x v="2"/>
    <x v="1"/>
    <x v="3"/>
    <x v="0"/>
    <x v="0"/>
    <n v="13544"/>
    <n v="13544"/>
    <n v="13544"/>
    <x v="0"/>
  </r>
  <r>
    <x v="2"/>
    <x v="1"/>
    <x v="3"/>
    <x v="0"/>
    <x v="1"/>
    <n v="13721"/>
    <n v="27265"/>
    <n v="27265"/>
    <x v="1"/>
  </r>
  <r>
    <x v="2"/>
    <x v="1"/>
    <x v="3"/>
    <x v="0"/>
    <x v="2"/>
    <n v="12887"/>
    <n v="40152"/>
    <n v="40152"/>
    <x v="2"/>
  </r>
  <r>
    <x v="2"/>
    <x v="1"/>
    <x v="3"/>
    <x v="0"/>
    <x v="3"/>
    <n v="11292"/>
    <n v="51444"/>
    <n v="51444"/>
    <x v="3"/>
  </r>
  <r>
    <x v="2"/>
    <x v="1"/>
    <x v="3"/>
    <x v="0"/>
    <x v="4"/>
    <n v="12719"/>
    <n v="64163"/>
    <n v="64163"/>
    <x v="4"/>
  </r>
  <r>
    <x v="2"/>
    <x v="1"/>
    <x v="3"/>
    <x v="0"/>
    <x v="5"/>
    <n v="10786"/>
    <n v="74949"/>
    <n v="74949"/>
    <x v="5"/>
  </r>
  <r>
    <x v="2"/>
    <x v="1"/>
    <x v="3"/>
    <x v="0"/>
    <x v="6"/>
    <n v="12142"/>
    <n v="87091"/>
    <n v="87091"/>
    <x v="6"/>
  </r>
  <r>
    <x v="2"/>
    <x v="1"/>
    <x v="3"/>
    <x v="0"/>
    <x v="7"/>
    <n v="12399"/>
    <n v="99490"/>
    <n v="99490"/>
    <x v="7"/>
  </r>
  <r>
    <x v="2"/>
    <x v="1"/>
    <x v="3"/>
    <x v="0"/>
    <x v="8"/>
    <n v="13600"/>
    <n v="113090"/>
    <n v="113090"/>
    <x v="8"/>
  </r>
  <r>
    <x v="2"/>
    <x v="1"/>
    <x v="3"/>
    <x v="0"/>
    <x v="9"/>
    <n v="12096"/>
    <n v="125186"/>
    <n v="125186"/>
    <x v="9"/>
  </r>
  <r>
    <x v="2"/>
    <x v="1"/>
    <x v="3"/>
    <x v="0"/>
    <x v="10"/>
    <n v="14890"/>
    <n v="140076"/>
    <n v="140076"/>
    <x v="10"/>
  </r>
  <r>
    <x v="2"/>
    <x v="1"/>
    <x v="3"/>
    <x v="0"/>
    <x v="11"/>
    <n v="13781"/>
    <n v="153857"/>
    <n v="153857"/>
    <x v="11"/>
  </r>
  <r>
    <x v="2"/>
    <x v="1"/>
    <x v="3"/>
    <x v="1"/>
    <x v="0"/>
    <n v="13933"/>
    <n v="13933"/>
    <n v="154246"/>
    <x v="0"/>
  </r>
  <r>
    <x v="2"/>
    <x v="1"/>
    <x v="3"/>
    <x v="1"/>
    <x v="1"/>
    <n v="10040"/>
    <n v="23973"/>
    <n v="150565"/>
    <x v="1"/>
  </r>
  <r>
    <x v="2"/>
    <x v="1"/>
    <x v="3"/>
    <x v="1"/>
    <x v="2"/>
    <n v="13623"/>
    <n v="37596"/>
    <n v="151301"/>
    <x v="2"/>
  </r>
  <r>
    <x v="2"/>
    <x v="1"/>
    <x v="3"/>
    <x v="1"/>
    <x v="3"/>
    <n v="11582"/>
    <n v="49178"/>
    <n v="151591"/>
    <x v="3"/>
  </r>
  <r>
    <x v="2"/>
    <x v="1"/>
    <x v="3"/>
    <x v="1"/>
    <x v="4"/>
    <n v="13117"/>
    <n v="62295"/>
    <n v="151989"/>
    <x v="4"/>
  </r>
  <r>
    <x v="2"/>
    <x v="1"/>
    <x v="3"/>
    <x v="1"/>
    <x v="5"/>
    <n v="12784"/>
    <n v="75079"/>
    <n v="153987"/>
    <x v="5"/>
  </r>
  <r>
    <x v="2"/>
    <x v="1"/>
    <x v="3"/>
    <x v="1"/>
    <x v="6"/>
    <n v="13213"/>
    <n v="88292"/>
    <n v="155058"/>
    <x v="6"/>
  </r>
  <r>
    <x v="2"/>
    <x v="1"/>
    <x v="3"/>
    <x v="1"/>
    <x v="7"/>
    <n v="14235"/>
    <n v="102527"/>
    <n v="156894"/>
    <x v="7"/>
  </r>
  <r>
    <x v="2"/>
    <x v="1"/>
    <x v="3"/>
    <x v="1"/>
    <x v="8"/>
    <n v="13971"/>
    <n v="116498"/>
    <n v="157265"/>
    <x v="8"/>
  </r>
  <r>
    <x v="2"/>
    <x v="1"/>
    <x v="3"/>
    <x v="1"/>
    <x v="9"/>
    <n v="11926"/>
    <n v="128424"/>
    <n v="157095"/>
    <x v="9"/>
  </r>
  <r>
    <x v="2"/>
    <x v="1"/>
    <x v="3"/>
    <x v="1"/>
    <x v="10"/>
    <n v="10529"/>
    <n v="138953"/>
    <n v="152734"/>
    <x v="10"/>
  </r>
  <r>
    <x v="2"/>
    <x v="1"/>
    <x v="3"/>
    <x v="1"/>
    <x v="11"/>
    <n v="12634"/>
    <n v="151587"/>
    <n v="151587"/>
    <x v="11"/>
  </r>
  <r>
    <x v="2"/>
    <x v="1"/>
    <x v="3"/>
    <x v="2"/>
    <x v="0"/>
    <n v="13274"/>
    <n v="13274"/>
    <n v="150928"/>
    <x v="0"/>
  </r>
  <r>
    <x v="2"/>
    <x v="1"/>
    <x v="3"/>
    <x v="2"/>
    <x v="1"/>
    <n v="12038"/>
    <n v="25312"/>
    <n v="152926"/>
    <x v="1"/>
  </r>
  <r>
    <x v="2"/>
    <x v="1"/>
    <x v="3"/>
    <x v="2"/>
    <x v="2"/>
    <n v="14057"/>
    <n v="39369"/>
    <n v="153360"/>
    <x v="2"/>
  </r>
  <r>
    <x v="2"/>
    <x v="1"/>
    <x v="3"/>
    <x v="2"/>
    <x v="3"/>
    <n v="11439"/>
    <n v="50808"/>
    <n v="153217"/>
    <x v="3"/>
  </r>
  <r>
    <x v="2"/>
    <x v="1"/>
    <x v="3"/>
    <x v="2"/>
    <x v="4"/>
    <n v="10974"/>
    <n v="61782"/>
    <n v="151074"/>
    <x v="4"/>
  </r>
  <r>
    <x v="2"/>
    <x v="1"/>
    <x v="3"/>
    <x v="2"/>
    <x v="5"/>
    <n v="14976"/>
    <n v="76758"/>
    <n v="153266"/>
    <x v="5"/>
  </r>
  <r>
    <x v="2"/>
    <x v="1"/>
    <x v="3"/>
    <x v="2"/>
    <x v="6"/>
    <n v="12920"/>
    <n v="89678"/>
    <n v="152973"/>
    <x v="6"/>
  </r>
  <r>
    <x v="2"/>
    <x v="1"/>
    <x v="3"/>
    <x v="2"/>
    <x v="7"/>
    <n v="14587"/>
    <n v="104265"/>
    <n v="153325"/>
    <x v="7"/>
  </r>
  <r>
    <x v="2"/>
    <x v="1"/>
    <x v="3"/>
    <x v="2"/>
    <x v="8"/>
    <n v="10340"/>
    <n v="114605"/>
    <n v="149694"/>
    <x v="8"/>
  </r>
  <r>
    <x v="2"/>
    <x v="1"/>
    <x v="3"/>
    <x v="2"/>
    <x v="9"/>
    <n v="13283"/>
    <n v="127888"/>
    <n v="151051"/>
    <x v="9"/>
  </r>
  <r>
    <x v="2"/>
    <x v="1"/>
    <x v="3"/>
    <x v="2"/>
    <x v="10"/>
    <n v="14043"/>
    <n v="141931"/>
    <n v="154565"/>
    <x v="10"/>
  </r>
  <r>
    <x v="2"/>
    <x v="1"/>
    <x v="3"/>
    <x v="2"/>
    <x v="11"/>
    <n v="12402"/>
    <n v="154333"/>
    <n v="154333"/>
    <x v="11"/>
  </r>
  <r>
    <x v="2"/>
    <x v="1"/>
    <x v="3"/>
    <x v="3"/>
    <x v="0"/>
    <n v="13157"/>
    <n v="13157"/>
    <n v="154216"/>
    <x v="0"/>
  </r>
  <r>
    <x v="2"/>
    <x v="1"/>
    <x v="3"/>
    <x v="3"/>
    <x v="1"/>
    <n v="14241"/>
    <n v="27398"/>
    <n v="156419"/>
    <x v="1"/>
  </r>
  <r>
    <x v="2"/>
    <x v="1"/>
    <x v="3"/>
    <x v="3"/>
    <x v="2"/>
    <n v="11986"/>
    <n v="39384"/>
    <n v="154348"/>
    <x v="2"/>
  </r>
  <r>
    <x v="2"/>
    <x v="1"/>
    <x v="3"/>
    <x v="3"/>
    <x v="3"/>
    <n v="11083"/>
    <n v="50467"/>
    <n v="153992"/>
    <x v="3"/>
  </r>
  <r>
    <x v="2"/>
    <x v="1"/>
    <x v="3"/>
    <x v="3"/>
    <x v="4"/>
    <n v="10622"/>
    <n v="61089"/>
    <n v="153640"/>
    <x v="4"/>
  </r>
  <r>
    <x v="2"/>
    <x v="1"/>
    <x v="3"/>
    <x v="3"/>
    <x v="5"/>
    <n v="13624"/>
    <n v="74713"/>
    <n v="152288"/>
    <x v="5"/>
  </r>
  <r>
    <x v="2"/>
    <x v="1"/>
    <x v="3"/>
    <x v="3"/>
    <x v="6"/>
    <n v="13880"/>
    <n v="88593"/>
    <n v="153248"/>
    <x v="6"/>
  </r>
  <r>
    <x v="2"/>
    <x v="1"/>
    <x v="3"/>
    <x v="3"/>
    <x v="7"/>
    <n v="12747"/>
    <n v="101340"/>
    <n v="151408"/>
    <x v="7"/>
  </r>
  <r>
    <x v="2"/>
    <x v="1"/>
    <x v="3"/>
    <x v="3"/>
    <x v="8"/>
    <n v="11016"/>
    <n v="112356"/>
    <n v="152084"/>
    <x v="8"/>
  </r>
  <r>
    <x v="2"/>
    <x v="1"/>
    <x v="3"/>
    <x v="3"/>
    <x v="9"/>
    <n v="12813"/>
    <n v="125169"/>
    <n v="151614"/>
    <x v="9"/>
  </r>
  <r>
    <x v="2"/>
    <x v="1"/>
    <x v="3"/>
    <x v="3"/>
    <x v="10"/>
    <n v="10648"/>
    <n v="135817"/>
    <n v="148219"/>
    <x v="10"/>
  </r>
  <r>
    <x v="2"/>
    <x v="1"/>
    <x v="3"/>
    <x v="3"/>
    <x v="11"/>
    <n v="13133"/>
    <n v="148950"/>
    <n v="148950"/>
    <x v="11"/>
  </r>
  <r>
    <x v="2"/>
    <x v="1"/>
    <x v="3"/>
    <x v="4"/>
    <x v="0"/>
    <n v="10679"/>
    <n v="10679"/>
    <n v="146472"/>
    <x v="0"/>
  </r>
  <r>
    <x v="2"/>
    <x v="1"/>
    <x v="3"/>
    <x v="4"/>
    <x v="1"/>
    <n v="14174"/>
    <n v="24853"/>
    <n v="146405"/>
    <x v="1"/>
  </r>
  <r>
    <x v="2"/>
    <x v="1"/>
    <x v="3"/>
    <x v="4"/>
    <x v="2"/>
    <n v="14109"/>
    <n v="38962"/>
    <n v="148528"/>
    <x v="2"/>
  </r>
  <r>
    <x v="2"/>
    <x v="1"/>
    <x v="3"/>
    <x v="4"/>
    <x v="3"/>
    <n v="11016"/>
    <n v="49978"/>
    <n v="148461"/>
    <x v="3"/>
  </r>
  <r>
    <x v="2"/>
    <x v="1"/>
    <x v="3"/>
    <x v="4"/>
    <x v="4"/>
    <n v="10133"/>
    <n v="60111"/>
    <n v="147972"/>
    <x v="4"/>
  </r>
  <r>
    <x v="2"/>
    <x v="1"/>
    <x v="3"/>
    <x v="4"/>
    <x v="5"/>
    <n v="14344"/>
    <n v="74455"/>
    <n v="148692"/>
    <x v="5"/>
  </r>
  <r>
    <x v="2"/>
    <x v="1"/>
    <x v="3"/>
    <x v="4"/>
    <x v="6"/>
    <n v="10901"/>
    <n v="85356"/>
    <n v="145713"/>
    <x v="6"/>
  </r>
  <r>
    <x v="2"/>
    <x v="1"/>
    <x v="3"/>
    <x v="4"/>
    <x v="7"/>
    <n v="11159"/>
    <n v="96515"/>
    <n v="144125"/>
    <x v="7"/>
  </r>
  <r>
    <x v="2"/>
    <x v="1"/>
    <x v="3"/>
    <x v="4"/>
    <x v="8"/>
    <n v="13962"/>
    <n v="110477"/>
    <n v="147071"/>
    <x v="8"/>
  </r>
  <r>
    <x v="2"/>
    <x v="1"/>
    <x v="3"/>
    <x v="4"/>
    <x v="9"/>
    <n v="14426"/>
    <n v="124903"/>
    <n v="148684"/>
    <x v="9"/>
  </r>
  <r>
    <x v="2"/>
    <x v="1"/>
    <x v="3"/>
    <x v="4"/>
    <x v="10"/>
    <n v="13333"/>
    <n v="138236"/>
    <n v="151369"/>
    <x v="10"/>
  </r>
  <r>
    <x v="2"/>
    <x v="1"/>
    <x v="3"/>
    <x v="4"/>
    <x v="11"/>
    <n v="10914"/>
    <n v="149150"/>
    <n v="149150"/>
    <x v="11"/>
  </r>
  <r>
    <x v="2"/>
    <x v="1"/>
    <x v="3"/>
    <x v="5"/>
    <x v="0"/>
    <n v="10930"/>
    <n v="10930"/>
    <n v="149401"/>
    <x v="0"/>
  </r>
  <r>
    <x v="2"/>
    <x v="1"/>
    <x v="3"/>
    <x v="5"/>
    <x v="1"/>
    <n v="10184"/>
    <n v="21114"/>
    <n v="145411"/>
    <x v="1"/>
  </r>
  <r>
    <x v="2"/>
    <x v="1"/>
    <x v="3"/>
    <x v="5"/>
    <x v="2"/>
    <n v="11402"/>
    <n v="32516"/>
    <n v="142704"/>
    <x v="2"/>
  </r>
  <r>
    <x v="2"/>
    <x v="1"/>
    <x v="3"/>
    <x v="5"/>
    <x v="3"/>
    <n v="10536"/>
    <n v="43052"/>
    <n v="142224"/>
    <x v="3"/>
  </r>
  <r>
    <x v="2"/>
    <x v="1"/>
    <x v="3"/>
    <x v="5"/>
    <x v="4"/>
    <n v="10468"/>
    <n v="53520"/>
    <n v="142559"/>
    <x v="4"/>
  </r>
  <r>
    <x v="2"/>
    <x v="1"/>
    <x v="3"/>
    <x v="5"/>
    <x v="5"/>
    <n v="13616"/>
    <n v="67136"/>
    <n v="141831"/>
    <x v="5"/>
  </r>
  <r>
    <x v="2"/>
    <x v="1"/>
    <x v="3"/>
    <x v="5"/>
    <x v="6"/>
    <n v="10432"/>
    <n v="77568"/>
    <n v="141362"/>
    <x v="6"/>
  </r>
  <r>
    <x v="2"/>
    <x v="1"/>
    <x v="3"/>
    <x v="5"/>
    <x v="7"/>
    <n v="13346"/>
    <n v="90914"/>
    <n v="143549"/>
    <x v="7"/>
  </r>
  <r>
    <x v="2"/>
    <x v="1"/>
    <x v="3"/>
    <x v="5"/>
    <x v="8"/>
    <n v="11092"/>
    <n v="102006"/>
    <n v="140679"/>
    <x v="8"/>
  </r>
  <r>
    <x v="2"/>
    <x v="1"/>
    <x v="3"/>
    <x v="5"/>
    <x v="9"/>
    <n v="12318"/>
    <n v="114324"/>
    <n v="138571"/>
    <x v="9"/>
  </r>
  <r>
    <x v="2"/>
    <x v="1"/>
    <x v="3"/>
    <x v="5"/>
    <x v="10"/>
    <n v="13255"/>
    <n v="127579"/>
    <n v="138493"/>
    <x v="10"/>
  </r>
  <r>
    <x v="2"/>
    <x v="1"/>
    <x v="3"/>
    <x v="5"/>
    <x v="11"/>
    <n v="12554"/>
    <n v="140133"/>
    <n v="140133"/>
    <x v="11"/>
  </r>
  <r>
    <x v="2"/>
    <x v="1"/>
    <x v="3"/>
    <x v="6"/>
    <x v="0"/>
    <n v="10070"/>
    <n v="10070"/>
    <n v="139273"/>
    <x v="0"/>
  </r>
  <r>
    <x v="2"/>
    <x v="1"/>
    <x v="3"/>
    <x v="6"/>
    <x v="1"/>
    <n v="12363"/>
    <n v="22433"/>
    <n v="141452"/>
    <x v="1"/>
  </r>
  <r>
    <x v="2"/>
    <x v="1"/>
    <x v="3"/>
    <x v="6"/>
    <x v="2"/>
    <n v="14953"/>
    <n v="37386"/>
    <n v="145003"/>
    <x v="2"/>
  </r>
  <r>
    <x v="2"/>
    <x v="1"/>
    <x v="3"/>
    <x v="6"/>
    <x v="3"/>
    <n v="10796"/>
    <n v="48182"/>
    <n v="145263"/>
    <x v="3"/>
  </r>
  <r>
    <x v="2"/>
    <x v="1"/>
    <x v="3"/>
    <x v="6"/>
    <x v="4"/>
    <n v="10026"/>
    <n v="58208"/>
    <n v="144821"/>
    <x v="4"/>
  </r>
  <r>
    <x v="2"/>
    <x v="1"/>
    <x v="8"/>
    <x v="0"/>
    <x v="0"/>
    <n v="13235"/>
    <n v="13235"/>
    <n v="13235"/>
    <x v="0"/>
  </r>
  <r>
    <x v="2"/>
    <x v="1"/>
    <x v="8"/>
    <x v="0"/>
    <x v="1"/>
    <n v="12681"/>
    <n v="25916"/>
    <n v="25916"/>
    <x v="1"/>
  </r>
  <r>
    <x v="2"/>
    <x v="1"/>
    <x v="8"/>
    <x v="0"/>
    <x v="2"/>
    <n v="11155"/>
    <n v="37071"/>
    <n v="37071"/>
    <x v="2"/>
  </r>
  <r>
    <x v="2"/>
    <x v="1"/>
    <x v="8"/>
    <x v="0"/>
    <x v="3"/>
    <n v="14727"/>
    <n v="51798"/>
    <n v="51798"/>
    <x v="3"/>
  </r>
  <r>
    <x v="2"/>
    <x v="1"/>
    <x v="8"/>
    <x v="0"/>
    <x v="4"/>
    <n v="13466"/>
    <n v="65264"/>
    <n v="65264"/>
    <x v="4"/>
  </r>
  <r>
    <x v="2"/>
    <x v="1"/>
    <x v="8"/>
    <x v="0"/>
    <x v="5"/>
    <n v="13150"/>
    <n v="78414"/>
    <n v="78414"/>
    <x v="5"/>
  </r>
  <r>
    <x v="2"/>
    <x v="1"/>
    <x v="8"/>
    <x v="0"/>
    <x v="6"/>
    <n v="10800"/>
    <n v="89214"/>
    <n v="89214"/>
    <x v="6"/>
  </r>
  <r>
    <x v="2"/>
    <x v="1"/>
    <x v="8"/>
    <x v="0"/>
    <x v="7"/>
    <n v="13707"/>
    <n v="102921"/>
    <n v="102921"/>
    <x v="7"/>
  </r>
  <r>
    <x v="2"/>
    <x v="1"/>
    <x v="8"/>
    <x v="0"/>
    <x v="8"/>
    <n v="13719"/>
    <n v="116640"/>
    <n v="116640"/>
    <x v="8"/>
  </r>
  <r>
    <x v="2"/>
    <x v="1"/>
    <x v="8"/>
    <x v="0"/>
    <x v="9"/>
    <n v="10159"/>
    <n v="126799"/>
    <n v="126799"/>
    <x v="9"/>
  </r>
  <r>
    <x v="2"/>
    <x v="1"/>
    <x v="8"/>
    <x v="0"/>
    <x v="10"/>
    <n v="13887"/>
    <n v="140686"/>
    <n v="140686"/>
    <x v="10"/>
  </r>
  <r>
    <x v="2"/>
    <x v="1"/>
    <x v="8"/>
    <x v="0"/>
    <x v="11"/>
    <n v="14398"/>
    <n v="155084"/>
    <n v="155084"/>
    <x v="11"/>
  </r>
  <r>
    <x v="2"/>
    <x v="1"/>
    <x v="8"/>
    <x v="1"/>
    <x v="0"/>
    <n v="11714"/>
    <n v="11714"/>
    <n v="153563"/>
    <x v="0"/>
  </r>
  <r>
    <x v="2"/>
    <x v="1"/>
    <x v="8"/>
    <x v="1"/>
    <x v="1"/>
    <n v="13101"/>
    <n v="24815"/>
    <n v="153983"/>
    <x v="1"/>
  </r>
  <r>
    <x v="2"/>
    <x v="1"/>
    <x v="8"/>
    <x v="1"/>
    <x v="2"/>
    <n v="11797"/>
    <n v="36612"/>
    <n v="154625"/>
    <x v="2"/>
  </r>
  <r>
    <x v="2"/>
    <x v="1"/>
    <x v="8"/>
    <x v="1"/>
    <x v="3"/>
    <n v="10653"/>
    <n v="47265"/>
    <n v="150551"/>
    <x v="3"/>
  </r>
  <r>
    <x v="2"/>
    <x v="1"/>
    <x v="8"/>
    <x v="1"/>
    <x v="4"/>
    <n v="14448"/>
    <n v="61713"/>
    <n v="151533"/>
    <x v="4"/>
  </r>
  <r>
    <x v="2"/>
    <x v="1"/>
    <x v="8"/>
    <x v="1"/>
    <x v="5"/>
    <n v="12621"/>
    <n v="74334"/>
    <n v="151004"/>
    <x v="5"/>
  </r>
  <r>
    <x v="2"/>
    <x v="1"/>
    <x v="8"/>
    <x v="1"/>
    <x v="6"/>
    <n v="14999"/>
    <n v="89333"/>
    <n v="155203"/>
    <x v="6"/>
  </r>
  <r>
    <x v="2"/>
    <x v="1"/>
    <x v="8"/>
    <x v="1"/>
    <x v="7"/>
    <n v="13662"/>
    <n v="102995"/>
    <n v="155158"/>
    <x v="7"/>
  </r>
  <r>
    <x v="2"/>
    <x v="1"/>
    <x v="8"/>
    <x v="1"/>
    <x v="8"/>
    <n v="12697"/>
    <n v="115692"/>
    <n v="154136"/>
    <x v="8"/>
  </r>
  <r>
    <x v="2"/>
    <x v="1"/>
    <x v="8"/>
    <x v="1"/>
    <x v="9"/>
    <n v="11372"/>
    <n v="127064"/>
    <n v="155349"/>
    <x v="9"/>
  </r>
  <r>
    <x v="2"/>
    <x v="1"/>
    <x v="8"/>
    <x v="1"/>
    <x v="10"/>
    <n v="10544"/>
    <n v="137608"/>
    <n v="152006"/>
    <x v="10"/>
  </r>
  <r>
    <x v="2"/>
    <x v="1"/>
    <x v="8"/>
    <x v="1"/>
    <x v="11"/>
    <n v="10245"/>
    <n v="147853"/>
    <n v="147853"/>
    <x v="11"/>
  </r>
  <r>
    <x v="2"/>
    <x v="1"/>
    <x v="8"/>
    <x v="2"/>
    <x v="0"/>
    <n v="14411"/>
    <n v="14411"/>
    <n v="150550"/>
    <x v="0"/>
  </r>
  <r>
    <x v="2"/>
    <x v="1"/>
    <x v="8"/>
    <x v="2"/>
    <x v="1"/>
    <n v="11532"/>
    <n v="25943"/>
    <n v="148981"/>
    <x v="1"/>
  </r>
  <r>
    <x v="2"/>
    <x v="1"/>
    <x v="8"/>
    <x v="2"/>
    <x v="2"/>
    <n v="12819"/>
    <n v="38762"/>
    <n v="150003"/>
    <x v="2"/>
  </r>
  <r>
    <x v="2"/>
    <x v="1"/>
    <x v="8"/>
    <x v="2"/>
    <x v="3"/>
    <n v="13062"/>
    <n v="51824"/>
    <n v="152412"/>
    <x v="3"/>
  </r>
  <r>
    <x v="2"/>
    <x v="1"/>
    <x v="8"/>
    <x v="2"/>
    <x v="4"/>
    <n v="11793"/>
    <n v="63617"/>
    <n v="149757"/>
    <x v="4"/>
  </r>
  <r>
    <x v="2"/>
    <x v="1"/>
    <x v="8"/>
    <x v="2"/>
    <x v="5"/>
    <n v="14678"/>
    <n v="78295"/>
    <n v="151814"/>
    <x v="5"/>
  </r>
  <r>
    <x v="2"/>
    <x v="1"/>
    <x v="8"/>
    <x v="2"/>
    <x v="6"/>
    <n v="10797"/>
    <n v="89092"/>
    <n v="147612"/>
    <x v="6"/>
  </r>
  <r>
    <x v="2"/>
    <x v="1"/>
    <x v="8"/>
    <x v="2"/>
    <x v="7"/>
    <n v="11003"/>
    <n v="100095"/>
    <n v="144953"/>
    <x v="7"/>
  </r>
  <r>
    <x v="2"/>
    <x v="1"/>
    <x v="8"/>
    <x v="2"/>
    <x v="8"/>
    <n v="12463"/>
    <n v="112558"/>
    <n v="144719"/>
    <x v="8"/>
  </r>
  <r>
    <x v="2"/>
    <x v="1"/>
    <x v="8"/>
    <x v="2"/>
    <x v="9"/>
    <n v="11594"/>
    <n v="124152"/>
    <n v="144941"/>
    <x v="9"/>
  </r>
  <r>
    <x v="2"/>
    <x v="1"/>
    <x v="8"/>
    <x v="2"/>
    <x v="10"/>
    <n v="13197"/>
    <n v="137349"/>
    <n v="147594"/>
    <x v="10"/>
  </r>
  <r>
    <x v="2"/>
    <x v="1"/>
    <x v="8"/>
    <x v="2"/>
    <x v="11"/>
    <n v="13346"/>
    <n v="150695"/>
    <n v="150695"/>
    <x v="11"/>
  </r>
  <r>
    <x v="2"/>
    <x v="1"/>
    <x v="8"/>
    <x v="3"/>
    <x v="0"/>
    <n v="13966"/>
    <n v="13966"/>
    <n v="150250"/>
    <x v="0"/>
  </r>
  <r>
    <x v="2"/>
    <x v="1"/>
    <x v="8"/>
    <x v="3"/>
    <x v="1"/>
    <n v="11672"/>
    <n v="25638"/>
    <n v="150390"/>
    <x v="1"/>
  </r>
  <r>
    <x v="2"/>
    <x v="1"/>
    <x v="8"/>
    <x v="3"/>
    <x v="2"/>
    <n v="13954"/>
    <n v="39592"/>
    <n v="151525"/>
    <x v="2"/>
  </r>
  <r>
    <x v="2"/>
    <x v="1"/>
    <x v="8"/>
    <x v="3"/>
    <x v="3"/>
    <n v="13685"/>
    <n v="53277"/>
    <n v="152148"/>
    <x v="3"/>
  </r>
  <r>
    <x v="2"/>
    <x v="1"/>
    <x v="8"/>
    <x v="3"/>
    <x v="4"/>
    <n v="11874"/>
    <n v="65151"/>
    <n v="152229"/>
    <x v="4"/>
  </r>
  <r>
    <x v="2"/>
    <x v="1"/>
    <x v="8"/>
    <x v="3"/>
    <x v="5"/>
    <n v="10936"/>
    <n v="76087"/>
    <n v="148487"/>
    <x v="5"/>
  </r>
  <r>
    <x v="2"/>
    <x v="1"/>
    <x v="8"/>
    <x v="3"/>
    <x v="6"/>
    <n v="12127"/>
    <n v="88214"/>
    <n v="149817"/>
    <x v="6"/>
  </r>
  <r>
    <x v="2"/>
    <x v="1"/>
    <x v="8"/>
    <x v="3"/>
    <x v="7"/>
    <n v="11396"/>
    <n v="99610"/>
    <n v="150210"/>
    <x v="7"/>
  </r>
  <r>
    <x v="2"/>
    <x v="1"/>
    <x v="8"/>
    <x v="3"/>
    <x v="8"/>
    <n v="13434"/>
    <n v="113044"/>
    <n v="151181"/>
    <x v="8"/>
  </r>
  <r>
    <x v="2"/>
    <x v="1"/>
    <x v="8"/>
    <x v="3"/>
    <x v="9"/>
    <n v="14832"/>
    <n v="127876"/>
    <n v="154419"/>
    <x v="9"/>
  </r>
  <r>
    <x v="2"/>
    <x v="1"/>
    <x v="8"/>
    <x v="3"/>
    <x v="10"/>
    <n v="14448"/>
    <n v="142324"/>
    <n v="155670"/>
    <x v="10"/>
  </r>
  <r>
    <x v="2"/>
    <x v="1"/>
    <x v="8"/>
    <x v="3"/>
    <x v="11"/>
    <n v="13124"/>
    <n v="155448"/>
    <n v="155448"/>
    <x v="11"/>
  </r>
  <r>
    <x v="2"/>
    <x v="1"/>
    <x v="8"/>
    <x v="4"/>
    <x v="0"/>
    <n v="10840"/>
    <n v="10840"/>
    <n v="152322"/>
    <x v="0"/>
  </r>
  <r>
    <x v="2"/>
    <x v="1"/>
    <x v="8"/>
    <x v="4"/>
    <x v="1"/>
    <n v="11120"/>
    <n v="21960"/>
    <n v="151770"/>
    <x v="1"/>
  </r>
  <r>
    <x v="2"/>
    <x v="1"/>
    <x v="8"/>
    <x v="4"/>
    <x v="2"/>
    <n v="13883"/>
    <n v="35843"/>
    <n v="151699"/>
    <x v="2"/>
  </r>
  <r>
    <x v="2"/>
    <x v="1"/>
    <x v="8"/>
    <x v="4"/>
    <x v="3"/>
    <n v="12723"/>
    <n v="48566"/>
    <n v="150737"/>
    <x v="3"/>
  </r>
  <r>
    <x v="2"/>
    <x v="1"/>
    <x v="8"/>
    <x v="4"/>
    <x v="4"/>
    <n v="13144"/>
    <n v="61710"/>
    <n v="152007"/>
    <x v="4"/>
  </r>
  <r>
    <x v="2"/>
    <x v="1"/>
    <x v="8"/>
    <x v="4"/>
    <x v="5"/>
    <n v="10741"/>
    <n v="72451"/>
    <n v="151812"/>
    <x v="5"/>
  </r>
  <r>
    <x v="2"/>
    <x v="1"/>
    <x v="8"/>
    <x v="4"/>
    <x v="6"/>
    <n v="14078"/>
    <n v="86529"/>
    <n v="153763"/>
    <x v="6"/>
  </r>
  <r>
    <x v="2"/>
    <x v="1"/>
    <x v="8"/>
    <x v="4"/>
    <x v="7"/>
    <n v="12393"/>
    <n v="98922"/>
    <n v="154760"/>
    <x v="7"/>
  </r>
  <r>
    <x v="2"/>
    <x v="1"/>
    <x v="8"/>
    <x v="4"/>
    <x v="8"/>
    <n v="11650"/>
    <n v="110572"/>
    <n v="152976"/>
    <x v="8"/>
  </r>
  <r>
    <x v="2"/>
    <x v="1"/>
    <x v="8"/>
    <x v="4"/>
    <x v="9"/>
    <n v="10700"/>
    <n v="121272"/>
    <n v="148844"/>
    <x v="9"/>
  </r>
  <r>
    <x v="2"/>
    <x v="1"/>
    <x v="8"/>
    <x v="4"/>
    <x v="10"/>
    <n v="14811"/>
    <n v="136083"/>
    <n v="149207"/>
    <x v="10"/>
  </r>
  <r>
    <x v="2"/>
    <x v="1"/>
    <x v="8"/>
    <x v="4"/>
    <x v="11"/>
    <n v="10472"/>
    <n v="146555"/>
    <n v="146555"/>
    <x v="11"/>
  </r>
  <r>
    <x v="2"/>
    <x v="1"/>
    <x v="8"/>
    <x v="5"/>
    <x v="0"/>
    <n v="14342"/>
    <n v="14342"/>
    <n v="150057"/>
    <x v="0"/>
  </r>
  <r>
    <x v="2"/>
    <x v="1"/>
    <x v="8"/>
    <x v="5"/>
    <x v="1"/>
    <n v="10818"/>
    <n v="25160"/>
    <n v="149755"/>
    <x v="1"/>
  </r>
  <r>
    <x v="2"/>
    <x v="1"/>
    <x v="8"/>
    <x v="5"/>
    <x v="2"/>
    <n v="11649"/>
    <n v="36809"/>
    <n v="147521"/>
    <x v="2"/>
  </r>
  <r>
    <x v="2"/>
    <x v="1"/>
    <x v="8"/>
    <x v="5"/>
    <x v="3"/>
    <n v="10212"/>
    <n v="47021"/>
    <n v="145010"/>
    <x v="3"/>
  </r>
  <r>
    <x v="2"/>
    <x v="1"/>
    <x v="8"/>
    <x v="5"/>
    <x v="4"/>
    <n v="10514"/>
    <n v="57535"/>
    <n v="142380"/>
    <x v="4"/>
  </r>
  <r>
    <x v="2"/>
    <x v="1"/>
    <x v="8"/>
    <x v="5"/>
    <x v="5"/>
    <n v="11023"/>
    <n v="68558"/>
    <n v="142662"/>
    <x v="5"/>
  </r>
  <r>
    <x v="2"/>
    <x v="1"/>
    <x v="8"/>
    <x v="5"/>
    <x v="6"/>
    <n v="11276"/>
    <n v="79834"/>
    <n v="139860"/>
    <x v="6"/>
  </r>
  <r>
    <x v="2"/>
    <x v="1"/>
    <x v="8"/>
    <x v="5"/>
    <x v="7"/>
    <n v="11456"/>
    <n v="91290"/>
    <n v="138923"/>
    <x v="7"/>
  </r>
  <r>
    <x v="2"/>
    <x v="1"/>
    <x v="8"/>
    <x v="5"/>
    <x v="8"/>
    <n v="12664"/>
    <n v="103954"/>
    <n v="139937"/>
    <x v="8"/>
  </r>
  <r>
    <x v="2"/>
    <x v="1"/>
    <x v="8"/>
    <x v="5"/>
    <x v="9"/>
    <n v="11680"/>
    <n v="115634"/>
    <n v="140917"/>
    <x v="9"/>
  </r>
  <r>
    <x v="2"/>
    <x v="1"/>
    <x v="8"/>
    <x v="5"/>
    <x v="10"/>
    <n v="11339"/>
    <n v="126973"/>
    <n v="137445"/>
    <x v="10"/>
  </r>
  <r>
    <x v="2"/>
    <x v="1"/>
    <x v="8"/>
    <x v="5"/>
    <x v="11"/>
    <n v="14390"/>
    <n v="141363"/>
    <n v="141363"/>
    <x v="11"/>
  </r>
  <r>
    <x v="2"/>
    <x v="1"/>
    <x v="8"/>
    <x v="6"/>
    <x v="0"/>
    <n v="12801"/>
    <n v="12801"/>
    <n v="139822"/>
    <x v="0"/>
  </r>
  <r>
    <x v="2"/>
    <x v="1"/>
    <x v="8"/>
    <x v="6"/>
    <x v="1"/>
    <n v="11444"/>
    <n v="24245"/>
    <n v="140448"/>
    <x v="1"/>
  </r>
  <r>
    <x v="2"/>
    <x v="1"/>
    <x v="8"/>
    <x v="6"/>
    <x v="2"/>
    <n v="11406"/>
    <n v="35651"/>
    <n v="140205"/>
    <x v="2"/>
  </r>
  <r>
    <x v="2"/>
    <x v="1"/>
    <x v="8"/>
    <x v="6"/>
    <x v="3"/>
    <n v="12339"/>
    <n v="47990"/>
    <n v="142332"/>
    <x v="3"/>
  </r>
  <r>
    <x v="2"/>
    <x v="1"/>
    <x v="8"/>
    <x v="6"/>
    <x v="4"/>
    <n v="12363"/>
    <n v="60353"/>
    <n v="144181"/>
    <x v="4"/>
  </r>
  <r>
    <x v="2"/>
    <x v="2"/>
    <x v="4"/>
    <x v="0"/>
    <x v="0"/>
    <n v="14248"/>
    <n v="14248"/>
    <n v="14248"/>
    <x v="0"/>
  </r>
  <r>
    <x v="2"/>
    <x v="2"/>
    <x v="4"/>
    <x v="0"/>
    <x v="1"/>
    <n v="12892"/>
    <n v="27140"/>
    <n v="27140"/>
    <x v="1"/>
  </r>
  <r>
    <x v="2"/>
    <x v="2"/>
    <x v="4"/>
    <x v="0"/>
    <x v="2"/>
    <n v="11161"/>
    <n v="38301"/>
    <n v="38301"/>
    <x v="2"/>
  </r>
  <r>
    <x v="2"/>
    <x v="2"/>
    <x v="4"/>
    <x v="0"/>
    <x v="3"/>
    <n v="10738"/>
    <n v="49039"/>
    <n v="49039"/>
    <x v="3"/>
  </r>
  <r>
    <x v="2"/>
    <x v="2"/>
    <x v="4"/>
    <x v="0"/>
    <x v="4"/>
    <n v="14962"/>
    <n v="64001"/>
    <n v="64001"/>
    <x v="4"/>
  </r>
  <r>
    <x v="2"/>
    <x v="2"/>
    <x v="4"/>
    <x v="0"/>
    <x v="5"/>
    <n v="12149"/>
    <n v="76150"/>
    <n v="76150"/>
    <x v="5"/>
  </r>
  <r>
    <x v="2"/>
    <x v="2"/>
    <x v="4"/>
    <x v="0"/>
    <x v="6"/>
    <n v="14849"/>
    <n v="90999"/>
    <n v="90999"/>
    <x v="6"/>
  </r>
  <r>
    <x v="2"/>
    <x v="2"/>
    <x v="4"/>
    <x v="0"/>
    <x v="7"/>
    <n v="13214"/>
    <n v="104213"/>
    <n v="104213"/>
    <x v="7"/>
  </r>
  <r>
    <x v="2"/>
    <x v="2"/>
    <x v="4"/>
    <x v="0"/>
    <x v="8"/>
    <n v="10904"/>
    <n v="115117"/>
    <n v="115117"/>
    <x v="8"/>
  </r>
  <r>
    <x v="2"/>
    <x v="2"/>
    <x v="4"/>
    <x v="0"/>
    <x v="9"/>
    <n v="14064"/>
    <n v="129181"/>
    <n v="129181"/>
    <x v="9"/>
  </r>
  <r>
    <x v="2"/>
    <x v="2"/>
    <x v="4"/>
    <x v="0"/>
    <x v="10"/>
    <n v="13293"/>
    <n v="142474"/>
    <n v="142474"/>
    <x v="10"/>
  </r>
  <r>
    <x v="2"/>
    <x v="2"/>
    <x v="4"/>
    <x v="0"/>
    <x v="11"/>
    <n v="11961"/>
    <n v="154435"/>
    <n v="154435"/>
    <x v="11"/>
  </r>
  <r>
    <x v="2"/>
    <x v="2"/>
    <x v="4"/>
    <x v="1"/>
    <x v="0"/>
    <n v="10556"/>
    <n v="10556"/>
    <n v="150743"/>
    <x v="0"/>
  </r>
  <r>
    <x v="2"/>
    <x v="2"/>
    <x v="4"/>
    <x v="1"/>
    <x v="1"/>
    <n v="13835"/>
    <n v="24391"/>
    <n v="151686"/>
    <x v="1"/>
  </r>
  <r>
    <x v="2"/>
    <x v="2"/>
    <x v="4"/>
    <x v="1"/>
    <x v="2"/>
    <n v="14339"/>
    <n v="38730"/>
    <n v="154864"/>
    <x v="2"/>
  </r>
  <r>
    <x v="2"/>
    <x v="2"/>
    <x v="4"/>
    <x v="1"/>
    <x v="3"/>
    <n v="11213"/>
    <n v="49943"/>
    <n v="155339"/>
    <x v="3"/>
  </r>
  <r>
    <x v="2"/>
    <x v="2"/>
    <x v="4"/>
    <x v="1"/>
    <x v="4"/>
    <n v="12584"/>
    <n v="62527"/>
    <n v="152961"/>
    <x v="4"/>
  </r>
  <r>
    <x v="2"/>
    <x v="2"/>
    <x v="4"/>
    <x v="1"/>
    <x v="5"/>
    <n v="10487"/>
    <n v="73014"/>
    <n v="151299"/>
    <x v="5"/>
  </r>
  <r>
    <x v="2"/>
    <x v="2"/>
    <x v="4"/>
    <x v="1"/>
    <x v="6"/>
    <n v="13255"/>
    <n v="86269"/>
    <n v="149705"/>
    <x v="6"/>
  </r>
  <r>
    <x v="2"/>
    <x v="2"/>
    <x v="4"/>
    <x v="1"/>
    <x v="7"/>
    <n v="13654"/>
    <n v="99923"/>
    <n v="150145"/>
    <x v="7"/>
  </r>
  <r>
    <x v="2"/>
    <x v="2"/>
    <x v="4"/>
    <x v="1"/>
    <x v="8"/>
    <n v="12010"/>
    <n v="111933"/>
    <n v="151251"/>
    <x v="8"/>
  </r>
  <r>
    <x v="2"/>
    <x v="2"/>
    <x v="4"/>
    <x v="1"/>
    <x v="9"/>
    <n v="10865"/>
    <n v="122798"/>
    <n v="148052"/>
    <x v="9"/>
  </r>
  <r>
    <x v="2"/>
    <x v="2"/>
    <x v="4"/>
    <x v="1"/>
    <x v="10"/>
    <n v="13852"/>
    <n v="136650"/>
    <n v="148611"/>
    <x v="10"/>
  </r>
  <r>
    <x v="2"/>
    <x v="2"/>
    <x v="4"/>
    <x v="1"/>
    <x v="11"/>
    <n v="13136"/>
    <n v="149786"/>
    <n v="149786"/>
    <x v="11"/>
  </r>
  <r>
    <x v="2"/>
    <x v="2"/>
    <x v="4"/>
    <x v="2"/>
    <x v="0"/>
    <n v="10779"/>
    <n v="10779"/>
    <n v="150009"/>
    <x v="0"/>
  </r>
  <r>
    <x v="2"/>
    <x v="2"/>
    <x v="4"/>
    <x v="2"/>
    <x v="1"/>
    <n v="10353"/>
    <n v="21132"/>
    <n v="146527"/>
    <x v="1"/>
  </r>
  <r>
    <x v="2"/>
    <x v="2"/>
    <x v="4"/>
    <x v="2"/>
    <x v="2"/>
    <n v="10104"/>
    <n v="31236"/>
    <n v="142292"/>
    <x v="2"/>
  </r>
  <r>
    <x v="2"/>
    <x v="2"/>
    <x v="4"/>
    <x v="2"/>
    <x v="3"/>
    <n v="14314"/>
    <n v="45550"/>
    <n v="145393"/>
    <x v="3"/>
  </r>
  <r>
    <x v="2"/>
    <x v="2"/>
    <x v="4"/>
    <x v="2"/>
    <x v="4"/>
    <n v="12374"/>
    <n v="57924"/>
    <n v="145183"/>
    <x v="4"/>
  </r>
  <r>
    <x v="2"/>
    <x v="2"/>
    <x v="4"/>
    <x v="2"/>
    <x v="5"/>
    <n v="10940"/>
    <n v="68864"/>
    <n v="145636"/>
    <x v="5"/>
  </r>
  <r>
    <x v="2"/>
    <x v="2"/>
    <x v="4"/>
    <x v="2"/>
    <x v="6"/>
    <n v="13464"/>
    <n v="82328"/>
    <n v="145845"/>
    <x v="6"/>
  </r>
  <r>
    <x v="2"/>
    <x v="2"/>
    <x v="4"/>
    <x v="2"/>
    <x v="7"/>
    <n v="11731"/>
    <n v="94059"/>
    <n v="143922"/>
    <x v="7"/>
  </r>
  <r>
    <x v="2"/>
    <x v="2"/>
    <x v="4"/>
    <x v="2"/>
    <x v="8"/>
    <n v="10252"/>
    <n v="104311"/>
    <n v="142164"/>
    <x v="8"/>
  </r>
  <r>
    <x v="2"/>
    <x v="2"/>
    <x v="4"/>
    <x v="2"/>
    <x v="9"/>
    <n v="12070"/>
    <n v="116381"/>
    <n v="143369"/>
    <x v="9"/>
  </r>
  <r>
    <x v="2"/>
    <x v="2"/>
    <x v="4"/>
    <x v="2"/>
    <x v="10"/>
    <n v="10914"/>
    <n v="127295"/>
    <n v="140431"/>
    <x v="10"/>
  </r>
  <r>
    <x v="2"/>
    <x v="2"/>
    <x v="4"/>
    <x v="2"/>
    <x v="11"/>
    <n v="13127"/>
    <n v="140422"/>
    <n v="140422"/>
    <x v="11"/>
  </r>
  <r>
    <x v="2"/>
    <x v="2"/>
    <x v="4"/>
    <x v="3"/>
    <x v="0"/>
    <n v="11937"/>
    <n v="11937"/>
    <n v="141580"/>
    <x v="0"/>
  </r>
  <r>
    <x v="2"/>
    <x v="2"/>
    <x v="4"/>
    <x v="3"/>
    <x v="1"/>
    <n v="11847"/>
    <n v="23784"/>
    <n v="143074"/>
    <x v="1"/>
  </r>
  <r>
    <x v="2"/>
    <x v="2"/>
    <x v="4"/>
    <x v="3"/>
    <x v="2"/>
    <n v="13242"/>
    <n v="37026"/>
    <n v="146212"/>
    <x v="2"/>
  </r>
  <r>
    <x v="2"/>
    <x v="2"/>
    <x v="4"/>
    <x v="3"/>
    <x v="3"/>
    <n v="10137"/>
    <n v="47163"/>
    <n v="142035"/>
    <x v="3"/>
  </r>
  <r>
    <x v="2"/>
    <x v="2"/>
    <x v="4"/>
    <x v="3"/>
    <x v="4"/>
    <n v="13805"/>
    <n v="60968"/>
    <n v="143466"/>
    <x v="4"/>
  </r>
  <r>
    <x v="2"/>
    <x v="2"/>
    <x v="4"/>
    <x v="3"/>
    <x v="5"/>
    <n v="11909"/>
    <n v="72877"/>
    <n v="144435"/>
    <x v="5"/>
  </r>
  <r>
    <x v="2"/>
    <x v="2"/>
    <x v="4"/>
    <x v="3"/>
    <x v="6"/>
    <n v="12483"/>
    <n v="85360"/>
    <n v="143454"/>
    <x v="6"/>
  </r>
  <r>
    <x v="2"/>
    <x v="2"/>
    <x v="4"/>
    <x v="3"/>
    <x v="7"/>
    <n v="11301"/>
    <n v="96661"/>
    <n v="143024"/>
    <x v="7"/>
  </r>
  <r>
    <x v="2"/>
    <x v="2"/>
    <x v="4"/>
    <x v="3"/>
    <x v="8"/>
    <n v="14638"/>
    <n v="111299"/>
    <n v="147410"/>
    <x v="8"/>
  </r>
  <r>
    <x v="2"/>
    <x v="2"/>
    <x v="4"/>
    <x v="3"/>
    <x v="9"/>
    <n v="10396"/>
    <n v="121695"/>
    <n v="145736"/>
    <x v="9"/>
  </r>
  <r>
    <x v="2"/>
    <x v="2"/>
    <x v="4"/>
    <x v="3"/>
    <x v="10"/>
    <n v="14213"/>
    <n v="135908"/>
    <n v="149035"/>
    <x v="10"/>
  </r>
  <r>
    <x v="2"/>
    <x v="2"/>
    <x v="4"/>
    <x v="3"/>
    <x v="11"/>
    <n v="10655"/>
    <n v="146563"/>
    <n v="146563"/>
    <x v="11"/>
  </r>
  <r>
    <x v="2"/>
    <x v="2"/>
    <x v="4"/>
    <x v="4"/>
    <x v="0"/>
    <n v="11966"/>
    <n v="11966"/>
    <n v="146592"/>
    <x v="0"/>
  </r>
  <r>
    <x v="2"/>
    <x v="2"/>
    <x v="4"/>
    <x v="4"/>
    <x v="1"/>
    <n v="14674"/>
    <n v="26640"/>
    <n v="149419"/>
    <x v="1"/>
  </r>
  <r>
    <x v="2"/>
    <x v="2"/>
    <x v="4"/>
    <x v="4"/>
    <x v="2"/>
    <n v="10976"/>
    <n v="37616"/>
    <n v="147153"/>
    <x v="2"/>
  </r>
  <r>
    <x v="2"/>
    <x v="2"/>
    <x v="4"/>
    <x v="4"/>
    <x v="3"/>
    <n v="13255"/>
    <n v="50871"/>
    <n v="150271"/>
    <x v="3"/>
  </r>
  <r>
    <x v="2"/>
    <x v="2"/>
    <x v="4"/>
    <x v="4"/>
    <x v="4"/>
    <n v="10820"/>
    <n v="61691"/>
    <n v="147286"/>
    <x v="4"/>
  </r>
  <r>
    <x v="2"/>
    <x v="2"/>
    <x v="4"/>
    <x v="4"/>
    <x v="5"/>
    <n v="12261"/>
    <n v="73952"/>
    <n v="147638"/>
    <x v="5"/>
  </r>
  <r>
    <x v="2"/>
    <x v="2"/>
    <x v="4"/>
    <x v="4"/>
    <x v="6"/>
    <n v="12388"/>
    <n v="86340"/>
    <n v="147543"/>
    <x v="6"/>
  </r>
  <r>
    <x v="2"/>
    <x v="2"/>
    <x v="4"/>
    <x v="4"/>
    <x v="7"/>
    <n v="13130"/>
    <n v="99470"/>
    <n v="149372"/>
    <x v="7"/>
  </r>
  <r>
    <x v="2"/>
    <x v="2"/>
    <x v="4"/>
    <x v="4"/>
    <x v="8"/>
    <n v="11028"/>
    <n v="110498"/>
    <n v="145762"/>
    <x v="8"/>
  </r>
  <r>
    <x v="2"/>
    <x v="2"/>
    <x v="4"/>
    <x v="4"/>
    <x v="9"/>
    <n v="10310"/>
    <n v="120808"/>
    <n v="145676"/>
    <x v="9"/>
  </r>
  <r>
    <x v="2"/>
    <x v="2"/>
    <x v="4"/>
    <x v="4"/>
    <x v="10"/>
    <n v="14186"/>
    <n v="134994"/>
    <n v="145649"/>
    <x v="10"/>
  </r>
  <r>
    <x v="2"/>
    <x v="2"/>
    <x v="4"/>
    <x v="4"/>
    <x v="11"/>
    <n v="10582"/>
    <n v="145576"/>
    <n v="145576"/>
    <x v="11"/>
  </r>
  <r>
    <x v="2"/>
    <x v="2"/>
    <x v="4"/>
    <x v="5"/>
    <x v="0"/>
    <n v="13070"/>
    <n v="13070"/>
    <n v="146680"/>
    <x v="0"/>
  </r>
  <r>
    <x v="2"/>
    <x v="2"/>
    <x v="4"/>
    <x v="5"/>
    <x v="1"/>
    <n v="12703"/>
    <n v="25773"/>
    <n v="144709"/>
    <x v="1"/>
  </r>
  <r>
    <x v="2"/>
    <x v="2"/>
    <x v="4"/>
    <x v="5"/>
    <x v="2"/>
    <n v="14975"/>
    <n v="40748"/>
    <n v="148708"/>
    <x v="2"/>
  </r>
  <r>
    <x v="2"/>
    <x v="2"/>
    <x v="4"/>
    <x v="5"/>
    <x v="3"/>
    <n v="13062"/>
    <n v="53810"/>
    <n v="148515"/>
    <x v="3"/>
  </r>
  <r>
    <x v="2"/>
    <x v="2"/>
    <x v="4"/>
    <x v="5"/>
    <x v="4"/>
    <n v="11114"/>
    <n v="64924"/>
    <n v="148809"/>
    <x v="4"/>
  </r>
  <r>
    <x v="2"/>
    <x v="2"/>
    <x v="4"/>
    <x v="5"/>
    <x v="5"/>
    <n v="10185"/>
    <n v="75109"/>
    <n v="146733"/>
    <x v="5"/>
  </r>
  <r>
    <x v="2"/>
    <x v="2"/>
    <x v="4"/>
    <x v="5"/>
    <x v="6"/>
    <n v="10354"/>
    <n v="85463"/>
    <n v="144699"/>
    <x v="6"/>
  </r>
  <r>
    <x v="2"/>
    <x v="2"/>
    <x v="4"/>
    <x v="5"/>
    <x v="7"/>
    <n v="12492"/>
    <n v="97955"/>
    <n v="144061"/>
    <x v="7"/>
  </r>
  <r>
    <x v="2"/>
    <x v="2"/>
    <x v="4"/>
    <x v="5"/>
    <x v="8"/>
    <n v="10044"/>
    <n v="107999"/>
    <n v="143077"/>
    <x v="8"/>
  </r>
  <r>
    <x v="2"/>
    <x v="2"/>
    <x v="4"/>
    <x v="5"/>
    <x v="9"/>
    <n v="11614"/>
    <n v="119613"/>
    <n v="144381"/>
    <x v="9"/>
  </r>
  <r>
    <x v="2"/>
    <x v="2"/>
    <x v="4"/>
    <x v="5"/>
    <x v="10"/>
    <n v="14527"/>
    <n v="134140"/>
    <n v="144722"/>
    <x v="10"/>
  </r>
  <r>
    <x v="2"/>
    <x v="2"/>
    <x v="4"/>
    <x v="5"/>
    <x v="11"/>
    <n v="12178"/>
    <n v="146318"/>
    <n v="146318"/>
    <x v="11"/>
  </r>
  <r>
    <x v="2"/>
    <x v="2"/>
    <x v="4"/>
    <x v="6"/>
    <x v="0"/>
    <n v="14459"/>
    <n v="14459"/>
    <n v="147707"/>
    <x v="0"/>
  </r>
  <r>
    <x v="2"/>
    <x v="2"/>
    <x v="4"/>
    <x v="6"/>
    <x v="1"/>
    <n v="11452"/>
    <n v="25911"/>
    <n v="146456"/>
    <x v="1"/>
  </r>
  <r>
    <x v="2"/>
    <x v="2"/>
    <x v="4"/>
    <x v="6"/>
    <x v="2"/>
    <n v="11797"/>
    <n v="37708"/>
    <n v="143278"/>
    <x v="2"/>
  </r>
  <r>
    <x v="2"/>
    <x v="2"/>
    <x v="4"/>
    <x v="6"/>
    <x v="3"/>
    <n v="14230"/>
    <n v="51938"/>
    <n v="144446"/>
    <x v="3"/>
  </r>
  <r>
    <x v="2"/>
    <x v="2"/>
    <x v="4"/>
    <x v="6"/>
    <x v="4"/>
    <n v="14288"/>
    <n v="66226"/>
    <n v="14762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E0F865-4512-43AC-BD39-DE2BC6F0F5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14:AH24" firstHeaderRow="1" firstDataRow="1" firstDataCol="1"/>
  <pivotFields count="9">
    <pivotField showAll="0">
      <items count="4">
        <item x="2"/>
        <item x="1"/>
        <item x="0"/>
        <item t="default"/>
      </items>
    </pivotField>
    <pivotField showAll="0">
      <items count="4">
        <item x="2"/>
        <item x="0"/>
        <item x="1"/>
        <item t="default"/>
      </items>
    </pivotField>
    <pivotField axis="axisRow" showAll="0">
      <items count="10">
        <item x="0"/>
        <item x="7"/>
        <item x="5"/>
        <item x="2"/>
        <item x="6"/>
        <item x="3"/>
        <item x="4"/>
        <item x="1"/>
        <item x="8"/>
        <item t="default"/>
      </items>
    </pivotField>
    <pivotField showAll="0"/>
    <pivotField showAll="0"/>
    <pivotField dataField="1" numFmtId="166" showAll="0"/>
    <pivotField numFmtId="166" showAll="0"/>
    <pivotField numFmtId="166" showAll="0"/>
    <pivotField showAll="0"/>
  </pivotFields>
  <rowFields count="1">
    <field x="2"/>
  </rowFields>
  <rowItems count="10">
    <i>
      <x/>
    </i>
    <i>
      <x v="1"/>
    </i>
    <i>
      <x v="2"/>
    </i>
    <i>
      <x v="3"/>
    </i>
    <i>
      <x v="4"/>
    </i>
    <i>
      <x v="5"/>
    </i>
    <i>
      <x v="6"/>
    </i>
    <i>
      <x v="7"/>
    </i>
    <i>
      <x v="8"/>
    </i>
    <i t="grand">
      <x/>
    </i>
  </rowItems>
  <colItems count="1">
    <i/>
  </colItems>
  <dataFields count="1">
    <dataField name="Sum of Profit (Month)" fld="5"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B3AF15-8B3D-4450-A1D2-8BA8095C157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33:D40" firstHeaderRow="1" firstDataRow="2" firstDataCol="1"/>
  <pivotFields count="9">
    <pivotField axis="axisCol" showAll="0">
      <items count="4">
        <item x="2"/>
        <item x="1"/>
        <item x="0"/>
        <item t="default"/>
      </items>
    </pivotField>
    <pivotField showAll="0"/>
    <pivotField showAll="0"/>
    <pivotField axis="axisRow" showAll="0">
      <items count="8">
        <item x="0"/>
        <item x="1"/>
        <item x="2"/>
        <item x="3"/>
        <item x="4"/>
        <item x="5"/>
        <item h="1" x="6"/>
        <item t="default"/>
      </items>
    </pivotField>
    <pivotField showAll="0"/>
    <pivotField dataField="1" showAll="0"/>
    <pivotField numFmtId="166" showAll="0"/>
    <pivotField numFmtId="166" showAll="0"/>
    <pivotField showAll="0"/>
  </pivotFields>
  <rowFields count="1">
    <field x="3"/>
  </rowFields>
  <rowItems count="6">
    <i>
      <x/>
    </i>
    <i>
      <x v="1"/>
    </i>
    <i>
      <x v="2"/>
    </i>
    <i>
      <x v="3"/>
    </i>
    <i>
      <x v="4"/>
    </i>
    <i>
      <x v="5"/>
    </i>
  </rowItems>
  <colFields count="1">
    <field x="0"/>
  </colFields>
  <colItems count="3">
    <i>
      <x/>
    </i>
    <i>
      <x v="1"/>
    </i>
    <i>
      <x v="2"/>
    </i>
  </colItems>
  <dataFields count="1">
    <dataField name="Sum of Profit (Month)" fld="5" showDataAs="percentDiff" baseField="3" baseItem="1048828" numFmtId="10"/>
  </dataField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2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3">
          <reference field="4294967294" count="1" selected="0">
            <x v="0"/>
          </reference>
          <reference field="0" count="1" selected="0">
            <x v="2"/>
          </reference>
          <reference field="3" count="1" selected="0">
            <x v="3"/>
          </reference>
        </references>
      </pivotArea>
    </chartFormat>
    <chartFormat chart="0" format="4">
      <pivotArea type="data" outline="0" fieldPosition="0">
        <references count="3">
          <reference field="4294967294" count="1" selected="0">
            <x v="0"/>
          </reference>
          <reference field="0" count="1" selected="0">
            <x v="1"/>
          </reference>
          <reference field="3" count="1" selected="0">
            <x v="3"/>
          </reference>
        </references>
      </pivotArea>
    </chartFormat>
    <chartFormat chart="0" format="5">
      <pivotArea type="data" outline="0" fieldPosition="0">
        <references count="3">
          <reference field="4294967294" count="1" selected="0">
            <x v="0"/>
          </reference>
          <reference field="0" count="1" selected="0">
            <x v="2"/>
          </reference>
          <reference field="3" count="1" selected="0">
            <x v="5"/>
          </reference>
        </references>
      </pivotArea>
    </chartFormat>
    <chartFormat chart="0" format="6">
      <pivotArea type="data" outline="0" fieldPosition="0">
        <references count="3">
          <reference field="4294967294" count="1" selected="0">
            <x v="0"/>
          </reference>
          <reference field="0" count="1" selected="0">
            <x v="0"/>
          </reference>
          <reference field="3" count="1" selected="0">
            <x v="1"/>
          </reference>
        </references>
      </pivotArea>
    </chartFormat>
    <chartFormat chart="10" format="14" series="1">
      <pivotArea type="data" outline="0" fieldPosition="0">
        <references count="2">
          <reference field="4294967294" count="1" selected="0">
            <x v="0"/>
          </reference>
          <reference field="0" count="1" selected="0">
            <x v="0"/>
          </reference>
        </references>
      </pivotArea>
    </chartFormat>
    <chartFormat chart="10" format="15">
      <pivotArea type="data" outline="0" fieldPosition="0">
        <references count="3">
          <reference field="4294967294" count="1" selected="0">
            <x v="0"/>
          </reference>
          <reference field="0" count="1" selected="0">
            <x v="0"/>
          </reference>
          <reference field="3" count="1" selected="0">
            <x v="1"/>
          </reference>
        </references>
      </pivotArea>
    </chartFormat>
    <chartFormat chart="10" format="16" series="1">
      <pivotArea type="data" outline="0" fieldPosition="0">
        <references count="2">
          <reference field="4294967294" count="1" selected="0">
            <x v="0"/>
          </reference>
          <reference field="0" count="1" selected="0">
            <x v="1"/>
          </reference>
        </references>
      </pivotArea>
    </chartFormat>
    <chartFormat chart="10" format="17">
      <pivotArea type="data" outline="0" fieldPosition="0">
        <references count="3">
          <reference field="4294967294" count="1" selected="0">
            <x v="0"/>
          </reference>
          <reference field="0" count="1" selected="0">
            <x v="1"/>
          </reference>
          <reference field="3" count="1" selected="0">
            <x v="3"/>
          </reference>
        </references>
      </pivotArea>
    </chartFormat>
    <chartFormat chart="10" format="18" series="1">
      <pivotArea type="data" outline="0" fieldPosition="0">
        <references count="2">
          <reference field="4294967294" count="1" selected="0">
            <x v="0"/>
          </reference>
          <reference field="0" count="1" selected="0">
            <x v="2"/>
          </reference>
        </references>
      </pivotArea>
    </chartFormat>
    <chartFormat chart="10" format="19">
      <pivotArea type="data" outline="0" fieldPosition="0">
        <references count="3">
          <reference field="4294967294" count="1" selected="0">
            <x v="0"/>
          </reference>
          <reference field="0" count="1" selected="0">
            <x v="2"/>
          </reference>
          <reference field="3" count="1" selected="0">
            <x v="3"/>
          </reference>
        </references>
      </pivotArea>
    </chartFormat>
    <chartFormat chart="10" format="20">
      <pivotArea type="data" outline="0" fieldPosition="0">
        <references count="3">
          <reference field="4294967294" count="1" selected="0">
            <x v="0"/>
          </reference>
          <reference field="0" count="1" selected="0">
            <x v="2"/>
          </reference>
          <reference field="3" count="1" selected="0">
            <x v="5"/>
          </reference>
        </references>
      </pivotArea>
    </chartFormat>
    <chartFormat chart="10" format="21">
      <pivotArea type="data" outline="0" fieldPosition="0">
        <references count="3">
          <reference field="4294967294" count="1" selected="0">
            <x v="0"/>
          </reference>
          <reference field="0" count="1" selected="0">
            <x v="1"/>
          </reference>
          <reference field="3" count="1" selected="0">
            <x v="4"/>
          </reference>
        </references>
      </pivotArea>
    </chartFormat>
    <chartFormat chart="10" format="22">
      <pivotArea type="data" outline="0" fieldPosition="0">
        <references count="3">
          <reference field="4294967294" count="1" selected="0">
            <x v="0"/>
          </reference>
          <reference field="0" count="1" selected="0">
            <x v="0"/>
          </reference>
          <reference field="3" count="1" selected="0">
            <x v="4"/>
          </reference>
        </references>
      </pivotArea>
    </chartFormat>
    <chartFormat chart="23" format="7" series="1">
      <pivotArea type="data" outline="0" fieldPosition="0">
        <references count="2">
          <reference field="4294967294" count="1" selected="0">
            <x v="0"/>
          </reference>
          <reference field="0" count="1" selected="0">
            <x v="0"/>
          </reference>
        </references>
      </pivotArea>
    </chartFormat>
    <chartFormat chart="23" format="8" series="1">
      <pivotArea type="data" outline="0" fieldPosition="0">
        <references count="2">
          <reference field="4294967294" count="1" selected="0">
            <x v="0"/>
          </reference>
          <reference field="0" count="1" selected="0">
            <x v="1"/>
          </reference>
        </references>
      </pivotArea>
    </chartFormat>
    <chartFormat chart="23" format="9" series="1">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3">
          <reference field="4294967294" count="1" selected="0">
            <x v="0"/>
          </reference>
          <reference field="0" count="1" selected="0">
            <x v="0"/>
          </reference>
          <reference field="3" count="1" selected="0">
            <x v="3"/>
          </reference>
        </references>
      </pivotArea>
    </chartFormat>
    <chartFormat chart="0" format="8">
      <pivotArea type="data" outline="0" fieldPosition="0">
        <references count="3">
          <reference field="4294967294" count="1" selected="0">
            <x v="0"/>
          </reference>
          <reference field="0" count="1" selected="0">
            <x v="0"/>
          </reference>
          <reference field="3" count="1" selected="0">
            <x v="4"/>
          </reference>
        </references>
      </pivotArea>
    </chartFormat>
    <chartFormat chart="0" format="9">
      <pivotArea type="data" outline="0" fieldPosition="0">
        <references count="3">
          <reference field="4294967294" count="1" selected="0">
            <x v="0"/>
          </reference>
          <reference field="0" count="1" selected="0">
            <x v="1"/>
          </reference>
          <reference field="3" count="1" selected="0">
            <x v="4"/>
          </reference>
        </references>
      </pivotArea>
    </chartFormat>
    <chartFormat chart="0" format="10">
      <pivotArea type="data" outline="0" fieldPosition="0">
        <references count="3">
          <reference field="4294967294" count="1" selected="0">
            <x v="0"/>
          </reference>
          <reference field="0" count="1" selected="0">
            <x v="1"/>
          </reference>
          <reference field="3" count="1" selected="0">
            <x v="5"/>
          </reference>
        </references>
      </pivotArea>
    </chartFormat>
    <chartFormat chart="0" format="11">
      <pivotArea type="data" outline="0" fieldPosition="0">
        <references count="3">
          <reference field="4294967294" count="1" selected="0">
            <x v="0"/>
          </reference>
          <reference field="0" count="1" selected="0">
            <x v="0"/>
          </reference>
          <reference field="3" count="1" selected="0">
            <x v="2"/>
          </reference>
        </references>
      </pivotArea>
    </chartFormat>
    <chartFormat chart="0" format="12">
      <pivotArea type="data" outline="0" fieldPosition="0">
        <references count="3">
          <reference field="4294967294" count="1" selected="0">
            <x v="0"/>
          </reference>
          <reference field="0" count="1" selected="0">
            <x v="2"/>
          </reference>
          <reference field="3" count="1" selected="0">
            <x v="2"/>
          </reference>
        </references>
      </pivotArea>
    </chartFormat>
    <chartFormat chart="0" format="13">
      <pivotArea type="data" outline="0" fieldPosition="0">
        <references count="3">
          <reference field="4294967294" count="1" selected="0">
            <x v="0"/>
          </reference>
          <reference field="0" count="1" selected="0">
            <x v="2"/>
          </reference>
          <reference field="3" count="1" selected="0">
            <x v="1"/>
          </reference>
        </references>
      </pivotArea>
    </chartFormat>
    <chartFormat chart="0" format="14">
      <pivotArea type="data" outline="0" fieldPosition="0">
        <references count="3">
          <reference field="4294967294" count="1" selected="0">
            <x v="0"/>
          </reference>
          <reference field="0" count="1" selected="0">
            <x v="2"/>
          </reference>
          <reference field="3" count="1" selected="0">
            <x v="4"/>
          </reference>
        </references>
      </pivotArea>
    </chartFormat>
    <chartFormat chart="0" format="15">
      <pivotArea type="data" outline="0" fieldPosition="0">
        <references count="3">
          <reference field="4294967294" count="1" selected="0">
            <x v="0"/>
          </reference>
          <reference field="0" count="1" selected="0">
            <x v="1"/>
          </reference>
          <reference field="3" count="1" selected="0">
            <x v="2"/>
          </reference>
        </references>
      </pivotArea>
    </chartFormat>
    <chartFormat chart="0" format="16">
      <pivotArea type="data" outline="0" fieldPosition="0">
        <references count="3">
          <reference field="4294967294" count="1" selected="0">
            <x v="0"/>
          </reference>
          <reference field="0" count="1" selected="0">
            <x v="1"/>
          </reference>
          <reference field="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2" id="{E4E01E90-C39B-4E1D-8ADE-1CF16767497C}">
            <x14:pivotAreas count="1">
              <pivotArea type="data" outline="0" collapsedLevelsAreSubtotals="1" fieldPosition="0">
                <references count="1">
                  <reference field="4294967294" count="1" selected="0">
                    <x v="0"/>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D9DF4D-7ACA-4975-B995-CA748195D24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21:D25" firstHeaderRow="1" firstDataRow="2" firstDataCol="1"/>
  <pivotFields count="9">
    <pivotField axis="axisRow" showAll="0">
      <items count="4">
        <item x="2"/>
        <item x="1"/>
        <item x="0"/>
        <item t="default"/>
      </items>
    </pivotField>
    <pivotField axis="axisCol" showAll="0">
      <items count="4">
        <item x="2"/>
        <item x="0"/>
        <item x="1"/>
        <item t="default"/>
      </items>
    </pivotField>
    <pivotField showAll="0"/>
    <pivotField showAll="0"/>
    <pivotField showAll="0"/>
    <pivotField dataField="1" showAll="0"/>
    <pivotField numFmtId="166" showAll="0"/>
    <pivotField numFmtId="166" showAll="0"/>
    <pivotField showAll="0"/>
  </pivotFields>
  <rowFields count="1">
    <field x="0"/>
  </rowFields>
  <rowItems count="3">
    <i>
      <x/>
    </i>
    <i>
      <x v="1"/>
    </i>
    <i>
      <x v="2"/>
    </i>
  </rowItems>
  <colFields count="1">
    <field x="1"/>
  </colFields>
  <colItems count="3">
    <i>
      <x/>
    </i>
    <i>
      <x v="1"/>
    </i>
    <i>
      <x v="2"/>
    </i>
  </colItems>
  <dataFields count="1">
    <dataField name="Sum of Profit (Month)" fld="5" showDataAs="percentOfRow" baseField="1" baseItem="0" numFmtId="10"/>
  </dataFields>
  <formats count="2">
    <format dxfId="17">
      <pivotArea outline="0" collapsedLevelsAreSubtotals="1" fieldPosition="0"/>
    </format>
    <format dxfId="16">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3">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8CABB2-C1A0-465F-9E52-28BB6B65CA5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J48:K57" firstHeaderRow="1" firstDataRow="1" firstDataCol="1"/>
  <pivotFields count="9">
    <pivotField showAll="0">
      <items count="4">
        <item x="2"/>
        <item x="1"/>
        <item x="0"/>
        <item t="default"/>
      </items>
    </pivotField>
    <pivotField showAll="0">
      <items count="4">
        <item x="2"/>
        <item x="0"/>
        <item x="1"/>
        <item t="default"/>
      </items>
    </pivotField>
    <pivotField axis="axisRow" showAll="0" sortType="descending">
      <items count="10">
        <item x="8"/>
        <item x="1"/>
        <item x="4"/>
        <item x="3"/>
        <item x="6"/>
        <item x="2"/>
        <item x="5"/>
        <item x="7"/>
        <item x="0"/>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1">
    <field x="2"/>
  </rowFields>
  <rowItems count="9">
    <i>
      <x v="2"/>
    </i>
    <i>
      <x v="7"/>
    </i>
    <i>
      <x/>
    </i>
    <i>
      <x v="3"/>
    </i>
    <i>
      <x v="8"/>
    </i>
    <i>
      <x v="1"/>
    </i>
    <i>
      <x v="6"/>
    </i>
    <i>
      <x v="5"/>
    </i>
    <i>
      <x v="4"/>
    </i>
  </rowItems>
  <colItems count="1">
    <i/>
  </colItems>
  <dataFields count="1">
    <dataField name="Sum of Profit (Month)" fld="5" showDataAs="percentOfTotal" baseField="2"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ECDC65-22E2-49E7-9458-D886D909D9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4:J89" firstHeaderRow="1" firstDataRow="2" firstDataCol="1"/>
  <pivotFields count="9">
    <pivotField axis="axisRow" showAll="0">
      <items count="4">
        <item x="2"/>
        <item x="1"/>
        <item x="0"/>
        <item t="default"/>
      </items>
    </pivotField>
    <pivotField axis="axisCol" showAll="0">
      <items count="4">
        <item x="2"/>
        <item x="0"/>
        <item x="1"/>
        <item t="default"/>
      </items>
    </pivotField>
    <pivotField showAll="0"/>
    <pivotField showAll="0"/>
    <pivotField showAll="0"/>
    <pivotField dataField="1" numFmtId="166" showAll="0"/>
    <pivotField numFmtId="166" showAll="0"/>
    <pivotField numFmtId="166" showAll="0"/>
    <pivotField showAll="0"/>
  </pivotFields>
  <rowFields count="1">
    <field x="0"/>
  </rowFields>
  <rowItems count="4">
    <i>
      <x/>
    </i>
    <i>
      <x v="1"/>
    </i>
    <i>
      <x v="2"/>
    </i>
    <i t="grand">
      <x/>
    </i>
  </rowItems>
  <colFields count="1">
    <field x="1"/>
  </colFields>
  <colItems count="4">
    <i>
      <x/>
    </i>
    <i>
      <x v="1"/>
    </i>
    <i>
      <x v="2"/>
    </i>
    <i t="grand">
      <x/>
    </i>
  </colItems>
  <dataFields count="1">
    <dataField name="Sum of Profit (Month)" fld="5"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57EC968-7B13-4398-991F-04848D72BDB4}" name="PivotTable12" cacheId="0" applyNumberFormats="0" applyBorderFormats="0" applyFontFormats="0" applyPatternFormats="0" applyAlignmentFormats="0" applyWidthHeightFormats="1" dataCaption="Values" grandTotalCaption=" " updatedVersion="8" minRefreshableVersion="3" useAutoFormatting="1" itemPrintTitles="1" createdVersion="8" indent="0" outline="1" outlineData="1" multipleFieldFilters="0" chartFormat="22">
  <location ref="A3:K17" firstHeaderRow="1" firstDataRow="2" firstDataCol="1"/>
  <pivotFields count="9">
    <pivotField showAll="0"/>
    <pivotField showAll="0"/>
    <pivotField axis="axisCol" showAll="0">
      <items count="10">
        <item sd="0" x="0"/>
        <item sd="0" x="7"/>
        <item x="5"/>
        <item sd="0" x="2"/>
        <item sd="0" x="6"/>
        <item x="3"/>
        <item x="4"/>
        <item x="1"/>
        <item x="8"/>
        <item t="default"/>
      </items>
    </pivotField>
    <pivotField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1">
    <field x="4"/>
  </rowFields>
  <rowItems count="13">
    <i>
      <x/>
    </i>
    <i>
      <x v="1"/>
    </i>
    <i>
      <x v="2"/>
    </i>
    <i>
      <x v="3"/>
    </i>
    <i>
      <x v="4"/>
    </i>
    <i>
      <x v="5"/>
    </i>
    <i>
      <x v="6"/>
    </i>
    <i>
      <x v="7"/>
    </i>
    <i>
      <x v="8"/>
    </i>
    <i>
      <x v="9"/>
    </i>
    <i>
      <x v="10"/>
    </i>
    <i>
      <x v="11"/>
    </i>
    <i t="grand">
      <x/>
    </i>
  </rowItems>
  <colFields count="1">
    <field x="2"/>
  </colFields>
  <colItems count="10">
    <i>
      <x/>
    </i>
    <i>
      <x v="1"/>
    </i>
    <i>
      <x v="2"/>
    </i>
    <i>
      <x v="3"/>
    </i>
    <i>
      <x v="4"/>
    </i>
    <i>
      <x v="5"/>
    </i>
    <i>
      <x v="6"/>
    </i>
    <i>
      <x v="7"/>
    </i>
    <i>
      <x v="8"/>
    </i>
    <i t="grand">
      <x/>
    </i>
  </colItems>
  <dataFields count="1">
    <dataField name="Sum of Profit (Month)" fld="5" showDataAs="percentOfRow" baseField="3" baseItem="0" numFmtId="10"/>
  </dataFields>
  <conditionalFormats count="1">
    <conditionalFormat priority="4">
      <pivotAreas count="1">
        <pivotArea type="data" collapsedLevelsAreSubtotals="1" fieldPosition="0">
          <references count="3">
            <reference field="4294967294" count="1" selected="0">
              <x v="0"/>
            </reference>
            <reference field="2" count="9" selected="0">
              <x v="0"/>
              <x v="1"/>
              <x v="2"/>
              <x v="3"/>
              <x v="4"/>
              <x v="5"/>
              <x v="6"/>
              <x v="7"/>
              <x v="8"/>
            </reference>
            <reference field="4" count="12">
              <x v="0"/>
              <x v="1"/>
              <x v="2"/>
              <x v="3"/>
              <x v="4"/>
              <x v="5"/>
              <x v="6"/>
              <x v="7"/>
              <x v="8"/>
              <x v="9"/>
              <x v="10"/>
              <x v="11"/>
            </reference>
          </references>
        </pivotArea>
      </pivotAreas>
    </conditionalFormat>
  </conditionalFormats>
  <chartFormats count="9">
    <chartFormat chart="0" format="53" series="1">
      <pivotArea type="data" outline="0" fieldPosition="0">
        <references count="2">
          <reference field="4294967294" count="1" selected="0">
            <x v="0"/>
          </reference>
          <reference field="2" count="1" selected="0">
            <x v="7"/>
          </reference>
        </references>
      </pivotArea>
    </chartFormat>
    <chartFormat chart="0" format="54" series="1">
      <pivotArea type="data" outline="0" fieldPosition="0">
        <references count="2">
          <reference field="4294967294" count="1" selected="0">
            <x v="0"/>
          </reference>
          <reference field="2" count="1" selected="0">
            <x v="8"/>
          </reference>
        </references>
      </pivotArea>
    </chartFormat>
    <chartFormat chart="0" format="55" series="1">
      <pivotArea type="data" outline="0" fieldPosition="0">
        <references count="2">
          <reference field="4294967294" count="1" selected="0">
            <x v="0"/>
          </reference>
          <reference field="2" count="1" selected="0">
            <x v="0"/>
          </reference>
        </references>
      </pivotArea>
    </chartFormat>
    <chartFormat chart="0" format="56" series="1">
      <pivotArea type="data" outline="0" fieldPosition="0">
        <references count="2">
          <reference field="4294967294" count="1" selected="0">
            <x v="0"/>
          </reference>
          <reference field="2" count="1" selected="0">
            <x v="1"/>
          </reference>
        </references>
      </pivotArea>
    </chartFormat>
    <chartFormat chart="0" format="57" series="1">
      <pivotArea type="data" outline="0" fieldPosition="0">
        <references count="2">
          <reference field="4294967294" count="1" selected="0">
            <x v="0"/>
          </reference>
          <reference field="2" count="1" selected="0">
            <x v="2"/>
          </reference>
        </references>
      </pivotArea>
    </chartFormat>
    <chartFormat chart="0" format="58" series="1">
      <pivotArea type="data" outline="0" fieldPosition="0">
        <references count="2">
          <reference field="4294967294" count="1" selected="0">
            <x v="0"/>
          </reference>
          <reference field="2" count="1" selected="0">
            <x v="3"/>
          </reference>
        </references>
      </pivotArea>
    </chartFormat>
    <chartFormat chart="0" format="59" series="1">
      <pivotArea type="data" outline="0" fieldPosition="0">
        <references count="2">
          <reference field="4294967294" count="1" selected="0">
            <x v="0"/>
          </reference>
          <reference field="2" count="1" selected="0">
            <x v="4"/>
          </reference>
        </references>
      </pivotArea>
    </chartFormat>
    <chartFormat chart="0" format="60" series="1">
      <pivotArea type="data" outline="0" fieldPosition="0">
        <references count="2">
          <reference field="4294967294" count="1" selected="0">
            <x v="0"/>
          </reference>
          <reference field="2" count="1" selected="0">
            <x v="5"/>
          </reference>
        </references>
      </pivotArea>
    </chartFormat>
    <chartFormat chart="0" format="61" series="1">
      <pivotArea type="data" outline="0" fieldPosition="0">
        <references count="2">
          <reference field="4294967294" count="1" selected="0">
            <x v="0"/>
          </reference>
          <reference field="2"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D094458-1236-40F2-BCAA-F83E31754E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3:B93" firstHeaderRow="1" firstDataRow="1" firstDataCol="1"/>
  <pivotFields count="9">
    <pivotField showAll="0"/>
    <pivotField showAll="0"/>
    <pivotField axis="axisRow" showAll="0">
      <items count="10">
        <item x="0"/>
        <item x="7"/>
        <item x="5"/>
        <item x="2"/>
        <item x="6"/>
        <item x="3"/>
        <item x="4"/>
        <item x="1"/>
        <item x="8"/>
        <item t="default"/>
      </items>
    </pivotField>
    <pivotField showAll="0"/>
    <pivotField showAll="0"/>
    <pivotField dataField="1" numFmtId="166" showAll="0"/>
    <pivotField numFmtId="166" showAll="0"/>
    <pivotField numFmtId="166" showAll="0"/>
    <pivotField showAll="0"/>
  </pivotFields>
  <rowFields count="1">
    <field x="2"/>
  </rowFields>
  <rowItems count="10">
    <i>
      <x/>
    </i>
    <i>
      <x v="1"/>
    </i>
    <i>
      <x v="2"/>
    </i>
    <i>
      <x v="3"/>
    </i>
    <i>
      <x v="4"/>
    </i>
    <i>
      <x v="5"/>
    </i>
    <i>
      <x v="6"/>
    </i>
    <i>
      <x v="7"/>
    </i>
    <i>
      <x v="8"/>
    </i>
    <i t="grand">
      <x/>
    </i>
  </rowItems>
  <colItems count="1">
    <i/>
  </colItems>
  <dataFields count="1">
    <dataField name="Sum of Profit (Month)" fld="5"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A0FE23D-6F76-413A-AC05-7D634C96D821}"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68:D72" firstHeaderRow="1" firstDataRow="2" firstDataCol="1"/>
  <pivotFields count="9">
    <pivotField axis="axisRow" showAll="0">
      <items count="4">
        <item x="2"/>
        <item x="1"/>
        <item x="0"/>
        <item t="default"/>
      </items>
    </pivotField>
    <pivotField axis="axisCol" showAll="0">
      <items count="4">
        <item x="2"/>
        <item x="0"/>
        <item x="1"/>
        <item t="default"/>
      </items>
    </pivotField>
    <pivotField showAll="0"/>
    <pivotField showAll="0">
      <items count="8">
        <item x="0"/>
        <item x="1"/>
        <item x="2"/>
        <item x="3"/>
        <item x="4"/>
        <item x="5"/>
        <item x="6"/>
        <item t="default"/>
      </items>
    </pivotField>
    <pivotField showAll="0"/>
    <pivotField dataField="1" numFmtId="166" showAll="0"/>
    <pivotField numFmtId="166" showAll="0"/>
    <pivotField numFmtId="166" showAll="0"/>
    <pivotField showAll="0"/>
  </pivotFields>
  <rowFields count="1">
    <field x="0"/>
  </rowFields>
  <rowItems count="3">
    <i>
      <x/>
    </i>
    <i>
      <x v="1"/>
    </i>
    <i>
      <x v="2"/>
    </i>
  </rowItems>
  <colFields count="1">
    <field x="1"/>
  </colFields>
  <colItems count="3">
    <i>
      <x/>
    </i>
    <i>
      <x v="1"/>
    </i>
    <i>
      <x v="2"/>
    </i>
  </colItems>
  <dataFields count="1">
    <dataField name="Sum of Profit (Month)" fld="5" showDataAs="percentOfRow" baseField="1"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77115B0-BDF2-4818-A57C-E7223109E52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B50" firstHeaderRow="1" firstDataRow="1" firstDataCol="1"/>
  <pivotFields count="9">
    <pivotField showAll="0"/>
    <pivotField showAll="0"/>
    <pivotField showAll="0"/>
    <pivotField axis="axisRow"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1">
    <field x="3"/>
  </rowFields>
  <rowItems count="8">
    <i>
      <x/>
    </i>
    <i>
      <x v="1"/>
    </i>
    <i>
      <x v="2"/>
    </i>
    <i>
      <x v="3"/>
    </i>
    <i>
      <x v="4"/>
    </i>
    <i>
      <x v="5"/>
    </i>
    <i>
      <x v="6"/>
    </i>
    <i t="grand">
      <x/>
    </i>
  </rowItems>
  <colItems count="1">
    <i/>
  </colItems>
  <dataFields count="1">
    <dataField name="Sum of Profit (Month)" fld="5" showDataAs="percentDiff" baseField="3" baseItem="1048828"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FF39F63-8E23-4A26-ADE0-C8326AA45A1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3:U39" firstHeaderRow="1" firstDataRow="3" firstDataCol="1"/>
  <pivotFields count="9">
    <pivotField axis="axisRow" showAll="0">
      <items count="4">
        <item x="2"/>
        <item x="1"/>
        <item x="0"/>
        <item t="default"/>
      </items>
    </pivotField>
    <pivotField axis="axisCol" showAll="0">
      <items count="4">
        <item x="2"/>
        <item x="0"/>
        <item x="1"/>
        <item t="default"/>
      </items>
    </pivotField>
    <pivotField axis="axisCol" showAll="0">
      <items count="10">
        <item x="0"/>
        <item x="7"/>
        <item x="5"/>
        <item x="2"/>
        <item x="6"/>
        <item x="3"/>
        <item x="4"/>
        <item x="1"/>
        <item x="8"/>
        <item t="default"/>
      </items>
    </pivotField>
    <pivotField showAll="0"/>
    <pivotField showAll="0"/>
    <pivotField dataField="1" numFmtId="166" showAll="0"/>
    <pivotField numFmtId="166" showAll="0"/>
    <pivotField numFmtId="166" showAll="0"/>
    <pivotField showAll="0"/>
  </pivotFields>
  <rowFields count="1">
    <field x="0"/>
  </rowFields>
  <rowItems count="4">
    <i>
      <x/>
    </i>
    <i>
      <x v="1"/>
    </i>
    <i>
      <x v="2"/>
    </i>
    <i t="grand">
      <x/>
    </i>
  </rowItems>
  <colFields count="2">
    <field x="1"/>
    <field x="2"/>
  </colFields>
  <colItems count="13">
    <i>
      <x/>
      <x v="2"/>
    </i>
    <i r="1">
      <x v="4"/>
    </i>
    <i r="1">
      <x v="6"/>
    </i>
    <i t="default">
      <x/>
    </i>
    <i>
      <x v="1"/>
      <x/>
    </i>
    <i r="1">
      <x v="1"/>
    </i>
    <i r="1">
      <x v="7"/>
    </i>
    <i t="default">
      <x v="1"/>
    </i>
    <i>
      <x v="2"/>
      <x v="3"/>
    </i>
    <i r="1">
      <x v="5"/>
    </i>
    <i r="1">
      <x v="8"/>
    </i>
    <i t="default">
      <x v="2"/>
    </i>
    <i t="grand">
      <x/>
    </i>
  </colItems>
  <dataFields count="1">
    <dataField name="Sum of Profit (Month)" fld="5"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3C9D616-DD72-4F66-90D4-B95617B9FB6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8:B22" firstHeaderRow="1" firstDataRow="1" firstDataCol="1"/>
  <pivotFields count="9">
    <pivotField axis="axisRow" showAll="0">
      <items count="4">
        <item x="2"/>
        <item x="1"/>
        <item x="0"/>
        <item t="default"/>
      </items>
    </pivotField>
    <pivotField showAll="0">
      <items count="4">
        <item x="2"/>
        <item x="0"/>
        <item x="1"/>
        <item t="default"/>
      </items>
    </pivotField>
    <pivotField showAll="0"/>
    <pivotField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1">
    <field x="0"/>
  </rowFields>
  <rowItems count="4">
    <i>
      <x/>
    </i>
    <i>
      <x v="1"/>
    </i>
    <i>
      <x v="2"/>
    </i>
    <i t="grand">
      <x/>
    </i>
  </rowItems>
  <colItems count="1">
    <i/>
  </colItems>
  <dataFields count="1">
    <dataField name="Sum of Profit (Month)" fld="5" baseField="0" baseItem="0" numFmtId="168"/>
  </dataFields>
  <formats count="1">
    <format dxfId="4">
      <pivotArea outline="0" collapsedLevelsAreSubtotals="1" fieldPosition="0"/>
    </format>
  </format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0" count="1" selected="0">
            <x v="0"/>
          </reference>
        </references>
      </pivotArea>
    </chartFormat>
    <chartFormat chart="6" format="13">
      <pivotArea type="data" outline="0" fieldPosition="0">
        <references count="2">
          <reference field="4294967294" count="1" selected="0">
            <x v="0"/>
          </reference>
          <reference field="0" count="1" selected="0">
            <x v="1"/>
          </reference>
        </references>
      </pivotArea>
    </chartFormat>
    <chartFormat chart="6" format="14">
      <pivotArea type="data" outline="0" fieldPosition="0">
        <references count="2">
          <reference field="4294967294" count="1" selected="0">
            <x v="0"/>
          </reference>
          <reference field="0"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0"/>
          </reference>
        </references>
      </pivotArea>
    </chartFormat>
    <chartFormat chart="10" format="2">
      <pivotArea type="data" outline="0" fieldPosition="0">
        <references count="2">
          <reference field="4294967294" count="1" selected="0">
            <x v="0"/>
          </reference>
          <reference field="0" count="1" selected="0">
            <x v="2"/>
          </reference>
        </references>
      </pivotArea>
    </chartFormat>
    <chartFormat chart="10" format="3">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ACBF0-A0BA-498E-94DA-F15B126E678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D10" firstHeaderRow="1" firstDataRow="2" firstDataCol="1"/>
  <pivotFields count="9">
    <pivotField compact="0" outline="0" showAll="0" defaultSubtotal="0"/>
    <pivotField axis="axisCol" compact="0" outline="0" showAll="0" defaultSubtotal="0">
      <items count="3">
        <item x="2"/>
        <item x="0"/>
        <item x="1"/>
      </items>
    </pivotField>
    <pivotField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6" outline="0" subtotalTop="0" showAll="0" defaultSubtotal="0"/>
    <pivotField compact="0" numFmtId="166" outline="0" subtotalTop="0" showAll="0" defaultSubtotal="0"/>
    <pivotField compact="0" outline="0" subtotalTop="0" showAll="0" defaultSubtotal="0"/>
  </pivotFields>
  <rowFields count="1">
    <field x="3"/>
  </rowFields>
  <rowItems count="6">
    <i>
      <x/>
    </i>
    <i>
      <x v="1"/>
    </i>
    <i>
      <x v="2"/>
    </i>
    <i>
      <x v="3"/>
    </i>
    <i>
      <x v="4"/>
    </i>
    <i>
      <x v="5"/>
    </i>
  </rowItems>
  <colFields count="1">
    <field x="1"/>
  </colFields>
  <colItems count="3">
    <i>
      <x/>
    </i>
    <i>
      <x v="1"/>
    </i>
    <i>
      <x v="2"/>
    </i>
  </colItems>
  <dataFields count="1">
    <dataField name="Sum of Profit (Month)" fld="5" showDataAs="percentDiff" baseField="3" baseItem="1048828" numFmtId="10"/>
  </dataField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2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3">
          <reference field="4294967294" count="1" selected="0">
            <x v="0"/>
          </reference>
          <reference field="1" count="1" selected="0">
            <x v="0"/>
          </reference>
          <reference field="3" count="1" selected="0">
            <x v="2"/>
          </reference>
        </references>
      </pivotArea>
    </chartFormat>
    <chartFormat chart="0" format="8" series="1">
      <pivotArea type="data" outline="0" fieldPosition="0">
        <references count="3">
          <reference field="4294967294" count="1" selected="0">
            <x v="0"/>
          </reference>
          <reference field="1" count="1" selected="0">
            <x v="1"/>
          </reference>
          <reference field="3" count="1" selected="0">
            <x v="2"/>
          </reference>
        </references>
      </pivotArea>
    </chartFormat>
    <chartFormat chart="0" format="9"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10" series="1">
      <pivotArea type="data" outline="0" fieldPosition="0">
        <references count="3">
          <reference field="4294967294" count="1" selected="0">
            <x v="0"/>
          </reference>
          <reference field="1" count="1" selected="0">
            <x v="0"/>
          </reference>
          <reference field="3" count="1" selected="0">
            <x v="3"/>
          </reference>
        </references>
      </pivotArea>
    </chartFormat>
    <chartFormat chart="0" format="11" series="1">
      <pivotArea type="data" outline="0" fieldPosition="0">
        <references count="3">
          <reference field="4294967294" count="1" selected="0">
            <x v="0"/>
          </reference>
          <reference field="1" count="1" selected="0">
            <x v="1"/>
          </reference>
          <reference field="3" count="1" selected="0">
            <x v="3"/>
          </reference>
        </references>
      </pivotArea>
    </chartFormat>
    <chartFormat chart="0" format="12" series="1">
      <pivotArea type="data" outline="0" fieldPosition="0">
        <references count="3">
          <reference field="4294967294" count="1" selected="0">
            <x v="0"/>
          </reference>
          <reference field="1" count="1" selected="0">
            <x v="2"/>
          </reference>
          <reference field="3" count="1" selected="0">
            <x v="3"/>
          </reference>
        </references>
      </pivotArea>
    </chartFormat>
    <chartFormat chart="0" format="13" series="1">
      <pivotArea type="data" outline="0" fieldPosition="0">
        <references count="3">
          <reference field="4294967294" count="1" selected="0">
            <x v="0"/>
          </reference>
          <reference field="1" count="1" selected="0">
            <x v="0"/>
          </reference>
          <reference field="3" count="1" selected="0">
            <x v="4"/>
          </reference>
        </references>
      </pivotArea>
    </chartFormat>
    <chartFormat chart="0" format="14" series="1">
      <pivotArea type="data" outline="0" fieldPosition="0">
        <references count="3">
          <reference field="4294967294" count="1" selected="0">
            <x v="0"/>
          </reference>
          <reference field="1" count="1" selected="0">
            <x v="1"/>
          </reference>
          <reference field="3" count="1" selected="0">
            <x v="4"/>
          </reference>
        </references>
      </pivotArea>
    </chartFormat>
    <chartFormat chart="0" format="15" series="1">
      <pivotArea type="data" outline="0" fieldPosition="0">
        <references count="3">
          <reference field="4294967294" count="1" selected="0">
            <x v="0"/>
          </reference>
          <reference field="1" count="1" selected="0">
            <x v="2"/>
          </reference>
          <reference field="3" count="1" selected="0">
            <x v="4"/>
          </reference>
        </references>
      </pivotArea>
    </chartFormat>
    <chartFormat chart="0" format="16" series="1">
      <pivotArea type="data" outline="0" fieldPosition="0">
        <references count="3">
          <reference field="4294967294" count="1" selected="0">
            <x v="0"/>
          </reference>
          <reference field="1" count="1" selected="0">
            <x v="0"/>
          </reference>
          <reference field="3" count="1" selected="0">
            <x v="5"/>
          </reference>
        </references>
      </pivotArea>
    </chartFormat>
    <chartFormat chart="0" format="17" series="1">
      <pivotArea type="data" outline="0" fieldPosition="0">
        <references count="3">
          <reference field="4294967294" count="1" selected="0">
            <x v="0"/>
          </reference>
          <reference field="1" count="1" selected="0">
            <x v="1"/>
          </reference>
          <reference field="3" count="1" selected="0">
            <x v="5"/>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5"/>
          </reference>
        </references>
      </pivotArea>
    </chartFormat>
    <chartFormat chart="0" format="19" series="1">
      <pivotArea type="data" outline="0" fieldPosition="0">
        <references count="2">
          <reference field="4294967294" count="1" selected="0">
            <x v="0"/>
          </reference>
          <reference field="1" count="1" selected="0">
            <x v="0"/>
          </reference>
        </references>
      </pivotArea>
    </chartFormat>
    <chartFormat chart="0" format="20" series="1">
      <pivotArea type="data" outline="0" fieldPosition="0">
        <references count="2">
          <reference field="4294967294" count="1" selected="0">
            <x v="0"/>
          </reference>
          <reference field="1" count="1" selected="0">
            <x v="1"/>
          </reference>
        </references>
      </pivotArea>
    </chartFormat>
    <chartFormat chart="0" format="21" series="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519E8C3-B997-4DD2-9614-7CEAC9ADD86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B12" firstHeaderRow="1" firstDataRow="1" firstDataCol="1"/>
  <pivotFields count="9">
    <pivotField showAll="0"/>
    <pivotField axis="axisRow" showAll="0" measureFilter="1" sortType="ascending">
      <items count="4">
        <item x="2"/>
        <item x="0"/>
        <item x="1"/>
        <item t="default"/>
      </items>
    </pivotField>
    <pivotField showAll="0"/>
    <pivotField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1">
    <field x="1"/>
  </rowFields>
  <rowItems count="2">
    <i>
      <x v="1"/>
    </i>
    <i t="grand">
      <x/>
    </i>
  </rowItems>
  <colItems count="1">
    <i/>
  </colItems>
  <dataFields count="1">
    <dataField name="Sum of Profit (Month)" fld="5" baseField="1" baseItem="0" numFmtId="168"/>
  </dataFields>
  <formats count="3">
    <format dxfId="7">
      <pivotArea collapsedLevelsAreSubtotals="1" fieldPosition="0">
        <references count="1">
          <reference field="1" count="0"/>
        </references>
      </pivotArea>
    </format>
    <format dxfId="6">
      <pivotArea outline="0" collapsedLevelsAreSubtotals="1" fieldPosition="0"/>
    </format>
    <format dxfId="5">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7D45255-CD06-4575-AAA9-221FAC41501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9">
    <pivotField showAll="0">
      <items count="4">
        <item x="2"/>
        <item x="1"/>
        <item x="0"/>
        <item t="default"/>
      </items>
    </pivotField>
    <pivotField showAll="0">
      <items count="4">
        <item x="2"/>
        <item x="0"/>
        <item x="1"/>
        <item t="default"/>
      </items>
    </pivotField>
    <pivotField showAll="0"/>
    <pivotField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Items count="1">
    <i/>
  </rowItems>
  <colItems count="1">
    <i/>
  </colItems>
  <dataFields count="1">
    <dataField name="Sum of Profit (Month)" fld="5" baseField="0" baseItem="0" numFmtId="168"/>
  </dataFields>
  <formats count="1">
    <format dxfId="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AA458DD-C11B-44F7-8D55-73FEEA989F1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27" firstHeaderRow="1" firstDataRow="1" firstDataCol="1"/>
  <pivotFields count="9">
    <pivotField showAll="0">
      <items count="4">
        <item x="2"/>
        <item x="1"/>
        <item x="0"/>
        <item t="default"/>
      </items>
    </pivotField>
    <pivotField showAll="0">
      <items count="4">
        <item x="2"/>
        <item x="0"/>
        <item x="1"/>
        <item t="default"/>
      </items>
    </pivotField>
    <pivotField axis="axisRow" showAll="0" measureFilter="1">
      <items count="10">
        <item x="0"/>
        <item x="7"/>
        <item x="5"/>
        <item x="2"/>
        <item x="6"/>
        <item x="3"/>
        <item x="4"/>
        <item x="1"/>
        <item x="8"/>
        <item t="default"/>
      </items>
    </pivotField>
    <pivotField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1">
    <field x="2"/>
  </rowFields>
  <rowItems count="2">
    <i>
      <x v="6"/>
    </i>
    <i t="grand">
      <x/>
    </i>
  </rowItems>
  <colItems count="1">
    <i/>
  </colItems>
  <dataFields count="1">
    <dataField name="Sum of Profit (Month)" fld="5" baseField="0" baseItem="0" numFmtId="168"/>
  </dataFields>
  <formats count="1">
    <format dxfId="9">
      <pivotArea outline="0" collapsedLevelsAreSubtotals="1" fieldPosition="0"/>
    </format>
  </formats>
  <pivotTableStyleInfo name="PivotStyleMedium9"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1FDA389-64BD-46C3-9BC5-6976734EBF82}"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3:B54" firstHeaderRow="1" firstDataRow="1" firstDataCol="1"/>
  <pivotFields count="9">
    <pivotField showAll="0">
      <items count="4">
        <item x="2"/>
        <item x="1"/>
        <item x="0"/>
        <item t="default"/>
      </items>
    </pivotField>
    <pivotField showAll="0">
      <items count="4">
        <item x="2"/>
        <item x="0"/>
        <item x="1"/>
        <item t="default"/>
      </items>
    </pivotField>
    <pivotField showAll="0"/>
    <pivotField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showAll="0"/>
    <pivotField numFmtId="166" showAll="0"/>
    <pivotField numFmtId="166" showAll="0"/>
    <pivotField axis="axisRow" showAll="0" measureFilter="1">
      <items count="13">
        <item x="0"/>
        <item x="1"/>
        <item x="2"/>
        <item x="3"/>
        <item x="4"/>
        <item x="5"/>
        <item x="6"/>
        <item x="7"/>
        <item x="8"/>
        <item x="9"/>
        <item x="10"/>
        <item x="11"/>
        <item t="default"/>
      </items>
    </pivotField>
  </pivotFields>
  <rowFields count="1">
    <field x="8"/>
  </rowFields>
  <rowItems count="1">
    <i>
      <x v="2"/>
    </i>
  </rowItems>
  <colItems count="1">
    <i/>
  </colItems>
  <dataFields count="1">
    <dataField name="Sum of Profit (Month)" fld="5" baseField="0" baseItem="0" numFmtId="168"/>
  </dataFields>
  <formats count="1">
    <format dxfId="10">
      <pivotArea outline="0" collapsedLevelsAreSubtotals="1" fieldPosition="0"/>
    </format>
  </formats>
  <pivotTableStyleInfo name="PivotStyleMedium9" showRowHeaders="1" showColHeaders="1" showRowStripes="0" showColStripes="0" showLastColumn="1"/>
  <filters count="1">
    <filter fld="8"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4880D6A-D927-424D-9A7A-BC9097EF056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A38" firstHeaderRow="1" firstDataRow="1" firstDataCol="1"/>
  <pivotFields count="9">
    <pivotField showAll="0"/>
    <pivotField showAll="0"/>
    <pivotField showAll="0"/>
    <pivotField axis="axisRow"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showAll="0"/>
    <pivotField numFmtId="166" showAll="0"/>
    <pivotField numFmtId="166" showAll="0"/>
    <pivotField showAll="0"/>
  </pivotFields>
  <rowFields count="1">
    <field x="3"/>
  </rowFields>
  <rowItems count="8">
    <i>
      <x/>
    </i>
    <i>
      <x v="1"/>
    </i>
    <i>
      <x v="2"/>
    </i>
    <i>
      <x v="3"/>
    </i>
    <i>
      <x v="4"/>
    </i>
    <i>
      <x v="5"/>
    </i>
    <i>
      <x v="6"/>
    </i>
    <i t="grand">
      <x/>
    </i>
  </rowItems>
  <colItems count="1">
    <i/>
  </colItems>
  <formats count="1">
    <format dxfId="1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F57B552E-3ED6-4256-88F0-91BCA9CC225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6:B57" firstHeaderRow="1" firstDataRow="1" firstDataCol="1"/>
  <pivotFields count="9">
    <pivotField showAll="0">
      <items count="4">
        <item x="2"/>
        <item x="1"/>
        <item x="0"/>
        <item t="default"/>
      </items>
    </pivotField>
    <pivotField showAll="0">
      <items count="4">
        <item x="2"/>
        <item x="0"/>
        <item x="1"/>
        <item t="default"/>
      </items>
    </pivotField>
    <pivotField showAll="0"/>
    <pivotField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showAll="0"/>
    <pivotField numFmtId="166" showAll="0"/>
    <pivotField numFmtId="166" showAll="0"/>
    <pivotField axis="axisRow" showAll="0" measureFilter="1" sortType="descending">
      <items count="13">
        <item x="11"/>
        <item x="10"/>
        <item x="9"/>
        <item x="8"/>
        <item x="7"/>
        <item x="6"/>
        <item x="5"/>
        <item x="4"/>
        <item x="3"/>
        <item x="2"/>
        <item x="1"/>
        <item x="0"/>
        <item t="default"/>
      </items>
    </pivotField>
  </pivotFields>
  <rowFields count="1">
    <field x="8"/>
  </rowFields>
  <rowItems count="1">
    <i>
      <x v="6"/>
    </i>
  </rowItems>
  <colItems count="1">
    <i/>
  </colItems>
  <dataFields count="1">
    <dataField name="Sum of Profit (Month)" fld="5" baseField="0" baseItem="0" numFmtId="168"/>
  </dataFields>
  <formats count="1">
    <format dxfId="12">
      <pivotArea outline="0" collapsedLevelsAreSubtotals="1" fieldPosition="0"/>
    </format>
  </formats>
  <pivotTableStyleInfo name="PivotStyleMedium9" showRowHeaders="1" showColHeaders="1" showRowStripes="0" showColStripes="0" showLastColumn="1"/>
  <filters count="1">
    <filter fld="8"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1CDDA773-0376-4D00-99BD-E56C39B9D5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7" firstHeaderRow="1" firstDataRow="1" firstDataCol="1"/>
  <pivotFields count="9">
    <pivotField showAll="0">
      <items count="4">
        <item x="2"/>
        <item x="1"/>
        <item x="0"/>
        <item t="default"/>
      </items>
    </pivotField>
    <pivotField axis="axisRow" showAll="0" sortType="ascending">
      <items count="4">
        <item x="2"/>
        <item x="0"/>
        <item x="1"/>
        <item t="default"/>
      </items>
    </pivotField>
    <pivotField showAll="0"/>
    <pivotField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1">
    <field x="1"/>
  </rowFields>
  <rowItems count="4">
    <i>
      <x/>
    </i>
    <i>
      <x v="1"/>
    </i>
    <i>
      <x v="2"/>
    </i>
    <i t="grand">
      <x/>
    </i>
  </rowItems>
  <colItems count="1">
    <i/>
  </colItems>
  <dataFields count="1">
    <dataField name="Sum of Profit (Month)" fld="5" showDataAs="percentOfTotal" baseField="1" baseItem="0" numFmtId="10"/>
  </dataFields>
  <formats count="3">
    <format dxfId="15">
      <pivotArea collapsedLevelsAreSubtotals="1" fieldPosition="0">
        <references count="1">
          <reference field="1" count="0"/>
        </references>
      </pivotArea>
    </format>
    <format dxfId="14">
      <pivotArea outline="0" collapsedLevelsAreSubtotals="1" fieldPosition="0"/>
    </format>
    <format dxfId="13">
      <pivotArea outline="0" fieldPosition="0">
        <references count="1">
          <reference field="4294967294" count="1">
            <x v="0"/>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2"/>
          </reference>
        </references>
      </pivotArea>
    </chartFormat>
    <chartFormat chart="15" format="3">
      <pivotArea type="data" outline="0" fieldPosition="0">
        <references count="2">
          <reference field="4294967294" count="1" selected="0">
            <x v="0"/>
          </reference>
          <reference field="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93D64BFB-2DCC-488D-B9C2-DB20A1CF466F}"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236:D1243" firstHeaderRow="1" firstDataRow="2" firstDataCol="1"/>
  <pivotFields count="9">
    <pivotField showAll="0">
      <items count="4">
        <item x="2"/>
        <item x="1"/>
        <item x="0"/>
        <item t="default"/>
      </items>
    </pivotField>
    <pivotField axis="axisCol" showAll="0">
      <items count="4">
        <item x="2"/>
        <item x="0"/>
        <item x="1"/>
        <item t="default"/>
      </items>
    </pivotField>
    <pivotField showAll="0">
      <items count="10">
        <item x="0"/>
        <item x="7"/>
        <item x="5"/>
        <item x="2"/>
        <item x="6"/>
        <item x="3"/>
        <item x="4"/>
        <item x="1"/>
        <item x="8"/>
        <item t="default"/>
      </items>
    </pivotField>
    <pivotField axis="axisRow" showAll="0">
      <items count="8">
        <item h="1" x="0"/>
        <item h="1" x="1"/>
        <item h="1" x="2"/>
        <item h="1" x="3"/>
        <item h="1" x="4"/>
        <item h="1" x="5"/>
        <item x="6"/>
        <item t="default"/>
      </items>
    </pivotField>
    <pivotField axis="axisRow"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2">
    <field x="3"/>
    <field x="4"/>
  </rowFields>
  <rowItems count="6">
    <i>
      <x v="6"/>
    </i>
    <i r="1">
      <x/>
    </i>
    <i r="1">
      <x v="1"/>
    </i>
    <i r="1">
      <x v="2"/>
    </i>
    <i r="1">
      <x v="3"/>
    </i>
    <i r="1">
      <x v="4"/>
    </i>
  </rowItems>
  <colFields count="1">
    <field x="1"/>
  </colFields>
  <colItems count="3">
    <i>
      <x/>
    </i>
    <i>
      <x v="1"/>
    </i>
    <i>
      <x v="2"/>
    </i>
  </colItems>
  <dataFields count="1">
    <dataField name="Sum of Profit (Month)" fld="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B7797E4-770A-4654-BC22-B4B36655159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9:M19" firstHeaderRow="1" firstDataRow="1" firstDataCol="1"/>
  <pivotFields count="9">
    <pivotField showAll="0"/>
    <pivotField showAll="0"/>
    <pivotField axis="axisRow" showAll="0" sortType="descending">
      <items count="10">
        <item x="8"/>
        <item x="1"/>
        <item x="4"/>
        <item x="3"/>
        <item x="6"/>
        <item x="2"/>
        <item x="5"/>
        <item x="7"/>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pivotField numFmtId="166" showAll="0"/>
    <pivotField numFmtId="166" showAll="0"/>
    <pivotField showAll="0"/>
  </pivotFields>
  <rowFields count="1">
    <field x="2"/>
  </rowFields>
  <rowItems count="10">
    <i>
      <x v="2"/>
    </i>
    <i>
      <x v="7"/>
    </i>
    <i>
      <x/>
    </i>
    <i>
      <x v="3"/>
    </i>
    <i>
      <x v="8"/>
    </i>
    <i>
      <x v="1"/>
    </i>
    <i>
      <x v="6"/>
    </i>
    <i>
      <x v="5"/>
    </i>
    <i>
      <x v="4"/>
    </i>
    <i t="grand">
      <x/>
    </i>
  </rowItems>
  <colItems count="1">
    <i/>
  </colItems>
  <dataFields count="1">
    <dataField name="Sum of Profit (Month)" fld="5" baseField="0" baseItem="0" numFmtId="166"/>
  </dataFields>
  <conditionalFormats count="1">
    <conditionalFormat priority="1">
      <pivotAreas count="1">
        <pivotArea type="data" collapsedLevelsAreSubtotals="1" fieldPosition="0">
          <references count="2">
            <reference field="4294967294" count="1" selected="0">
              <x v="0"/>
            </reference>
            <reference field="2"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FB298-5F62-48DD-BD70-1DAB8F5D8DC3}"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E17" firstHeaderRow="1" firstDataRow="2" firstDataCol="1"/>
  <pivotFields count="9">
    <pivotField compact="0" outline="0" showAll="0"/>
    <pivotField axis="axisCol" compact="0" outline="0" showAll="0">
      <items count="4">
        <item x="2"/>
        <item x="0"/>
        <item x="1"/>
        <item t="default"/>
      </items>
    </pivotField>
    <pivotField compact="0" outline="0" showAll="0"/>
    <pivotField compact="0" outline="0" showAll="0">
      <items count="8">
        <item x="0"/>
        <item x="1"/>
        <item x="2"/>
        <item x="3"/>
        <item x="4"/>
        <item x="5"/>
        <item x="6"/>
        <item t="default"/>
      </items>
    </pivotField>
    <pivotField axis="axisRow" compact="0" outline="0" showAll="0">
      <items count="13">
        <item x="0"/>
        <item x="1"/>
        <item x="2"/>
        <item x="3"/>
        <item x="4"/>
        <item x="5"/>
        <item x="6"/>
        <item x="7"/>
        <item x="8"/>
        <item x="9"/>
        <item x="10"/>
        <item x="11"/>
        <item t="default"/>
      </items>
    </pivotField>
    <pivotField dataField="1" compact="0" outline="0" showAll="0"/>
    <pivotField compact="0" numFmtId="166" outline="0" showAll="0"/>
    <pivotField compact="0" numFmtId="166" outline="0" showAll="0"/>
    <pivotField compact="0" outline="0" showAll="0"/>
  </pivotFields>
  <rowFields count="1">
    <field x="4"/>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Profit (Month)" fld="5" baseField="0" baseItem="0" numFmtId="164"/>
  </dataFields>
  <formats count="12">
    <format dxfId="38">
      <pivotArea outline="0" collapsedLevelsAreSubtotals="1"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1" type="button" dataOnly="0" labelOnly="1" outline="0" axis="axisCol" fieldPosition="0"/>
    </format>
    <format dxfId="33">
      <pivotArea type="topRight" dataOnly="0" labelOnly="1" outline="0" fieldPosition="0"/>
    </format>
    <format dxfId="32">
      <pivotArea field="4" type="button" dataOnly="0" labelOnly="1" outline="0" axis="axisRow" fieldPosition="0"/>
    </format>
    <format dxfId="31">
      <pivotArea dataOnly="0" labelOnly="1" outline="0" fieldPosition="0">
        <references count="1">
          <reference field="4" count="5">
            <x v="0"/>
            <x v="1"/>
            <x v="2"/>
            <x v="3"/>
            <x v="4"/>
          </reference>
        </references>
      </pivotArea>
    </format>
    <format dxfId="30">
      <pivotArea dataOnly="0" labelOnly="1" grandRow="1" outline="0" fieldPosition="0"/>
    </format>
    <format dxfId="29">
      <pivotArea dataOnly="0" labelOnly="1" outline="0" fieldPosition="0">
        <references count="1">
          <reference field="1" count="0"/>
        </references>
      </pivotArea>
    </format>
    <format dxfId="28">
      <pivotArea dataOnly="0" labelOnly="1" grandCol="1" outline="0" fieldPosition="0"/>
    </format>
    <format dxfId="27">
      <pivotArea outline="0" fieldPosition="0">
        <references count="1">
          <reference field="4" count="0" selected="0"/>
        </references>
      </pivotArea>
    </format>
  </formats>
  <conditionalFormats count="1">
    <conditionalFormat priority="1">
      <pivotAreas count="1">
        <pivotArea type="data" outline="0" collapsedLevelsAreSubtotals="1" fieldPosition="0">
          <references count="3">
            <reference field="4294967294" count="1" selected="0">
              <x v="0"/>
            </reference>
            <reference field="1" count="3" selected="0">
              <x v="0"/>
              <x v="1"/>
              <x v="2"/>
            </reference>
            <reference field="4" count="12" selected="0">
              <x v="0"/>
              <x v="1"/>
              <x v="2"/>
              <x v="3"/>
              <x v="4"/>
              <x v="5"/>
              <x v="6"/>
              <x v="7"/>
              <x v="8"/>
              <x v="9"/>
              <x v="10"/>
              <x v="11"/>
            </reference>
          </references>
        </pivotArea>
      </pivotAreas>
    </conditionalFormat>
  </conditionalFormats>
  <chartFormats count="39">
    <chartFormat chart="4" format="21" series="1">
      <pivotArea type="data" outline="0" fieldPosition="0">
        <references count="2">
          <reference field="4294967294" count="1" selected="0">
            <x v="0"/>
          </reference>
          <reference field="1" count="1" selected="0">
            <x v="0"/>
          </reference>
        </references>
      </pivotArea>
    </chartFormat>
    <chartFormat chart="4" format="22" series="1">
      <pivotArea type="data" outline="0" fieldPosition="0">
        <references count="2">
          <reference field="4294967294" count="1" selected="0">
            <x v="0"/>
          </reference>
          <reference field="1" count="1" selected="0">
            <x v="1"/>
          </reference>
        </references>
      </pivotArea>
    </chartFormat>
    <chartFormat chart="4" format="23" series="1">
      <pivotArea type="data" outline="0" fieldPosition="0">
        <references count="2">
          <reference field="4294967294" count="1" selected="0">
            <x v="0"/>
          </reference>
          <reference field="1" count="1" selected="0">
            <x v="2"/>
          </reference>
        </references>
      </pivotArea>
    </chartFormat>
    <chartFormat chart="3" format="28" series="1">
      <pivotArea type="data" outline="0" fieldPosition="0">
        <references count="2">
          <reference field="4294967294" count="1" selected="0">
            <x v="0"/>
          </reference>
          <reference field="1" count="1" selected="0">
            <x v="0"/>
          </reference>
        </references>
      </pivotArea>
    </chartFormat>
    <chartFormat chart="3" format="29" series="1">
      <pivotArea type="data" outline="0" fieldPosition="0">
        <references count="2">
          <reference field="4294967294" count="1" selected="0">
            <x v="0"/>
          </reference>
          <reference field="1" count="1" selected="0">
            <x v="1"/>
          </reference>
        </references>
      </pivotArea>
    </chartFormat>
    <chartFormat chart="3" format="30" series="1">
      <pivotArea type="data" outline="0" fieldPosition="0">
        <references count="2">
          <reference field="4294967294" count="1" selected="0">
            <x v="0"/>
          </reference>
          <reference field="1" count="1" selected="0">
            <x v="2"/>
          </reference>
        </references>
      </pivotArea>
    </chartFormat>
    <chartFormat chart="4" format="24" series="1">
      <pivotArea type="data" outline="0" fieldPosition="0">
        <references count="3">
          <reference field="4294967294" count="1" selected="0">
            <x v="0"/>
          </reference>
          <reference field="1" count="1" selected="0">
            <x v="0"/>
          </reference>
          <reference field="4" count="1" selected="0">
            <x v="3"/>
          </reference>
        </references>
      </pivotArea>
    </chartFormat>
    <chartFormat chart="4" format="25" series="1">
      <pivotArea type="data" outline="0" fieldPosition="0">
        <references count="3">
          <reference field="4294967294" count="1" selected="0">
            <x v="0"/>
          </reference>
          <reference field="1" count="1" selected="0">
            <x v="0"/>
          </reference>
          <reference field="4" count="1" selected="0">
            <x v="4"/>
          </reference>
        </references>
      </pivotArea>
    </chartFormat>
    <chartFormat chart="4" format="26" series="1">
      <pivotArea type="data" outline="0" fieldPosition="0">
        <references count="3">
          <reference field="4294967294" count="1" selected="0">
            <x v="0"/>
          </reference>
          <reference field="1" count="1" selected="0">
            <x v="0"/>
          </reference>
          <reference field="4" count="1" selected="0">
            <x v="5"/>
          </reference>
        </references>
      </pivotArea>
    </chartFormat>
    <chartFormat chart="4" format="27" series="1">
      <pivotArea type="data" outline="0" fieldPosition="0">
        <references count="3">
          <reference field="4294967294" count="1" selected="0">
            <x v="0"/>
          </reference>
          <reference field="1" count="1" selected="0">
            <x v="0"/>
          </reference>
          <reference field="4" count="1" selected="0">
            <x v="6"/>
          </reference>
        </references>
      </pivotArea>
    </chartFormat>
    <chartFormat chart="4" format="28" series="1">
      <pivotArea type="data" outline="0" fieldPosition="0">
        <references count="3">
          <reference field="4294967294" count="1" selected="0">
            <x v="0"/>
          </reference>
          <reference field="1" count="1" selected="0">
            <x v="0"/>
          </reference>
          <reference field="4" count="1" selected="0">
            <x v="7"/>
          </reference>
        </references>
      </pivotArea>
    </chartFormat>
    <chartFormat chart="4" format="29" series="1">
      <pivotArea type="data" outline="0" fieldPosition="0">
        <references count="3">
          <reference field="4294967294" count="1" selected="0">
            <x v="0"/>
          </reference>
          <reference field="1" count="1" selected="0">
            <x v="0"/>
          </reference>
          <reference field="4" count="1" selected="0">
            <x v="8"/>
          </reference>
        </references>
      </pivotArea>
    </chartFormat>
    <chartFormat chart="4" format="30" series="1">
      <pivotArea type="data" outline="0" fieldPosition="0">
        <references count="3">
          <reference field="4294967294" count="1" selected="0">
            <x v="0"/>
          </reference>
          <reference field="1" count="1" selected="0">
            <x v="0"/>
          </reference>
          <reference field="4" count="1" selected="0">
            <x v="9"/>
          </reference>
        </references>
      </pivotArea>
    </chartFormat>
    <chartFormat chart="4" format="31" series="1">
      <pivotArea type="data" outline="0" fieldPosition="0">
        <references count="3">
          <reference field="4294967294" count="1" selected="0">
            <x v="0"/>
          </reference>
          <reference field="1" count="1" selected="0">
            <x v="0"/>
          </reference>
          <reference field="4" count="1" selected="0">
            <x v="10"/>
          </reference>
        </references>
      </pivotArea>
    </chartFormat>
    <chartFormat chart="4" format="32" series="1">
      <pivotArea type="data" outline="0" fieldPosition="0">
        <references count="3">
          <reference field="4294967294" count="1" selected="0">
            <x v="0"/>
          </reference>
          <reference field="1" count="1" selected="0">
            <x v="0"/>
          </reference>
          <reference field="4" count="1" selected="0">
            <x v="11"/>
          </reference>
        </references>
      </pivotArea>
    </chartFormat>
    <chartFormat chart="4" format="33" series="1">
      <pivotArea type="data" outline="0" fieldPosition="0">
        <references count="3">
          <reference field="4294967294" count="1" selected="0">
            <x v="0"/>
          </reference>
          <reference field="1" count="1" selected="0">
            <x v="1"/>
          </reference>
          <reference field="4" count="1" selected="0">
            <x v="0"/>
          </reference>
        </references>
      </pivotArea>
    </chartFormat>
    <chartFormat chart="4" format="34" series="1">
      <pivotArea type="data" outline="0" fieldPosition="0">
        <references count="3">
          <reference field="4294967294" count="1" selected="0">
            <x v="0"/>
          </reference>
          <reference field="1" count="1" selected="0">
            <x v="1"/>
          </reference>
          <reference field="4" count="1" selected="0">
            <x v="1"/>
          </reference>
        </references>
      </pivotArea>
    </chartFormat>
    <chartFormat chart="4" format="35" series="1">
      <pivotArea type="data" outline="0" fieldPosition="0">
        <references count="3">
          <reference field="4294967294" count="1" selected="0">
            <x v="0"/>
          </reference>
          <reference field="1" count="1" selected="0">
            <x v="1"/>
          </reference>
          <reference field="4" count="1" selected="0">
            <x v="2"/>
          </reference>
        </references>
      </pivotArea>
    </chartFormat>
    <chartFormat chart="4" format="36" series="1">
      <pivotArea type="data" outline="0" fieldPosition="0">
        <references count="3">
          <reference field="4294967294" count="1" selected="0">
            <x v="0"/>
          </reference>
          <reference field="1" count="1" selected="0">
            <x v="1"/>
          </reference>
          <reference field="4" count="1" selected="0">
            <x v="3"/>
          </reference>
        </references>
      </pivotArea>
    </chartFormat>
    <chartFormat chart="4" format="37" series="1">
      <pivotArea type="data" outline="0" fieldPosition="0">
        <references count="3">
          <reference field="4294967294" count="1" selected="0">
            <x v="0"/>
          </reference>
          <reference field="1" count="1" selected="0">
            <x v="1"/>
          </reference>
          <reference field="4" count="1" selected="0">
            <x v="4"/>
          </reference>
        </references>
      </pivotArea>
    </chartFormat>
    <chartFormat chart="4" format="38" series="1">
      <pivotArea type="data" outline="0" fieldPosition="0">
        <references count="3">
          <reference field="4294967294" count="1" selected="0">
            <x v="0"/>
          </reference>
          <reference field="1" count="1" selected="0">
            <x v="1"/>
          </reference>
          <reference field="4" count="1" selected="0">
            <x v="5"/>
          </reference>
        </references>
      </pivotArea>
    </chartFormat>
    <chartFormat chart="4" format="39" series="1">
      <pivotArea type="data" outline="0" fieldPosition="0">
        <references count="3">
          <reference field="4294967294" count="1" selected="0">
            <x v="0"/>
          </reference>
          <reference field="1" count="1" selected="0">
            <x v="1"/>
          </reference>
          <reference field="4" count="1" selected="0">
            <x v="6"/>
          </reference>
        </references>
      </pivotArea>
    </chartFormat>
    <chartFormat chart="4" format="40" series="1">
      <pivotArea type="data" outline="0" fieldPosition="0">
        <references count="3">
          <reference field="4294967294" count="1" selected="0">
            <x v="0"/>
          </reference>
          <reference field="1" count="1" selected="0">
            <x v="1"/>
          </reference>
          <reference field="4" count="1" selected="0">
            <x v="7"/>
          </reference>
        </references>
      </pivotArea>
    </chartFormat>
    <chartFormat chart="4" format="41" series="1">
      <pivotArea type="data" outline="0" fieldPosition="0">
        <references count="3">
          <reference field="4294967294" count="1" selected="0">
            <x v="0"/>
          </reference>
          <reference field="1" count="1" selected="0">
            <x v="1"/>
          </reference>
          <reference field="4" count="1" selected="0">
            <x v="8"/>
          </reference>
        </references>
      </pivotArea>
    </chartFormat>
    <chartFormat chart="4" format="42" series="1">
      <pivotArea type="data" outline="0" fieldPosition="0">
        <references count="3">
          <reference field="4294967294" count="1" selected="0">
            <x v="0"/>
          </reference>
          <reference field="1" count="1" selected="0">
            <x v="1"/>
          </reference>
          <reference field="4" count="1" selected="0">
            <x v="9"/>
          </reference>
        </references>
      </pivotArea>
    </chartFormat>
    <chartFormat chart="4" format="43" series="1">
      <pivotArea type="data" outline="0" fieldPosition="0">
        <references count="3">
          <reference field="4294967294" count="1" selected="0">
            <x v="0"/>
          </reference>
          <reference field="1" count="1" selected="0">
            <x v="1"/>
          </reference>
          <reference field="4" count="1" selected="0">
            <x v="10"/>
          </reference>
        </references>
      </pivotArea>
    </chartFormat>
    <chartFormat chart="4" format="44" series="1">
      <pivotArea type="data" outline="0" fieldPosition="0">
        <references count="3">
          <reference field="4294967294" count="1" selected="0">
            <x v="0"/>
          </reference>
          <reference field="1" count="1" selected="0">
            <x v="1"/>
          </reference>
          <reference field="4" count="1" selected="0">
            <x v="11"/>
          </reference>
        </references>
      </pivotArea>
    </chartFormat>
    <chartFormat chart="4" format="45" series="1">
      <pivotArea type="data" outline="0" fieldPosition="0">
        <references count="3">
          <reference field="4294967294" count="1" selected="0">
            <x v="0"/>
          </reference>
          <reference field="1" count="1" selected="0">
            <x v="2"/>
          </reference>
          <reference field="4" count="1" selected="0">
            <x v="0"/>
          </reference>
        </references>
      </pivotArea>
    </chartFormat>
    <chartFormat chart="4" format="46" series="1">
      <pivotArea type="data" outline="0" fieldPosition="0">
        <references count="3">
          <reference field="4294967294" count="1" selected="0">
            <x v="0"/>
          </reference>
          <reference field="1" count="1" selected="0">
            <x v="2"/>
          </reference>
          <reference field="4" count="1" selected="0">
            <x v="1"/>
          </reference>
        </references>
      </pivotArea>
    </chartFormat>
    <chartFormat chart="4" format="47" series="1">
      <pivotArea type="data" outline="0" fieldPosition="0">
        <references count="3">
          <reference field="4294967294" count="1" selected="0">
            <x v="0"/>
          </reference>
          <reference field="1" count="1" selected="0">
            <x v="2"/>
          </reference>
          <reference field="4" count="1" selected="0">
            <x v="2"/>
          </reference>
        </references>
      </pivotArea>
    </chartFormat>
    <chartFormat chart="4" format="48" series="1">
      <pivotArea type="data" outline="0" fieldPosition="0">
        <references count="3">
          <reference field="4294967294" count="1" selected="0">
            <x v="0"/>
          </reference>
          <reference field="1" count="1" selected="0">
            <x v="2"/>
          </reference>
          <reference field="4" count="1" selected="0">
            <x v="3"/>
          </reference>
        </references>
      </pivotArea>
    </chartFormat>
    <chartFormat chart="4" format="49" series="1">
      <pivotArea type="data" outline="0" fieldPosition="0">
        <references count="3">
          <reference field="4294967294" count="1" selected="0">
            <x v="0"/>
          </reference>
          <reference field="1" count="1" selected="0">
            <x v="2"/>
          </reference>
          <reference field="4" count="1" selected="0">
            <x v="4"/>
          </reference>
        </references>
      </pivotArea>
    </chartFormat>
    <chartFormat chart="4" format="50" series="1">
      <pivotArea type="data" outline="0" fieldPosition="0">
        <references count="3">
          <reference field="4294967294" count="1" selected="0">
            <x v="0"/>
          </reference>
          <reference field="1" count="1" selected="0">
            <x v="2"/>
          </reference>
          <reference field="4" count="1" selected="0">
            <x v="5"/>
          </reference>
        </references>
      </pivotArea>
    </chartFormat>
    <chartFormat chart="4" format="51" series="1">
      <pivotArea type="data" outline="0" fieldPosition="0">
        <references count="3">
          <reference field="4294967294" count="1" selected="0">
            <x v="0"/>
          </reference>
          <reference field="1" count="1" selected="0">
            <x v="2"/>
          </reference>
          <reference field="4" count="1" selected="0">
            <x v="6"/>
          </reference>
        </references>
      </pivotArea>
    </chartFormat>
    <chartFormat chart="4" format="52" series="1">
      <pivotArea type="data" outline="0" fieldPosition="0">
        <references count="3">
          <reference field="4294967294" count="1" selected="0">
            <x v="0"/>
          </reference>
          <reference field="1" count="1" selected="0">
            <x v="2"/>
          </reference>
          <reference field="4" count="1" selected="0">
            <x v="7"/>
          </reference>
        </references>
      </pivotArea>
    </chartFormat>
    <chartFormat chart="4" format="53" series="1">
      <pivotArea type="data" outline="0" fieldPosition="0">
        <references count="3">
          <reference field="4294967294" count="1" selected="0">
            <x v="0"/>
          </reference>
          <reference field="1" count="1" selected="0">
            <x v="2"/>
          </reference>
          <reference field="4" count="1" selected="0">
            <x v="8"/>
          </reference>
        </references>
      </pivotArea>
    </chartFormat>
    <chartFormat chart="4" format="54" series="1">
      <pivotArea type="data" outline="0" fieldPosition="0">
        <references count="3">
          <reference field="4294967294" count="1" selected="0">
            <x v="0"/>
          </reference>
          <reference field="1" count="1" selected="0">
            <x v="2"/>
          </reference>
          <reference field="4" count="1" selected="0">
            <x v="9"/>
          </reference>
        </references>
      </pivotArea>
    </chartFormat>
    <chartFormat chart="4" format="55" series="1">
      <pivotArea type="data" outline="0" fieldPosition="0">
        <references count="3">
          <reference field="4294967294" count="1" selected="0">
            <x v="0"/>
          </reference>
          <reference field="1" count="1" selected="0">
            <x v="2"/>
          </reference>
          <reference field="4" count="1" selected="0">
            <x v="10"/>
          </reference>
        </references>
      </pivotArea>
    </chartFormat>
    <chartFormat chart="4" format="56" series="1">
      <pivotArea type="data" outline="0" fieldPosition="0">
        <references count="3">
          <reference field="4294967294" count="1" selected="0">
            <x v="0"/>
          </reference>
          <reference field="1" count="1" selected="0">
            <x v="2"/>
          </reference>
          <reference field="4" count="1" selected="0">
            <x v="1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667AB3-356E-430C-8987-5E173222893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E43" firstHeaderRow="1" firstDataRow="2" firstDataCol="1"/>
  <pivotFields count="9">
    <pivotField showAll="0"/>
    <pivotField axis="axisCol" showAll="0">
      <items count="4">
        <item x="2"/>
        <item x="0"/>
        <item x="1"/>
        <item t="default"/>
      </items>
    </pivotField>
    <pivotField showAll="0"/>
    <pivotField axis="axisRow" showAll="0">
      <items count="8">
        <item x="0"/>
        <item x="1"/>
        <item x="2"/>
        <item x="3"/>
        <item x="4"/>
        <item x="5"/>
        <item x="6"/>
        <item t="default"/>
      </items>
    </pivotField>
    <pivotField showAll="0">
      <items count="13">
        <item x="0"/>
        <item x="1"/>
        <item x="2"/>
        <item x="3"/>
        <item x="4"/>
        <item x="5"/>
        <item x="6"/>
        <item x="7"/>
        <item x="8"/>
        <item x="9"/>
        <item x="10"/>
        <item x="11"/>
        <item t="default"/>
      </items>
    </pivotField>
    <pivotField dataField="1" numFmtId="166" showAll="0"/>
    <pivotField numFmtId="166" showAll="0"/>
    <pivotField numFmtId="166" showAll="0"/>
    <pivotField showAll="0"/>
  </pivotFields>
  <rowFields count="1">
    <field x="3"/>
  </rowFields>
  <rowItems count="8">
    <i>
      <x/>
    </i>
    <i>
      <x v="1"/>
    </i>
    <i>
      <x v="2"/>
    </i>
    <i>
      <x v="3"/>
    </i>
    <i>
      <x v="4"/>
    </i>
    <i>
      <x v="5"/>
    </i>
    <i>
      <x v="6"/>
    </i>
    <i t="grand">
      <x/>
    </i>
  </rowItems>
  <colFields count="1">
    <field x="1"/>
  </colFields>
  <colItems count="4">
    <i>
      <x/>
    </i>
    <i>
      <x v="1"/>
    </i>
    <i>
      <x v="2"/>
    </i>
    <i t="grand">
      <x/>
    </i>
  </colItems>
  <dataFields count="1">
    <dataField name="Sum of Profit (Month)" fld="5" showDataAs="percentDiff" baseField="3" baseItem="1048828" numFmtId="10"/>
  </dataFields>
  <conditionalFormats count="1">
    <conditionalFormat priority="6">
      <pivotAreas count="1">
        <pivotArea type="data" collapsedLevelsAreSubtotals="1" fieldPosition="0">
          <references count="2">
            <reference field="4294967294" count="1" selected="0">
              <x v="0"/>
            </reference>
            <reference field="3" count="6">
              <x v="1"/>
              <x v="2"/>
              <x v="3"/>
              <x v="4"/>
              <x v="5"/>
              <x v="6"/>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5" id="{0E094E6F-7707-4534-BE1A-18D6017BD879}">
            <x14:pivotAreas count="1">
              <pivotArea type="data" collapsedLevelsAreSubtotals="1" fieldPosition="0">
                <references count="2">
                  <reference field="4294967294" count="1" selected="0">
                    <x v="0"/>
                  </reference>
                  <reference field="3" count="6">
                    <x v="1"/>
                    <x v="2"/>
                    <x v="3"/>
                    <x v="4"/>
                    <x v="5"/>
                    <x v="6"/>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E06242-1247-40BE-8A5F-BCB99BE16DE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E30" firstHeaderRow="1" firstDataRow="2" firstDataCol="1"/>
  <pivotFields count="9">
    <pivotField showAll="0"/>
    <pivotField axis="axisCol" showAll="0">
      <items count="4">
        <item x="2"/>
        <item x="0"/>
        <item x="1"/>
        <item t="default"/>
      </items>
    </pivotField>
    <pivotField showAll="0"/>
    <pivotField axis="axisRow" showAll="0">
      <items count="8">
        <item x="0"/>
        <item x="1"/>
        <item x="2"/>
        <item x="3"/>
        <item x="4"/>
        <item x="5"/>
        <item x="6"/>
        <item t="default"/>
      </items>
    </pivotField>
    <pivotField showAll="0"/>
    <pivotField dataField="1" numFmtId="166" showAll="0"/>
    <pivotField numFmtId="166" showAll="0"/>
    <pivotField numFmtId="166" showAll="0"/>
    <pivotField showAll="0"/>
  </pivotFields>
  <rowFields count="1">
    <field x="3"/>
  </rowFields>
  <rowItems count="8">
    <i>
      <x/>
    </i>
    <i>
      <x v="1"/>
    </i>
    <i>
      <x v="2"/>
    </i>
    <i>
      <x v="3"/>
    </i>
    <i>
      <x v="4"/>
    </i>
    <i>
      <x v="5"/>
    </i>
    <i>
      <x v="6"/>
    </i>
    <i t="grand">
      <x/>
    </i>
  </rowItems>
  <colFields count="1">
    <field x="1"/>
  </colFields>
  <colItems count="4">
    <i>
      <x/>
    </i>
    <i>
      <x v="1"/>
    </i>
    <i>
      <x v="2"/>
    </i>
    <i t="grand">
      <x/>
    </i>
  </colItems>
  <dataFields count="1">
    <dataField name="Sum of Profit (Month)" fld="5" baseField="0" baseItem="0" numFmtId="166"/>
  </dataFields>
  <conditionalFormats count="1">
    <conditionalFormat priority="4">
      <pivotAreas count="1">
        <pivotArea type="data" collapsedLevelsAreSubtotals="1" fieldPosition="0">
          <references count="2">
            <reference field="4294967294" count="1" selected="0">
              <x v="0"/>
            </reference>
            <reference field="3" count="7">
              <x v="0"/>
              <x v="1"/>
              <x v="2"/>
              <x v="3"/>
              <x v="4"/>
              <x v="5"/>
              <x v="6"/>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2BC084-188F-4BE4-BAE1-88BE6B246EF6}"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5">
  <location ref="D3:E16" firstHeaderRow="1" firstDataRow="1" firstDataCol="1"/>
  <pivotFields count="9">
    <pivotField showAll="0">
      <items count="4">
        <item x="2"/>
        <item x="1"/>
        <item x="0"/>
        <item t="default"/>
      </items>
    </pivotField>
    <pivotField showAll="0">
      <items count="4">
        <item x="2"/>
        <item x="0"/>
        <item x="1"/>
        <item t="default"/>
      </items>
    </pivotField>
    <pivotField showAll="0"/>
    <pivotField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Profit (Month)" fld="5" showDataAs="percentDiff" baseField="4" baseItem="1048828" numFmtId="10"/>
  </dataFields>
  <formats count="6">
    <format dxfId="23">
      <pivotArea collapsedLevelsAreSubtotals="1" fieldPosition="0">
        <references count="1">
          <reference field="4" count="1">
            <x v="0"/>
          </reference>
        </references>
      </pivotArea>
    </format>
    <format dxfId="22">
      <pivotArea outline="0" collapsedLevelsAreSubtotals="1" fieldPosition="0"/>
    </format>
    <format dxfId="21">
      <pivotArea outline="0" fieldPosition="0">
        <references count="1">
          <reference field="4294967294" count="1">
            <x v="0"/>
          </reference>
        </references>
      </pivotArea>
    </format>
    <format dxfId="20">
      <pivotArea dataOnly="0" labelOnly="1" fieldPosition="0">
        <references count="1">
          <reference field="4" count="0"/>
        </references>
      </pivotArea>
    </format>
    <format dxfId="19">
      <pivotArea dataOnly="0" labelOnly="1" fieldPosition="0">
        <references count="1">
          <reference field="4" count="0"/>
        </references>
      </pivotArea>
    </format>
    <format dxfId="18">
      <pivotArea dataOnly="0" labelOnly="1" fieldPosition="0">
        <references count="1">
          <reference field="4" count="0"/>
        </references>
      </pivotArea>
    </format>
  </formats>
  <conditionalFormats count="1">
    <conditionalFormat priority="1">
      <pivotAreas count="1">
        <pivotArea type="data" collapsedLevelsAreSubtotals="1" fieldPosition="0">
          <references count="2">
            <reference field="4294967294" count="1" selected="0">
              <x v="0"/>
            </reference>
            <reference field="4" count="12">
              <x v="0"/>
              <x v="1"/>
              <x v="2"/>
              <x v="3"/>
              <x v="4"/>
              <x v="5"/>
              <x v="6"/>
              <x v="7"/>
              <x v="8"/>
              <x v="9"/>
              <x v="10"/>
              <x v="11"/>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10AB82-F38A-4C21-91C1-BC52BF7C9A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7">
  <location ref="A3:B16" firstHeaderRow="1" firstDataRow="1" firstDataCol="1"/>
  <pivotFields count="9">
    <pivotField showAll="0">
      <items count="4">
        <item x="2"/>
        <item x="1"/>
        <item x="0"/>
        <item t="default"/>
      </items>
    </pivotField>
    <pivotField showAll="0">
      <items count="4">
        <item x="2"/>
        <item x="0"/>
        <item x="1"/>
        <item t="default"/>
      </items>
    </pivotField>
    <pivotField showAll="0"/>
    <pivotField showAll="0">
      <items count="8">
        <item x="0"/>
        <item x="1"/>
        <item x="2"/>
        <item x="3"/>
        <item x="4"/>
        <item x="5"/>
        <item x="6"/>
        <item t="default"/>
      </items>
    </pivotField>
    <pivotField axis="axisRow" showAll="0">
      <items count="13">
        <item x="0"/>
        <item x="1"/>
        <item x="2"/>
        <item x="3"/>
        <item x="4"/>
        <item x="5"/>
        <item x="6"/>
        <item x="7"/>
        <item x="8"/>
        <item x="9"/>
        <item x="10"/>
        <item x="11"/>
        <item t="default"/>
      </items>
    </pivotField>
    <pivotField dataField="1" showAll="0"/>
    <pivotField numFmtId="166" showAll="0"/>
    <pivotField numFmtId="166"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Profit (Month)" fld="5" baseField="4" baseItem="1048828" numFmtId="168"/>
  </dataFields>
  <formats count="3">
    <format dxfId="26">
      <pivotArea collapsedLevelsAreSubtotals="1" fieldPosition="0">
        <references count="1">
          <reference field="4" count="1">
            <x v="0"/>
          </reference>
        </references>
      </pivotArea>
    </format>
    <format dxfId="25">
      <pivotArea outline="0" collapsedLevelsAreSubtotals="1" fieldPosition="0"/>
    </format>
    <format dxfId="24">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E6EBC2-F8B7-4466-80C1-0B2D6A38912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B57" firstHeaderRow="1" firstDataRow="1" firstDataCol="1"/>
  <pivotFields count="9">
    <pivotField showAll="0"/>
    <pivotField axis="axisRow" showAll="0">
      <items count="4">
        <item x="2"/>
        <item x="0"/>
        <item x="1"/>
        <item t="default"/>
      </items>
    </pivotField>
    <pivotField showAll="0"/>
    <pivotField showAll="0">
      <items count="8">
        <item x="0"/>
        <item x="1"/>
        <item x="2"/>
        <item x="3"/>
        <item x="4"/>
        <item x="5"/>
        <item x="6"/>
        <item t="default"/>
      </items>
    </pivotField>
    <pivotField showAll="0"/>
    <pivotField dataField="1" numFmtId="166" showAll="0"/>
    <pivotField numFmtId="166" showAll="0"/>
    <pivotField numFmtId="166" showAll="0"/>
    <pivotField showAll="0"/>
  </pivotFields>
  <rowFields count="1">
    <field x="1"/>
  </rowFields>
  <rowItems count="4">
    <i>
      <x/>
    </i>
    <i>
      <x v="1"/>
    </i>
    <i>
      <x v="2"/>
    </i>
    <i t="grand">
      <x/>
    </i>
  </rowItems>
  <colItems count="1">
    <i/>
  </colItems>
  <dataFields count="1">
    <dataField name="Sum of Profit (Month)" fld="5" showDataAs="percentOfTotal" baseField="1"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CC3222-6997-41A8-8A00-C44128D2ECA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B50" firstHeaderRow="1" firstDataRow="1" firstDataCol="1"/>
  <pivotFields count="9">
    <pivotField showAll="0"/>
    <pivotField axis="axisRow" showAll="0">
      <items count="4">
        <item x="2"/>
        <item x="0"/>
        <item x="1"/>
        <item t="default"/>
      </items>
    </pivotField>
    <pivotField showAll="0"/>
    <pivotField showAll="0">
      <items count="8">
        <item x="0"/>
        <item x="1"/>
        <item x="2"/>
        <item x="3"/>
        <item x="4"/>
        <item x="5"/>
        <item x="6"/>
        <item t="default"/>
      </items>
    </pivotField>
    <pivotField showAll="0"/>
    <pivotField dataField="1" numFmtId="166" showAll="0"/>
    <pivotField numFmtId="166" showAll="0"/>
    <pivotField numFmtId="166" showAll="0"/>
    <pivotField showAll="0"/>
  </pivotFields>
  <rowFields count="1">
    <field x="1"/>
  </rowFields>
  <rowItems count="4">
    <i>
      <x/>
    </i>
    <i>
      <x v="1"/>
    </i>
    <i>
      <x v="2"/>
    </i>
    <i t="grand">
      <x/>
    </i>
  </rowItems>
  <colItems count="1">
    <i/>
  </colItems>
  <dataFields count="1">
    <dataField name="Sum of Profit (Month)" fld="5" baseField="3" baseItem="1048828" numFmtId="166"/>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0C60ABB8-DA13-4653-BB87-CF4355218916}" sourceName="Supplier">
  <pivotTables>
    <pivotTable tabId="11" name="PivotTable9"/>
  </pivotTables>
  <data>
    <tabular pivotCacheId="800280951">
      <items count="3">
        <i x="2" s="1"/>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1" xr10:uid="{3E7DC7AC-0FAA-4178-BEA3-11CA64622722}" sourceName="Supplier">
  <pivotTables>
    <pivotTable tabId="20" name="PivotTable4"/>
    <pivotTable tabId="22" name="PivotTable7"/>
    <pivotTable tabId="22" name="PivotTable6"/>
    <pivotTable tabId="13" name="PivotTable1"/>
    <pivotTable tabId="20" name="PivotTable21"/>
    <pivotTable tabId="22" name="PivotTable13"/>
    <pivotTable tabId="22" name="PivotTable1"/>
    <pivotTable tabId="22" name="PivotTable8"/>
    <pivotTable tabId="21" name="PivotTable5"/>
  </pivotTables>
  <data>
    <tabular pivotCacheId="800280951">
      <items count="3">
        <i x="2" s="1"/>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FE2F5A80-8642-4146-83A9-B27ED572A08F}" sourceName="Year">
  <pivotTables>
    <pivotTable tabId="20" name="PivotTable4"/>
    <pivotTable tabId="13" name="PivotTable1"/>
    <pivotTable tabId="22" name="PivotTable8"/>
    <pivotTable tabId="22" name="PivotTable5"/>
    <pivotTable tabId="22" name="PivotTable6"/>
    <pivotTable tabId="22" name="PivotTable7"/>
    <pivotTable tabId="22" name="PivotTable10"/>
    <pivotTable tabId="22" name="PivotTable12"/>
    <pivotTable tabId="22" name="PivotTable13"/>
    <pivotTable tabId="20" name="PivotTable21"/>
    <pivotTable tabId="22" name="PivotTable1"/>
  </pivotTables>
  <data>
    <tabular pivotCacheId="800280951">
      <items count="7">
        <i x="0" s="1"/>
        <i x="1" s="1"/>
        <i x="2" s="1"/>
        <i x="3" s="1"/>
        <i x="4" s="1"/>
        <i x="5" s="1"/>
        <i x="6"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F891A81E-75F7-43E1-8F4A-D5983286766C}" sourceName="Month">
  <pivotTables>
    <pivotTable tabId="13" name="PivotTable1"/>
    <pivotTable tabId="22" name="PivotTable10"/>
    <pivotTable tabId="22" name="PivotTable11"/>
    <pivotTable tabId="22" name="PivotTable12"/>
    <pivotTable tabId="22" name="PivotTable5"/>
    <pivotTable tabId="22" name="PivotTable6"/>
    <pivotTable tabId="22" name="PivotTable7"/>
    <pivotTable tabId="22" name="PivotTable8"/>
  </pivotTables>
  <data>
    <tabular pivotCacheId="800280951">
      <items count="12">
        <i x="0" s="1"/>
        <i x="1" s="1"/>
        <i x="2" s="1"/>
        <i x="3" s="1"/>
        <i x="4" s="1"/>
        <i x="5" s="1"/>
        <i x="6" s="1"/>
        <i x="7" s="1"/>
        <i x="8" s="1"/>
        <i x="9" s="1"/>
        <i x="10" s="1"/>
        <i x="1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F19EA3AE-BC77-4DA9-8C2F-503284410E72}" sourceName="Year">
  <pivotTables>
    <pivotTable tabId="22" name="PivotTable11"/>
  </pivotTables>
  <data>
    <tabular pivotCacheId="800280951">
      <items count="7">
        <i x="0" s="1"/>
        <i x="1" s="1"/>
        <i x="2" s="1"/>
        <i x="3" s="1"/>
        <i x="4" s="1"/>
        <i x="5" s="1"/>
        <i x="6"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5" xr10:uid="{C1E372E2-89DC-4EEE-9FB0-3DEAEC226DE3}" sourceName="Year">
  <pivotTables>
    <pivotTable tabId="13" name="PivotTable20"/>
  </pivotTables>
  <data>
    <tabular pivotCacheId="800280951">
      <items count="7">
        <i x="0" s="1"/>
        <i x="1" s="1"/>
        <i x="2" s="1"/>
        <i x="3" s="1"/>
        <i x="4" s="1"/>
        <i x="5" s="1"/>
        <i x="6"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F00E36DF-8A62-4786-BC21-62482743B03B}" sourceName="Month">
  <pivotTables>
    <pivotTable tabId="20" name="PivotTable17"/>
  </pivotTables>
  <data>
    <tabular pivotCacheId="800280951">
      <items count="12">
        <i x="0" s="1"/>
        <i x="1" s="1"/>
        <i x="2" s="1"/>
        <i x="3" s="1"/>
        <i x="4" s="1"/>
        <i x="5" s="1"/>
        <i x="6" s="1"/>
        <i x="7" s="1"/>
        <i x="8" s="1"/>
        <i x="9" s="1"/>
        <i x="10" s="1"/>
        <i x="11"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6" xr10:uid="{E3EF9FEB-F6C7-430E-9749-F9A7349EC7D7}" sourceName="Year">
  <pivotTables>
    <pivotTable tabId="20" name="PivotTable17"/>
  </pivotTables>
  <data>
    <tabular pivotCacheId="80028095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7185DA7-9581-4D4F-B629-B6388B1BE698}" sourceName="Month">
  <pivotTables>
    <pivotTable tabId="13" name="PivotTable12"/>
  </pivotTables>
  <data>
    <tabular pivotCacheId="80028095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B9876A4-9591-4E29-A0B5-A82E84B266A1}" sourceName="Year">
  <pivotTables>
    <pivotTable tabId="13" name="PivotTable12"/>
  </pivotTables>
  <data>
    <tabular pivotCacheId="800280951">
      <items count="7">
        <i x="0" s="1"/>
        <i x="1" s="1"/>
        <i x="2"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5F08217-6F15-43F3-926E-444227D5BF3C}" sourceName="Month">
  <pivotTables>
    <pivotTable tabId="12" name="PivotTable11"/>
  </pivotTables>
  <data>
    <tabular pivotCacheId="800280951">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ADCBC31-2DC0-45C2-A76F-EF2618728311}" sourceName="Category">
  <pivotTables>
    <pivotTable tabId="10" name="PivotTable13"/>
  </pivotTables>
  <data>
    <tabular pivotCacheId="800280951">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D0B4590-B714-4696-9811-646B5BE6F815}" sourceName="Brand">
  <pivotTables>
    <pivotTable tabId="10" name="PivotTable13"/>
  </pivotTables>
  <data>
    <tabular pivotCacheId="800280951">
      <items count="9">
        <i x="0" s="1"/>
        <i x="7" s="1"/>
        <i x="5" s="1"/>
        <i x="2" s="1"/>
        <i x="6" s="1"/>
        <i x="3" s="1"/>
        <i x="4" s="1"/>
        <i x="1" s="1"/>
        <i x="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2C94BE9-41C8-4902-A52F-3D541EC83D39}" sourceName="Year">
  <pivotTables>
    <pivotTable tabId="10" name="PivotTable13"/>
  </pivotTables>
  <data>
    <tabular pivotCacheId="800280951">
      <items count="7">
        <i x="0"/>
        <i x="1"/>
        <i x="2"/>
        <i x="3"/>
        <i x="4"/>
        <i x="5"/>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3B163C9F-5344-40A9-B261-81AC8F15CB9F}" sourceName="Year">
  <pivotTables>
    <pivotTable tabId="12" name="PivotTable11"/>
  </pivotTables>
  <data>
    <tabular pivotCacheId="800280951">
      <items count="7">
        <i x="0" s="1"/>
        <i x="1" s="1"/>
        <i x="2" s="1"/>
        <i x="3" s="1"/>
        <i x="4" s="1"/>
        <i x="5" s="1"/>
        <i x="6"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2464687-F13B-44B5-BEC9-3EF3AE62FBF2}" sourceName="Category">
  <pivotTables>
    <pivotTable tabId="20" name="PivotTable4"/>
    <pivotTable tabId="13" name="PivotTable1"/>
    <pivotTable tabId="22" name="PivotTable5"/>
    <pivotTable tabId="22" name="PivotTable6"/>
    <pivotTable tabId="20" name="PivotTable21"/>
    <pivotTable tabId="22" name="PivotTable13"/>
    <pivotTable tabId="22" name="PivotTable1"/>
    <pivotTable tabId="22" name="PivotTable8"/>
    <pivotTable tabId="21" name="PivotTable5"/>
  </pivotTables>
  <data>
    <tabular pivotCacheId="80028095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CD537BC-DFAB-487A-A150-D7D696708BE5}" cache="Slicer_Category1" caption="Category" style="Slicer Style 1" rowHeight="251883"/>
  <slicer name="Supplier 1" xr10:uid="{D8C21D0F-EE54-4C38-AABD-7835B0688339}" cache="Slicer_Supplier1" caption="Supplier" style="Slicer Style 1" rowHeight="251883"/>
  <slicer name="Year 3" xr10:uid="{B07617E9-D246-4643-A74F-481626238BBE}" cache="Slicer_Year3" caption="Year" columnCount="2" style="Slicer Style 1" rowHeight="251883"/>
  <slicer name="Month 2" xr10:uid="{04E61904-8037-413C-AF1F-16715885F8E6}" cache="Slicer_Month2" caption="Month" columnCount="3" style="Slicer Style 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C427307F-8F27-4318-93EC-ADFE73DB4CE1}" cache="Slicer_Supplier" caption="Supplier"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1FB790B6-9BBC-410A-88A1-F4780A682563}" cache="Slicer_Month1" caption="Month" columnCount="3" rowHeight="251883"/>
  <slicer name="Year 2" xr10:uid="{4D1575FB-61F8-464C-BB25-0D194B1B4760}" cache="Slicer_Year2" caption="Year" columnCount="2"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8" xr10:uid="{510B5DAE-CEB6-47E5-9FBE-5EC017317978}" cache="Slicer_Year3" caption="Year" rowHeight="251883"/>
  <slicer name="Month 3" xr10:uid="{D90A7C39-9C23-4CB3-BF98-CD06D28402DE}" cache="Slicer_Month3" caption="Month" rowHeight="251883"/>
  <slicer name="Year 7" xr10:uid="{A4C2E180-B48F-4138-BB3C-78EC87A045DF}" cache="Slicer_Year6" caption="Year"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008C82E-67A4-4698-AC94-F8EA61A5F0B7}" cache="Slicer_Month" caption="Month" startItem="10" rowHeight="251883"/>
  <slicer name="Year" xr10:uid="{66162E44-4D3B-4E79-828E-D17EFFC73B47}" cache="Slicer_Year" caption="Year" columnCount="3" rowHeight="251883"/>
  <slicer name="Year 6" xr10:uid="{40CE0C24-4C51-4248-9CF2-0141F21A2907}" cache="Slicer_Year5" caption="Year"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E899B6B4-7EA3-4632-A233-029BC0E83410}" cache="Slicer_Year3" caption="Year" startItem="3" rowHeight="251883"/>
  <slicer name="Year 5" xr10:uid="{3E49B2B1-ADD9-45EC-947E-E3F48CBB0B74}" cache="Slicer_Year4" caption="Year" rowHeight="251883"/>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8B3B894-E083-4525-8E00-05E6FE318B86}" cache="Slicer_Category" caption="Category" rowHeight="251883"/>
  <slicer name="Brand" xr10:uid="{B8485EA2-AE07-4C32-94F2-ACAF9692212B}" cache="Slicer_Brand" caption="Brand" rowHeight="251883"/>
  <slicer name="Year 1" xr10:uid="{3854FEC9-20A3-44F2-949C-6F229EA0B387}" cache="Slicer_Year1" caption="Yea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F6683E-8F7F-4522-A2B8-6EA475519866}" name="Table6" displayName="Table6" ref="A1:E13" totalsRowShown="0">
  <autoFilter ref="A1:E13" xr:uid="{B6F6683E-8F7F-4522-A2B8-6EA475519866}"/>
  <tableColumns count="5">
    <tableColumn id="1" xr3:uid="{F74EB74B-4499-428E-ACBE-589D606B9C7D}" name="Month"/>
    <tableColumn id="2" xr3:uid="{7393F3E6-00C1-4754-BCE7-31A05F2050E6}" name="Titan Fitness Supply"/>
    <tableColumn id="3" xr3:uid="{AD612907-852D-4576-9CC4-7ACFFD5A40D4}" name="Forecast(Titan Fitness Supply)" dataDxfId="49">
      <calculatedColumnFormula>_xlfn.FORECAST.ETS(A2,$B$2:$B$6,$A$2:$A$6,1,1)</calculatedColumnFormula>
    </tableColumn>
    <tableColumn id="4" xr3:uid="{B44D349B-EF72-428A-B3B1-DFB6D3839054}" name="Lower Confidence Bound(Titan Fitness Supply)" dataDxfId="48">
      <calculatedColumnFormula>C2-_xlfn.FORECAST.ETS.CONFINT(A2,$B$2:$B$6,$A$2:$A$6,0.95,1,1)</calculatedColumnFormula>
    </tableColumn>
    <tableColumn id="5" xr3:uid="{86737F92-8F5C-414F-91C4-59FC5A054B0A}" name="Upper Confidence Bound(Titan Fitness Supply)" dataDxfId="47">
      <calculatedColumnFormula>C2+_xlfn.FORECAST.ETS.CONFINT(A2,$B$2:$B$6,$A$2:$A$6,0.95,1,1)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A36DC5D-7C39-4E6B-A647-0D29F06D2E9D}" name="Table7" displayName="Table7" ref="A1:E13" totalsRowShown="0">
  <autoFilter ref="A1:E13" xr:uid="{3A36DC5D-7C39-4E6B-A647-0D29F06D2E9D}"/>
  <tableColumns count="5">
    <tableColumn id="1" xr3:uid="{08AC2BF8-2B7E-42BE-9179-9EC40E6AC46E}" name="Sum of Profit (Month)"/>
    <tableColumn id="2" xr3:uid="{7D34B6E1-7DAA-4593-A670-82449CA6ABA0}" name="Supplier"/>
    <tableColumn id="3" xr3:uid="{DBBFDF11-7D72-4528-9861-B70C8AF7743F}" name="Forecast(Supplier)">
      <calculatedColumnFormula>_xlfn.FORECAST.ETS(A2,$B$2:$B$6,$A$2:$A$6,1,1)</calculatedColumnFormula>
    </tableColumn>
    <tableColumn id="4" xr3:uid="{BE03FC90-843C-44F4-AFE3-9386BBD5A505}" name="Lower Confidence Bound(Supplier)" dataDxfId="46">
      <calculatedColumnFormula>C2-_xlfn.FORECAST.ETS.CONFINT(A2,$B$2:$B$6,$A$2:$A$6,0.95,1,1)</calculatedColumnFormula>
    </tableColumn>
    <tableColumn id="5" xr3:uid="{F56994A3-8633-4040-B957-E2050EAC8EB0}" name="Upper Confidence Bound(Supplier)" dataDxfId="45">
      <calculatedColumnFormula>C2+_xlfn.FORECAST.ETS.CONFINT(A2,$B$2:$B$6,$A$2:$A$6,0.95,1,1)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7812C9-9098-4A66-8E87-D600568175C3}" name="Table8" displayName="Table8" ref="A1:E13" totalsRowShown="0" dataDxfId="44">
  <autoFilter ref="A1:E13" xr:uid="{857812C9-9098-4A66-8E87-D600568175C3}"/>
  <tableColumns count="5">
    <tableColumn id="1" xr3:uid="{077AAD28-BD4F-4624-B4EA-FE269669CE11}" name="Month" dataDxfId="43"/>
    <tableColumn id="2" xr3:uid="{B8894BBC-0222-4F3F-AD3C-38781DC571D0}" name="Peak Performance Gear" dataDxfId="42"/>
    <tableColumn id="3" xr3:uid="{FDA7F94C-5AA0-4ADC-BD17-48FA880CC94C}" name="Forecast(Peak Performance Gear)" dataDxfId="41">
      <calculatedColumnFormula>_xlfn.FORECAST.ETS(A2,$B$2:$B$6,$A$2:$A$6,1,1)</calculatedColumnFormula>
    </tableColumn>
    <tableColumn id="4" xr3:uid="{23E63C3C-89A7-4610-8E1D-46DE9A7E3501}" name="Lower Confidence Bound(Peak Performance Gear)" dataDxfId="40">
      <calculatedColumnFormula>C2-_xlfn.FORECAST.ETS.CONFINT(A2,$B$2:$B$6,$A$2:$A$6,0.95,1,1)</calculatedColumnFormula>
    </tableColumn>
    <tableColumn id="5" xr3:uid="{AF94BDC5-CB4C-4551-8C89-4A4FD920155D}" name="Upper Confidence Bound(Peak Performance Gear)" dataDxfId="39">
      <calculatedColumnFormula>C2+_xlfn.FORECAST.ETS.CONFINT(A2,$B$2:$B$6,$A$2:$A$6,0.95,1,1)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CF9EC4-E2F5-45A6-9496-03A841048E8D}" name="Table1" displayName="Table1" ref="A1:I1233" totalsRowShown="0">
  <autoFilter ref="A1:I1233" xr:uid="{96CF9EC4-E2F5-45A6-9496-03A841048E8D}"/>
  <tableColumns count="9">
    <tableColumn id="1" xr3:uid="{39847654-1D38-4518-B7E2-558D72BEA055}" name="Category"/>
    <tableColumn id="2" xr3:uid="{138B3A3A-7B6D-494B-BFE3-D30A37190583}" name="Supplier"/>
    <tableColumn id="3" xr3:uid="{78CA1495-4BE5-4408-A431-0346CF750664}" name="Brand"/>
    <tableColumn id="4" xr3:uid="{C31A04BA-2BA4-465D-AEAB-39B48A47B4AB}" name="Year"/>
    <tableColumn id="5" xr3:uid="{740E9ACA-178C-4FF3-96D8-238F19B6443B}" name="Month"/>
    <tableColumn id="6" xr3:uid="{0856DAC1-D5A6-43C7-B188-46B4EDB3861A}" name="Profit (Month)" dataDxfId="3"/>
    <tableColumn id="7" xr3:uid="{B7F716A0-F653-47CA-BB78-3EAEDD0F1155}" name="YTD profit " dataDxfId="2">
      <calculatedColumnFormula>SUMIFS(Table1[Profit (Month)],Table1[Category],Table1[[#This Row],[Category]],Table1[Supplier],Table1[[#This Row],[Supplier]],Table1[Brand],Table1[[#This Row],[Brand]],Table1[Year],Table1[[#This Row],[Year]],Table1[Month],"&lt;="&amp;Table1[[#This Row],[Month]])</calculatedColumnFormula>
    </tableColumn>
    <tableColumn id="8" xr3:uid="{2214917F-77F9-4C0C-AC93-D59119C96CA0}" name="AMT Profit" dataDxfId="1">
      <calculatedColumnFormula>Table1[[#This Row],[YTD profit ]]+SUMIFS(Table1[Profit (Month)],Table1[Category],Table1[[#This Row],[Category]],Table1[Supplier],Table1[[#This Row],[Supplier]],Table1[Brand],Table1[[#This Row],[Brand]],Table1[Year],Table1[[#This Row],[Year]]-1,Table1[Month],"&gt;"&amp;Table1[[#This Row],[Month]])</calculatedColumnFormula>
    </tableColumn>
    <tableColumn id="9" xr3:uid="{39D20A50-11E4-4415-8192-96C92894E156}" name="month name" dataDxfId="0">
      <calculatedColumnFormula>TEXT(DATE(Table1[[#This Row],[Year]],Table1[[#This Row],[Month]],1),"mmmm")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28.xml"/><Relationship Id="rId1" Type="http://schemas.openxmlformats.org/officeDocument/2006/relationships/pivotTable" Target="../pivotTables/pivotTable27.xml"/><Relationship Id="rId5" Type="http://schemas.microsoft.com/office/2007/relationships/slicer" Target="../slicers/slicer7.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pivotTable" Target="../pivotTables/pivotTable6.xml"/><Relationship Id="rId7" Type="http://schemas.openxmlformats.org/officeDocument/2006/relationships/drawing" Target="../drawings/drawing7.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9" Type="http://schemas.microsoft.com/office/2007/relationships/slicer" Target="../slicers/slicer5.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4.xml"/><Relationship Id="rId3" Type="http://schemas.openxmlformats.org/officeDocument/2006/relationships/pivotTable" Target="../pivotTables/pivotTable19.xml"/><Relationship Id="rId7" Type="http://schemas.openxmlformats.org/officeDocument/2006/relationships/pivotTable" Target="../pivotTables/pivotTable23.xml"/><Relationship Id="rId12" Type="http://schemas.microsoft.com/office/2007/relationships/slicer" Target="../slicers/slicer6.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openxmlformats.org/officeDocument/2006/relationships/pivotTable" Target="../pivotTables/pivotTable22.xml"/><Relationship Id="rId11" Type="http://schemas.openxmlformats.org/officeDocument/2006/relationships/drawing" Target="../drawings/drawing9.xml"/><Relationship Id="rId5" Type="http://schemas.openxmlformats.org/officeDocument/2006/relationships/pivotTable" Target="../pivotTables/pivotTable21.xml"/><Relationship Id="rId10" Type="http://schemas.openxmlformats.org/officeDocument/2006/relationships/pivotTable" Target="../pivotTables/pivotTable26.xml"/><Relationship Id="rId4" Type="http://schemas.openxmlformats.org/officeDocument/2006/relationships/pivotTable" Target="../pivotTables/pivotTable20.xml"/><Relationship Id="rId9" Type="http://schemas.openxmlformats.org/officeDocument/2006/relationships/pivotTable" Target="../pivotTables/pivot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D4822-A965-4127-8B6B-78F148575523}">
  <dimension ref="AA14:AH26"/>
  <sheetViews>
    <sheetView showGridLines="0" zoomScale="64" zoomScaleNormal="64" workbookViewId="0">
      <selection activeCell="Z49" sqref="Z49"/>
    </sheetView>
  </sheetViews>
  <sheetFormatPr defaultRowHeight="14.5" x14ac:dyDescent="0.35"/>
  <cols>
    <col min="33" max="33" width="17.81640625" bestFit="1" customWidth="1"/>
    <col min="34" max="34" width="26.54296875" bestFit="1" customWidth="1"/>
  </cols>
  <sheetData>
    <row r="14" spans="33:34" x14ac:dyDescent="0.35">
      <c r="AG14" s="1" t="s">
        <v>24</v>
      </c>
      <c r="AH14" t="s">
        <v>21</v>
      </c>
    </row>
    <row r="15" spans="33:34" x14ac:dyDescent="0.35">
      <c r="AG15" s="2" t="s">
        <v>8</v>
      </c>
      <c r="AH15" s="17">
        <v>1920693</v>
      </c>
    </row>
    <row r="16" spans="33:34" x14ac:dyDescent="0.35">
      <c r="AG16" s="2" t="s">
        <v>18</v>
      </c>
      <c r="AH16" s="17">
        <v>1936823</v>
      </c>
    </row>
    <row r="17" spans="27:34" x14ac:dyDescent="0.35">
      <c r="AG17" s="2" t="s">
        <v>16</v>
      </c>
      <c r="AH17" s="17">
        <v>981680</v>
      </c>
    </row>
    <row r="18" spans="27:34" x14ac:dyDescent="0.35">
      <c r="AG18" s="2" t="s">
        <v>11</v>
      </c>
      <c r="AH18" s="17">
        <v>960261</v>
      </c>
    </row>
    <row r="19" spans="27:34" x14ac:dyDescent="0.35">
      <c r="AG19" s="2" t="s">
        <v>17</v>
      </c>
      <c r="AH19" s="17">
        <v>949192</v>
      </c>
    </row>
    <row r="20" spans="27:34" x14ac:dyDescent="0.35">
      <c r="AG20" s="2" t="s">
        <v>12</v>
      </c>
      <c r="AH20" s="17">
        <v>1922382</v>
      </c>
    </row>
    <row r="21" spans="27:34" x14ac:dyDescent="0.35">
      <c r="AG21" s="2" t="s">
        <v>14</v>
      </c>
      <c r="AH21" s="17">
        <v>2884763</v>
      </c>
    </row>
    <row r="22" spans="27:34" x14ac:dyDescent="0.35">
      <c r="AG22" s="2" t="s">
        <v>9</v>
      </c>
      <c r="AH22" s="17">
        <v>1919275</v>
      </c>
    </row>
    <row r="23" spans="27:34" x14ac:dyDescent="0.35">
      <c r="AG23" s="2" t="s">
        <v>19</v>
      </c>
      <c r="AH23" s="17">
        <v>1931300</v>
      </c>
    </row>
    <row r="24" spans="27:34" x14ac:dyDescent="0.35">
      <c r="AA24" t="s">
        <v>40</v>
      </c>
      <c r="AG24" s="2" t="s">
        <v>23</v>
      </c>
      <c r="AH24" s="17">
        <v>15406369</v>
      </c>
    </row>
    <row r="26" spans="27:34" ht="18" x14ac:dyDescent="0.4">
      <c r="AA26" s="2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M1247"/>
  <sheetViews>
    <sheetView tabSelected="1" workbookViewId="0">
      <selection activeCell="L9" sqref="L9:M19"/>
    </sheetView>
  </sheetViews>
  <sheetFormatPr defaultColWidth="10.90625" defaultRowHeight="14.5" x14ac:dyDescent="0.35"/>
  <cols>
    <col min="1" max="1" width="19.6328125" bestFit="1" customWidth="1"/>
    <col min="2" max="2" width="25.1796875" bestFit="1" customWidth="1"/>
    <col min="3" max="3" width="21.36328125" bestFit="1" customWidth="1"/>
    <col min="4" max="4" width="18.36328125" bestFit="1" customWidth="1"/>
    <col min="5" max="5" width="6.26953125" bestFit="1" customWidth="1"/>
    <col min="6" max="6" width="17.81640625" bestFit="1" customWidth="1"/>
    <col min="7" max="7" width="11.6328125" bestFit="1" customWidth="1"/>
    <col min="8" max="8" width="17.81640625" bestFit="1" customWidth="1"/>
    <col min="9" max="9" width="6.26953125" bestFit="1" customWidth="1"/>
    <col min="10" max="10" width="17.81640625" bestFit="1" customWidth="1"/>
    <col min="11" max="11" width="6.26953125" bestFit="1" customWidth="1"/>
    <col min="12" max="12" width="15.81640625" bestFit="1" customWidth="1"/>
    <col min="13" max="13" width="19.6328125" bestFit="1" customWidth="1"/>
  </cols>
  <sheetData>
    <row r="1" spans="1:13" x14ac:dyDescent="0.35">
      <c r="A1" t="s">
        <v>0</v>
      </c>
      <c r="B1" t="s">
        <v>1</v>
      </c>
      <c r="C1" t="s">
        <v>2</v>
      </c>
      <c r="D1" t="s">
        <v>3</v>
      </c>
      <c r="E1" t="s">
        <v>4</v>
      </c>
      <c r="F1" t="s">
        <v>5</v>
      </c>
      <c r="G1" t="s">
        <v>27</v>
      </c>
      <c r="H1" t="s">
        <v>28</v>
      </c>
      <c r="I1" t="s">
        <v>38</v>
      </c>
    </row>
    <row r="2" spans="1:13" x14ac:dyDescent="0.35">
      <c r="A2" t="s">
        <v>6</v>
      </c>
      <c r="B2" t="s">
        <v>7</v>
      </c>
      <c r="C2" t="s">
        <v>8</v>
      </c>
      <c r="D2">
        <v>2018</v>
      </c>
      <c r="E2">
        <v>1</v>
      </c>
      <c r="F2" s="17">
        <v>13318</v>
      </c>
      <c r="G2" s="17">
        <f>SUMIFS(Table1[Profit (Month)],Table1[Category],Table1[[#This Row],[Category]],Table1[Supplier],Table1[[#This Row],[Supplier]],Table1[Brand],Table1[[#This Row],[Brand]],Table1[Year],Table1[[#This Row],[Year]],Table1[Month],"&lt;="&amp;Table1[[#This Row],[Month]])</f>
        <v>13318</v>
      </c>
      <c r="H2" s="17">
        <f>Table1[[#This Row],[YTD profit ]]+SUMIFS(Table1[Profit (Month)],Table1[Category],Table1[[#This Row],[Category]],Table1[Supplier],Table1[[#This Row],[Supplier]],Table1[Brand],Table1[[#This Row],[Brand]],Table1[Year],Table1[[#This Row],[Year]]-1,Table1[Month],"&gt;"&amp;Table1[[#This Row],[Month]])</f>
        <v>13318</v>
      </c>
      <c r="I2" s="17" t="str">
        <f>TEXT(DATE(Table1[[#This Row],[Year]],Table1[[#This Row],[Month]],1),"mmmm")</f>
        <v>January</v>
      </c>
    </row>
    <row r="3" spans="1:13" x14ac:dyDescent="0.35">
      <c r="A3" t="s">
        <v>6</v>
      </c>
      <c r="B3" t="s">
        <v>7</v>
      </c>
      <c r="C3" t="s">
        <v>8</v>
      </c>
      <c r="D3">
        <v>2018</v>
      </c>
      <c r="E3">
        <v>2</v>
      </c>
      <c r="F3" s="17">
        <v>12921</v>
      </c>
      <c r="G3" s="17">
        <f>SUMIFS(Table1[Profit (Month)],Table1[Category],Table1[[#This Row],[Category]],Table1[Supplier],Table1[[#This Row],[Supplier]],Table1[Brand],Table1[[#This Row],[Brand]],Table1[Year],Table1[[#This Row],[Year]],Table1[Month],"&lt;="&amp;Table1[[#This Row],[Month]])</f>
        <v>26239</v>
      </c>
      <c r="H3" s="17">
        <f>Table1[[#This Row],[YTD profit ]]+SUMIFS(Table1[Profit (Month)],Table1[Category],Table1[[#This Row],[Category]],Table1[Supplier],Table1[[#This Row],[Supplier]],Table1[Brand],Table1[[#This Row],[Brand]],Table1[Year],Table1[[#This Row],[Year]]-1,Table1[Month],"&gt;"&amp;Table1[[#This Row],[Month]])</f>
        <v>26239</v>
      </c>
      <c r="I3" s="17" t="str">
        <f>TEXT(DATE(Table1[[#This Row],[Year]],Table1[[#This Row],[Month]],1),"mmmm")</f>
        <v>February</v>
      </c>
    </row>
    <row r="4" spans="1:13" x14ac:dyDescent="0.35">
      <c r="A4" t="s">
        <v>6</v>
      </c>
      <c r="B4" t="s">
        <v>7</v>
      </c>
      <c r="C4" t="s">
        <v>8</v>
      </c>
      <c r="D4">
        <v>2018</v>
      </c>
      <c r="E4">
        <v>3</v>
      </c>
      <c r="F4" s="17">
        <v>13752</v>
      </c>
      <c r="G4" s="17">
        <f>SUMIFS(Table1[Profit (Month)],Table1[Category],Table1[[#This Row],[Category]],Table1[Supplier],Table1[[#This Row],[Supplier]],Table1[Brand],Table1[[#This Row],[Brand]],Table1[Year],Table1[[#This Row],[Year]],Table1[Month],"&lt;="&amp;Table1[[#This Row],[Month]])</f>
        <v>39991</v>
      </c>
      <c r="H4" s="17">
        <f>Table1[[#This Row],[YTD profit ]]+SUMIFS(Table1[Profit (Month)],Table1[Category],Table1[[#This Row],[Category]],Table1[Supplier],Table1[[#This Row],[Supplier]],Table1[Brand],Table1[[#This Row],[Brand]],Table1[Year],Table1[[#This Row],[Year]]-1,Table1[Month],"&gt;"&amp;Table1[[#This Row],[Month]])</f>
        <v>39991</v>
      </c>
      <c r="I4" s="17" t="str">
        <f>TEXT(DATE(Table1[[#This Row],[Year]],Table1[[#This Row],[Month]],1),"mmmm")</f>
        <v>March</v>
      </c>
    </row>
    <row r="5" spans="1:13" x14ac:dyDescent="0.35">
      <c r="A5" t="s">
        <v>6</v>
      </c>
      <c r="B5" t="s">
        <v>7</v>
      </c>
      <c r="C5" t="s">
        <v>8</v>
      </c>
      <c r="D5">
        <v>2018</v>
      </c>
      <c r="E5">
        <v>4</v>
      </c>
      <c r="F5" s="17">
        <v>13355</v>
      </c>
      <c r="G5" s="17">
        <f>SUMIFS(Table1[Profit (Month)],Table1[Category],Table1[[#This Row],[Category]],Table1[Supplier],Table1[[#This Row],[Supplier]],Table1[Brand],Table1[[#This Row],[Brand]],Table1[Year],Table1[[#This Row],[Year]],Table1[Month],"&lt;="&amp;Table1[[#This Row],[Month]])</f>
        <v>53346</v>
      </c>
      <c r="H5" s="17">
        <f>Table1[[#This Row],[YTD profit ]]+SUMIFS(Table1[Profit (Month)],Table1[Category],Table1[[#This Row],[Category]],Table1[Supplier],Table1[[#This Row],[Supplier]],Table1[Brand],Table1[[#This Row],[Brand]],Table1[Year],Table1[[#This Row],[Year]]-1,Table1[Month],"&gt;"&amp;Table1[[#This Row],[Month]])</f>
        <v>53346</v>
      </c>
      <c r="I5" s="17" t="str">
        <f>TEXT(DATE(Table1[[#This Row],[Year]],Table1[[#This Row],[Month]],1),"mmmm")</f>
        <v>April</v>
      </c>
    </row>
    <row r="6" spans="1:13" x14ac:dyDescent="0.35">
      <c r="A6" t="s">
        <v>6</v>
      </c>
      <c r="B6" t="s">
        <v>7</v>
      </c>
      <c r="C6" t="s">
        <v>8</v>
      </c>
      <c r="D6">
        <v>2018</v>
      </c>
      <c r="E6">
        <v>5</v>
      </c>
      <c r="F6" s="17">
        <v>12130</v>
      </c>
      <c r="G6" s="17">
        <f>SUMIFS(Table1[Profit (Month)],Table1[Category],Table1[[#This Row],[Category]],Table1[Supplier],Table1[[#This Row],[Supplier]],Table1[Brand],Table1[[#This Row],[Brand]],Table1[Year],Table1[[#This Row],[Year]],Table1[Month],"&lt;="&amp;Table1[[#This Row],[Month]])</f>
        <v>65476</v>
      </c>
      <c r="H6" s="17">
        <f>Table1[[#This Row],[YTD profit ]]+SUMIFS(Table1[Profit (Month)],Table1[Category],Table1[[#This Row],[Category]],Table1[Supplier],Table1[[#This Row],[Supplier]],Table1[Brand],Table1[[#This Row],[Brand]],Table1[Year],Table1[[#This Row],[Year]]-1,Table1[Month],"&gt;"&amp;Table1[[#This Row],[Month]])</f>
        <v>65476</v>
      </c>
      <c r="I6" s="17" t="str">
        <f>TEXT(DATE(Table1[[#This Row],[Year]],Table1[[#This Row],[Month]],1),"mmmm")</f>
        <v>May</v>
      </c>
    </row>
    <row r="7" spans="1:13" x14ac:dyDescent="0.35">
      <c r="A7" t="s">
        <v>6</v>
      </c>
      <c r="B7" t="s">
        <v>7</v>
      </c>
      <c r="C7" t="s">
        <v>8</v>
      </c>
      <c r="D7">
        <v>2018</v>
      </c>
      <c r="E7">
        <v>6</v>
      </c>
      <c r="F7" s="17">
        <v>14875</v>
      </c>
      <c r="G7" s="17">
        <f>SUMIFS(Table1[Profit (Month)],Table1[Category],Table1[[#This Row],[Category]],Table1[Supplier],Table1[[#This Row],[Supplier]],Table1[Brand],Table1[[#This Row],[Brand]],Table1[Year],Table1[[#This Row],[Year]],Table1[Month],"&lt;="&amp;Table1[[#This Row],[Month]])</f>
        <v>80351</v>
      </c>
      <c r="H7" s="17">
        <f>Table1[[#This Row],[YTD profit ]]+SUMIFS(Table1[Profit (Month)],Table1[Category],Table1[[#This Row],[Category]],Table1[Supplier],Table1[[#This Row],[Supplier]],Table1[Brand],Table1[[#This Row],[Brand]],Table1[Year],Table1[[#This Row],[Year]]-1,Table1[Month],"&gt;"&amp;Table1[[#This Row],[Month]])</f>
        <v>80351</v>
      </c>
      <c r="I7" s="17" t="str">
        <f>TEXT(DATE(Table1[[#This Row],[Year]],Table1[[#This Row],[Month]],1),"mmmm")</f>
        <v>June</v>
      </c>
    </row>
    <row r="8" spans="1:13" x14ac:dyDescent="0.35">
      <c r="A8" t="s">
        <v>6</v>
      </c>
      <c r="B8" t="s">
        <v>7</v>
      </c>
      <c r="C8" t="s">
        <v>8</v>
      </c>
      <c r="D8">
        <v>2018</v>
      </c>
      <c r="E8">
        <v>7</v>
      </c>
      <c r="F8" s="17">
        <v>14968</v>
      </c>
      <c r="G8" s="17">
        <f>SUMIFS(Table1[Profit (Month)],Table1[Category],Table1[[#This Row],[Category]],Table1[Supplier],Table1[[#This Row],[Supplier]],Table1[Brand],Table1[[#This Row],[Brand]],Table1[Year],Table1[[#This Row],[Year]],Table1[Month],"&lt;="&amp;Table1[[#This Row],[Month]])</f>
        <v>95319</v>
      </c>
      <c r="H8" s="17">
        <f>Table1[[#This Row],[YTD profit ]]+SUMIFS(Table1[Profit (Month)],Table1[Category],Table1[[#This Row],[Category]],Table1[Supplier],Table1[[#This Row],[Supplier]],Table1[Brand],Table1[[#This Row],[Brand]],Table1[Year],Table1[[#This Row],[Year]]-1,Table1[Month],"&gt;"&amp;Table1[[#This Row],[Month]])</f>
        <v>95319</v>
      </c>
      <c r="I8" s="17" t="str">
        <f>TEXT(DATE(Table1[[#This Row],[Year]],Table1[[#This Row],[Month]],1),"mmmm")</f>
        <v>July</v>
      </c>
    </row>
    <row r="9" spans="1:13" x14ac:dyDescent="0.35">
      <c r="A9" t="s">
        <v>6</v>
      </c>
      <c r="B9" t="s">
        <v>7</v>
      </c>
      <c r="C9" t="s">
        <v>8</v>
      </c>
      <c r="D9">
        <v>2018</v>
      </c>
      <c r="E9">
        <v>8</v>
      </c>
      <c r="F9" s="17">
        <v>10295</v>
      </c>
      <c r="G9" s="17">
        <f>SUMIFS(Table1[Profit (Month)],Table1[Category],Table1[[#This Row],[Category]],Table1[Supplier],Table1[[#This Row],[Supplier]],Table1[Brand],Table1[[#This Row],[Brand]],Table1[Year],Table1[[#This Row],[Year]],Table1[Month],"&lt;="&amp;Table1[[#This Row],[Month]])</f>
        <v>105614</v>
      </c>
      <c r="H9" s="17">
        <f>Table1[[#This Row],[YTD profit ]]+SUMIFS(Table1[Profit (Month)],Table1[Category],Table1[[#This Row],[Category]],Table1[Supplier],Table1[[#This Row],[Supplier]],Table1[Brand],Table1[[#This Row],[Brand]],Table1[Year],Table1[[#This Row],[Year]]-1,Table1[Month],"&gt;"&amp;Table1[[#This Row],[Month]])</f>
        <v>105614</v>
      </c>
      <c r="I9" s="17" t="str">
        <f>TEXT(DATE(Table1[[#This Row],[Year]],Table1[[#This Row],[Month]],1),"mmmm")</f>
        <v>August</v>
      </c>
      <c r="L9" s="1" t="s">
        <v>24</v>
      </c>
      <c r="M9" t="s">
        <v>21</v>
      </c>
    </row>
    <row r="10" spans="1:13" x14ac:dyDescent="0.35">
      <c r="A10" t="s">
        <v>6</v>
      </c>
      <c r="B10" t="s">
        <v>7</v>
      </c>
      <c r="C10" t="s">
        <v>8</v>
      </c>
      <c r="D10">
        <v>2018</v>
      </c>
      <c r="E10">
        <v>9</v>
      </c>
      <c r="F10" s="17">
        <v>13142</v>
      </c>
      <c r="G10" s="17">
        <f>SUMIFS(Table1[Profit (Month)],Table1[Category],Table1[[#This Row],[Category]],Table1[Supplier],Table1[[#This Row],[Supplier]],Table1[Brand],Table1[[#This Row],[Brand]],Table1[Year],Table1[[#This Row],[Year]],Table1[Month],"&lt;="&amp;Table1[[#This Row],[Month]])</f>
        <v>118756</v>
      </c>
      <c r="H10" s="17">
        <f>Table1[[#This Row],[YTD profit ]]+SUMIFS(Table1[Profit (Month)],Table1[Category],Table1[[#This Row],[Category]],Table1[Supplier],Table1[[#This Row],[Supplier]],Table1[Brand],Table1[[#This Row],[Brand]],Table1[Year],Table1[[#This Row],[Year]]-1,Table1[Month],"&gt;"&amp;Table1[[#This Row],[Month]])</f>
        <v>118756</v>
      </c>
      <c r="I10" s="17" t="str">
        <f>TEXT(DATE(Table1[[#This Row],[Year]],Table1[[#This Row],[Month]],1),"mmmm")</f>
        <v>September</v>
      </c>
      <c r="L10" s="2" t="s">
        <v>14</v>
      </c>
      <c r="M10" s="17">
        <v>2884763</v>
      </c>
    </row>
    <row r="11" spans="1:13" x14ac:dyDescent="0.35">
      <c r="A11" t="s">
        <v>6</v>
      </c>
      <c r="B11" t="s">
        <v>7</v>
      </c>
      <c r="C11" t="s">
        <v>8</v>
      </c>
      <c r="D11">
        <v>2018</v>
      </c>
      <c r="E11">
        <v>10</v>
      </c>
      <c r="F11" s="17">
        <v>10970</v>
      </c>
      <c r="G11" s="17">
        <f>SUMIFS(Table1[Profit (Month)],Table1[Category],Table1[[#This Row],[Category]],Table1[Supplier],Table1[[#This Row],[Supplier]],Table1[Brand],Table1[[#This Row],[Brand]],Table1[Year],Table1[[#This Row],[Year]],Table1[Month],"&lt;="&amp;Table1[[#This Row],[Month]])</f>
        <v>129726</v>
      </c>
      <c r="H11" s="17">
        <f>Table1[[#This Row],[YTD profit ]]+SUMIFS(Table1[Profit (Month)],Table1[Category],Table1[[#This Row],[Category]],Table1[Supplier],Table1[[#This Row],[Supplier]],Table1[Brand],Table1[[#This Row],[Brand]],Table1[Year],Table1[[#This Row],[Year]]-1,Table1[Month],"&gt;"&amp;Table1[[#This Row],[Month]])</f>
        <v>129726</v>
      </c>
      <c r="I11" s="17" t="str">
        <f>TEXT(DATE(Table1[[#This Row],[Year]],Table1[[#This Row],[Month]],1),"mmmm")</f>
        <v>October</v>
      </c>
      <c r="L11" s="2" t="s">
        <v>18</v>
      </c>
      <c r="M11" s="17">
        <v>1936823</v>
      </c>
    </row>
    <row r="12" spans="1:13" x14ac:dyDescent="0.35">
      <c r="A12" t="s">
        <v>6</v>
      </c>
      <c r="B12" t="s">
        <v>7</v>
      </c>
      <c r="C12" t="s">
        <v>8</v>
      </c>
      <c r="D12">
        <v>2018</v>
      </c>
      <c r="E12">
        <v>11</v>
      </c>
      <c r="F12" s="17">
        <v>12016</v>
      </c>
      <c r="G12" s="17">
        <f>SUMIFS(Table1[Profit (Month)],Table1[Category],Table1[[#This Row],[Category]],Table1[Supplier],Table1[[#This Row],[Supplier]],Table1[Brand],Table1[[#This Row],[Brand]],Table1[Year],Table1[[#This Row],[Year]],Table1[Month],"&lt;="&amp;Table1[[#This Row],[Month]])</f>
        <v>141742</v>
      </c>
      <c r="H12" s="17">
        <f>Table1[[#This Row],[YTD profit ]]+SUMIFS(Table1[Profit (Month)],Table1[Category],Table1[[#This Row],[Category]],Table1[Supplier],Table1[[#This Row],[Supplier]],Table1[Brand],Table1[[#This Row],[Brand]],Table1[Year],Table1[[#This Row],[Year]]-1,Table1[Month],"&gt;"&amp;Table1[[#This Row],[Month]])</f>
        <v>141742</v>
      </c>
      <c r="I12" s="17" t="str">
        <f>TEXT(DATE(Table1[[#This Row],[Year]],Table1[[#This Row],[Month]],1),"mmmm")</f>
        <v>November</v>
      </c>
      <c r="L12" s="2" t="s">
        <v>19</v>
      </c>
      <c r="M12" s="17">
        <v>1931300</v>
      </c>
    </row>
    <row r="13" spans="1:13" x14ac:dyDescent="0.35">
      <c r="A13" t="s">
        <v>6</v>
      </c>
      <c r="B13" t="s">
        <v>7</v>
      </c>
      <c r="C13" t="s">
        <v>8</v>
      </c>
      <c r="D13">
        <v>2018</v>
      </c>
      <c r="E13">
        <v>12</v>
      </c>
      <c r="F13" s="17">
        <v>10843</v>
      </c>
      <c r="G13" s="17">
        <f>SUMIFS(Table1[Profit (Month)],Table1[Category],Table1[[#This Row],[Category]],Table1[Supplier],Table1[[#This Row],[Supplier]],Table1[Brand],Table1[[#This Row],[Brand]],Table1[Year],Table1[[#This Row],[Year]],Table1[Month],"&lt;="&amp;Table1[[#This Row],[Month]])</f>
        <v>152585</v>
      </c>
      <c r="H13" s="17">
        <f>Table1[[#This Row],[YTD profit ]]+SUMIFS(Table1[Profit (Month)],Table1[Category],Table1[[#This Row],[Category]],Table1[Supplier],Table1[[#This Row],[Supplier]],Table1[Brand],Table1[[#This Row],[Brand]],Table1[Year],Table1[[#This Row],[Year]]-1,Table1[Month],"&gt;"&amp;Table1[[#This Row],[Month]])</f>
        <v>152585</v>
      </c>
      <c r="I13" s="17" t="str">
        <f>TEXT(DATE(Table1[[#This Row],[Year]],Table1[[#This Row],[Month]],1),"mmmm")</f>
        <v>December</v>
      </c>
      <c r="L13" s="2" t="s">
        <v>12</v>
      </c>
      <c r="M13" s="17">
        <v>1922382</v>
      </c>
    </row>
    <row r="14" spans="1:13" x14ac:dyDescent="0.35">
      <c r="A14" t="s">
        <v>6</v>
      </c>
      <c r="B14" t="s">
        <v>7</v>
      </c>
      <c r="C14" t="s">
        <v>8</v>
      </c>
      <c r="D14">
        <v>2019</v>
      </c>
      <c r="E14">
        <v>1</v>
      </c>
      <c r="F14" s="17">
        <v>13156</v>
      </c>
      <c r="G14" s="17">
        <f>SUMIFS(Table1[Profit (Month)],Table1[Category],Table1[[#This Row],[Category]],Table1[Supplier],Table1[[#This Row],[Supplier]],Table1[Brand],Table1[[#This Row],[Brand]],Table1[Year],Table1[[#This Row],[Year]],Table1[Month],"&lt;="&amp;Table1[[#This Row],[Month]])</f>
        <v>13156</v>
      </c>
      <c r="H14" s="17">
        <f>Table1[[#This Row],[YTD profit ]]+SUMIFS(Table1[Profit (Month)],Table1[Category],Table1[[#This Row],[Category]],Table1[Supplier],Table1[[#This Row],[Supplier]],Table1[Brand],Table1[[#This Row],[Brand]],Table1[Year],Table1[[#This Row],[Year]]-1,Table1[Month],"&gt;"&amp;Table1[[#This Row],[Month]])</f>
        <v>152423</v>
      </c>
      <c r="I14" s="17" t="str">
        <f>TEXT(DATE(Table1[[#This Row],[Year]],Table1[[#This Row],[Month]],1),"mmmm")</f>
        <v>January</v>
      </c>
      <c r="L14" s="2" t="s">
        <v>8</v>
      </c>
      <c r="M14" s="17">
        <v>1920693</v>
      </c>
    </row>
    <row r="15" spans="1:13" x14ac:dyDescent="0.35">
      <c r="A15" t="s">
        <v>6</v>
      </c>
      <c r="B15" t="s">
        <v>7</v>
      </c>
      <c r="C15" t="s">
        <v>8</v>
      </c>
      <c r="D15">
        <v>2019</v>
      </c>
      <c r="E15">
        <v>2</v>
      </c>
      <c r="F15" s="17">
        <v>13692</v>
      </c>
      <c r="G15" s="17">
        <f>SUMIFS(Table1[Profit (Month)],Table1[Category],Table1[[#This Row],[Category]],Table1[Supplier],Table1[[#This Row],[Supplier]],Table1[Brand],Table1[[#This Row],[Brand]],Table1[Year],Table1[[#This Row],[Year]],Table1[Month],"&lt;="&amp;Table1[[#This Row],[Month]])</f>
        <v>26848</v>
      </c>
      <c r="H15" s="17">
        <f>Table1[[#This Row],[YTD profit ]]+SUMIFS(Table1[Profit (Month)],Table1[Category],Table1[[#This Row],[Category]],Table1[Supplier],Table1[[#This Row],[Supplier]],Table1[Brand],Table1[[#This Row],[Brand]],Table1[Year],Table1[[#This Row],[Year]]-1,Table1[Month],"&gt;"&amp;Table1[[#This Row],[Month]])</f>
        <v>153194</v>
      </c>
      <c r="I15" s="17" t="str">
        <f>TEXT(DATE(Table1[[#This Row],[Year]],Table1[[#This Row],[Month]],1),"mmmm")</f>
        <v>February</v>
      </c>
      <c r="L15" s="2" t="s">
        <v>9</v>
      </c>
      <c r="M15" s="17">
        <v>1919275</v>
      </c>
    </row>
    <row r="16" spans="1:13" x14ac:dyDescent="0.35">
      <c r="A16" t="s">
        <v>6</v>
      </c>
      <c r="B16" t="s">
        <v>7</v>
      </c>
      <c r="C16" t="s">
        <v>8</v>
      </c>
      <c r="D16">
        <v>2019</v>
      </c>
      <c r="E16">
        <v>3</v>
      </c>
      <c r="F16" s="17">
        <v>13328</v>
      </c>
      <c r="G16" s="17">
        <f>SUMIFS(Table1[Profit (Month)],Table1[Category],Table1[[#This Row],[Category]],Table1[Supplier],Table1[[#This Row],[Supplier]],Table1[Brand],Table1[[#This Row],[Brand]],Table1[Year],Table1[[#This Row],[Year]],Table1[Month],"&lt;="&amp;Table1[[#This Row],[Month]])</f>
        <v>40176</v>
      </c>
      <c r="H16" s="17">
        <f>Table1[[#This Row],[YTD profit ]]+SUMIFS(Table1[Profit (Month)],Table1[Category],Table1[[#This Row],[Category]],Table1[Supplier],Table1[[#This Row],[Supplier]],Table1[Brand],Table1[[#This Row],[Brand]],Table1[Year],Table1[[#This Row],[Year]]-1,Table1[Month],"&gt;"&amp;Table1[[#This Row],[Month]])</f>
        <v>152770</v>
      </c>
      <c r="I16" s="17" t="str">
        <f>TEXT(DATE(Table1[[#This Row],[Year]],Table1[[#This Row],[Month]],1),"mmmm")</f>
        <v>March</v>
      </c>
      <c r="L16" s="2" t="s">
        <v>16</v>
      </c>
      <c r="M16" s="17">
        <v>981680</v>
      </c>
    </row>
    <row r="17" spans="1:13" x14ac:dyDescent="0.35">
      <c r="A17" t="s">
        <v>6</v>
      </c>
      <c r="B17" t="s">
        <v>7</v>
      </c>
      <c r="C17" t="s">
        <v>8</v>
      </c>
      <c r="D17">
        <v>2019</v>
      </c>
      <c r="E17">
        <v>4</v>
      </c>
      <c r="F17" s="17">
        <v>10024</v>
      </c>
      <c r="G17" s="17">
        <f>SUMIFS(Table1[Profit (Month)],Table1[Category],Table1[[#This Row],[Category]],Table1[Supplier],Table1[[#This Row],[Supplier]],Table1[Brand],Table1[[#This Row],[Brand]],Table1[Year],Table1[[#This Row],[Year]],Table1[Month],"&lt;="&amp;Table1[[#This Row],[Month]])</f>
        <v>50200</v>
      </c>
      <c r="H17" s="17">
        <f>Table1[[#This Row],[YTD profit ]]+SUMIFS(Table1[Profit (Month)],Table1[Category],Table1[[#This Row],[Category]],Table1[Supplier],Table1[[#This Row],[Supplier]],Table1[Brand],Table1[[#This Row],[Brand]],Table1[Year],Table1[[#This Row],[Year]]-1,Table1[Month],"&gt;"&amp;Table1[[#This Row],[Month]])</f>
        <v>149439</v>
      </c>
      <c r="I17" s="17" t="str">
        <f>TEXT(DATE(Table1[[#This Row],[Year]],Table1[[#This Row],[Month]],1),"mmmm")</f>
        <v>April</v>
      </c>
      <c r="L17" s="2" t="s">
        <v>11</v>
      </c>
      <c r="M17" s="17">
        <v>960261</v>
      </c>
    </row>
    <row r="18" spans="1:13" x14ac:dyDescent="0.35">
      <c r="A18" t="s">
        <v>6</v>
      </c>
      <c r="B18" t="s">
        <v>7</v>
      </c>
      <c r="C18" t="s">
        <v>8</v>
      </c>
      <c r="D18">
        <v>2019</v>
      </c>
      <c r="E18">
        <v>5</v>
      </c>
      <c r="F18" s="17">
        <v>13917</v>
      </c>
      <c r="G18" s="17">
        <f>SUMIFS(Table1[Profit (Month)],Table1[Category],Table1[[#This Row],[Category]],Table1[Supplier],Table1[[#This Row],[Supplier]],Table1[Brand],Table1[[#This Row],[Brand]],Table1[Year],Table1[[#This Row],[Year]],Table1[Month],"&lt;="&amp;Table1[[#This Row],[Month]])</f>
        <v>64117</v>
      </c>
      <c r="H18" s="17">
        <f>Table1[[#This Row],[YTD profit ]]+SUMIFS(Table1[Profit (Month)],Table1[Category],Table1[[#This Row],[Category]],Table1[Supplier],Table1[[#This Row],[Supplier]],Table1[Brand],Table1[[#This Row],[Brand]],Table1[Year],Table1[[#This Row],[Year]]-1,Table1[Month],"&gt;"&amp;Table1[[#This Row],[Month]])</f>
        <v>151226</v>
      </c>
      <c r="I18" s="17" t="str">
        <f>TEXT(DATE(Table1[[#This Row],[Year]],Table1[[#This Row],[Month]],1),"mmmm")</f>
        <v>May</v>
      </c>
      <c r="L18" s="2" t="s">
        <v>17</v>
      </c>
      <c r="M18" s="17">
        <v>949192</v>
      </c>
    </row>
    <row r="19" spans="1:13" x14ac:dyDescent="0.35">
      <c r="A19" t="s">
        <v>6</v>
      </c>
      <c r="B19" t="s">
        <v>7</v>
      </c>
      <c r="C19" t="s">
        <v>8</v>
      </c>
      <c r="D19">
        <v>2019</v>
      </c>
      <c r="E19">
        <v>6</v>
      </c>
      <c r="F19" s="17">
        <v>12179</v>
      </c>
      <c r="G19" s="17">
        <f>SUMIFS(Table1[Profit (Month)],Table1[Category],Table1[[#This Row],[Category]],Table1[Supplier],Table1[[#This Row],[Supplier]],Table1[Brand],Table1[[#This Row],[Brand]],Table1[Year],Table1[[#This Row],[Year]],Table1[Month],"&lt;="&amp;Table1[[#This Row],[Month]])</f>
        <v>76296</v>
      </c>
      <c r="H19" s="17">
        <f>Table1[[#This Row],[YTD profit ]]+SUMIFS(Table1[Profit (Month)],Table1[Category],Table1[[#This Row],[Category]],Table1[Supplier],Table1[[#This Row],[Supplier]],Table1[Brand],Table1[[#This Row],[Brand]],Table1[Year],Table1[[#This Row],[Year]]-1,Table1[Month],"&gt;"&amp;Table1[[#This Row],[Month]])</f>
        <v>148530</v>
      </c>
      <c r="I19" s="17" t="str">
        <f>TEXT(DATE(Table1[[#This Row],[Year]],Table1[[#This Row],[Month]],1),"mmmm")</f>
        <v>June</v>
      </c>
      <c r="L19" s="2" t="s">
        <v>23</v>
      </c>
      <c r="M19" s="17">
        <v>15406369</v>
      </c>
    </row>
    <row r="20" spans="1:13" x14ac:dyDescent="0.35">
      <c r="A20" t="s">
        <v>6</v>
      </c>
      <c r="B20" t="s">
        <v>7</v>
      </c>
      <c r="C20" t="s">
        <v>8</v>
      </c>
      <c r="D20">
        <v>2019</v>
      </c>
      <c r="E20">
        <v>7</v>
      </c>
      <c r="F20" s="17">
        <v>11499</v>
      </c>
      <c r="G20" s="17">
        <f>SUMIFS(Table1[Profit (Month)],Table1[Category],Table1[[#This Row],[Category]],Table1[Supplier],Table1[[#This Row],[Supplier]],Table1[Brand],Table1[[#This Row],[Brand]],Table1[Year],Table1[[#This Row],[Year]],Table1[Month],"&lt;="&amp;Table1[[#This Row],[Month]])</f>
        <v>87795</v>
      </c>
      <c r="H20" s="17">
        <f>Table1[[#This Row],[YTD profit ]]+SUMIFS(Table1[Profit (Month)],Table1[Category],Table1[[#This Row],[Category]],Table1[Supplier],Table1[[#This Row],[Supplier]],Table1[Brand],Table1[[#This Row],[Brand]],Table1[Year],Table1[[#This Row],[Year]]-1,Table1[Month],"&gt;"&amp;Table1[[#This Row],[Month]])</f>
        <v>145061</v>
      </c>
      <c r="I20" s="17" t="str">
        <f>TEXT(DATE(Table1[[#This Row],[Year]],Table1[[#This Row],[Month]],1),"mmmm")</f>
        <v>July</v>
      </c>
    </row>
    <row r="21" spans="1:13" x14ac:dyDescent="0.35">
      <c r="A21" t="s">
        <v>6</v>
      </c>
      <c r="B21" t="s">
        <v>7</v>
      </c>
      <c r="C21" t="s">
        <v>8</v>
      </c>
      <c r="D21">
        <v>2019</v>
      </c>
      <c r="E21">
        <v>8</v>
      </c>
      <c r="F21" s="17">
        <v>10133</v>
      </c>
      <c r="G21" s="17">
        <f>SUMIFS(Table1[Profit (Month)],Table1[Category],Table1[[#This Row],[Category]],Table1[Supplier],Table1[[#This Row],[Supplier]],Table1[Brand],Table1[[#This Row],[Brand]],Table1[Year],Table1[[#This Row],[Year]],Table1[Month],"&lt;="&amp;Table1[[#This Row],[Month]])</f>
        <v>97928</v>
      </c>
      <c r="H21" s="17">
        <f>Table1[[#This Row],[YTD profit ]]+SUMIFS(Table1[Profit (Month)],Table1[Category],Table1[[#This Row],[Category]],Table1[Supplier],Table1[[#This Row],[Supplier]],Table1[Brand],Table1[[#This Row],[Brand]],Table1[Year],Table1[[#This Row],[Year]]-1,Table1[Month],"&gt;"&amp;Table1[[#This Row],[Month]])</f>
        <v>144899</v>
      </c>
      <c r="I21" s="17" t="str">
        <f>TEXT(DATE(Table1[[#This Row],[Year]],Table1[[#This Row],[Month]],1),"mmmm")</f>
        <v>August</v>
      </c>
    </row>
    <row r="22" spans="1:13" x14ac:dyDescent="0.35">
      <c r="A22" t="s">
        <v>6</v>
      </c>
      <c r="B22" t="s">
        <v>7</v>
      </c>
      <c r="C22" t="s">
        <v>8</v>
      </c>
      <c r="D22">
        <v>2019</v>
      </c>
      <c r="E22">
        <v>9</v>
      </c>
      <c r="F22" s="17">
        <v>13681</v>
      </c>
      <c r="G22" s="17">
        <f>SUMIFS(Table1[Profit (Month)],Table1[Category],Table1[[#This Row],[Category]],Table1[Supplier],Table1[[#This Row],[Supplier]],Table1[Brand],Table1[[#This Row],[Brand]],Table1[Year],Table1[[#This Row],[Year]],Table1[Month],"&lt;="&amp;Table1[[#This Row],[Month]])</f>
        <v>111609</v>
      </c>
      <c r="H22" s="17">
        <f>Table1[[#This Row],[YTD profit ]]+SUMIFS(Table1[Profit (Month)],Table1[Category],Table1[[#This Row],[Category]],Table1[Supplier],Table1[[#This Row],[Supplier]],Table1[Brand],Table1[[#This Row],[Brand]],Table1[Year],Table1[[#This Row],[Year]]-1,Table1[Month],"&gt;"&amp;Table1[[#This Row],[Month]])</f>
        <v>145438</v>
      </c>
      <c r="I22" s="17" t="str">
        <f>TEXT(DATE(Table1[[#This Row],[Year]],Table1[[#This Row],[Month]],1),"mmmm")</f>
        <v>September</v>
      </c>
    </row>
    <row r="23" spans="1:13" x14ac:dyDescent="0.35">
      <c r="A23" t="s">
        <v>6</v>
      </c>
      <c r="B23" t="s">
        <v>7</v>
      </c>
      <c r="C23" t="s">
        <v>8</v>
      </c>
      <c r="D23">
        <v>2019</v>
      </c>
      <c r="E23">
        <v>10</v>
      </c>
      <c r="F23" s="17">
        <v>10376</v>
      </c>
      <c r="G23" s="17">
        <f>SUMIFS(Table1[Profit (Month)],Table1[Category],Table1[[#This Row],[Category]],Table1[Supplier],Table1[[#This Row],[Supplier]],Table1[Brand],Table1[[#This Row],[Brand]],Table1[Year],Table1[[#This Row],[Year]],Table1[Month],"&lt;="&amp;Table1[[#This Row],[Month]])</f>
        <v>121985</v>
      </c>
      <c r="H23" s="17">
        <f>Table1[[#This Row],[YTD profit ]]+SUMIFS(Table1[Profit (Month)],Table1[Category],Table1[[#This Row],[Category]],Table1[Supplier],Table1[[#This Row],[Supplier]],Table1[Brand],Table1[[#This Row],[Brand]],Table1[Year],Table1[[#This Row],[Year]]-1,Table1[Month],"&gt;"&amp;Table1[[#This Row],[Month]])</f>
        <v>144844</v>
      </c>
      <c r="I23" s="17" t="str">
        <f>TEXT(DATE(Table1[[#This Row],[Year]],Table1[[#This Row],[Month]],1),"mmmm")</f>
        <v>October</v>
      </c>
    </row>
    <row r="24" spans="1:13" x14ac:dyDescent="0.35">
      <c r="A24" t="s">
        <v>6</v>
      </c>
      <c r="B24" t="s">
        <v>7</v>
      </c>
      <c r="C24" t="s">
        <v>8</v>
      </c>
      <c r="D24">
        <v>2019</v>
      </c>
      <c r="E24">
        <v>11</v>
      </c>
      <c r="F24" s="17">
        <v>11991</v>
      </c>
      <c r="G24" s="17">
        <f>SUMIFS(Table1[Profit (Month)],Table1[Category],Table1[[#This Row],[Category]],Table1[Supplier],Table1[[#This Row],[Supplier]],Table1[Brand],Table1[[#This Row],[Brand]],Table1[Year],Table1[[#This Row],[Year]],Table1[Month],"&lt;="&amp;Table1[[#This Row],[Month]])</f>
        <v>133976</v>
      </c>
      <c r="H24" s="17">
        <f>Table1[[#This Row],[YTD profit ]]+SUMIFS(Table1[Profit (Month)],Table1[Category],Table1[[#This Row],[Category]],Table1[Supplier],Table1[[#This Row],[Supplier]],Table1[Brand],Table1[[#This Row],[Brand]],Table1[Year],Table1[[#This Row],[Year]]-1,Table1[Month],"&gt;"&amp;Table1[[#This Row],[Month]])</f>
        <v>144819</v>
      </c>
      <c r="I24" s="17" t="str">
        <f>TEXT(DATE(Table1[[#This Row],[Year]],Table1[[#This Row],[Month]],1),"mmmm")</f>
        <v>November</v>
      </c>
    </row>
    <row r="25" spans="1:13" x14ac:dyDescent="0.35">
      <c r="A25" t="s">
        <v>6</v>
      </c>
      <c r="B25" t="s">
        <v>7</v>
      </c>
      <c r="C25" t="s">
        <v>8</v>
      </c>
      <c r="D25">
        <v>2019</v>
      </c>
      <c r="E25">
        <v>12</v>
      </c>
      <c r="F25" s="17">
        <v>11393</v>
      </c>
      <c r="G25" s="17">
        <f>SUMIFS(Table1[Profit (Month)],Table1[Category],Table1[[#This Row],[Category]],Table1[Supplier],Table1[[#This Row],[Supplier]],Table1[Brand],Table1[[#This Row],[Brand]],Table1[Year],Table1[[#This Row],[Year]],Table1[Month],"&lt;="&amp;Table1[[#This Row],[Month]])</f>
        <v>145369</v>
      </c>
      <c r="H25" s="17">
        <f>Table1[[#This Row],[YTD profit ]]+SUMIFS(Table1[Profit (Month)],Table1[Category],Table1[[#This Row],[Category]],Table1[Supplier],Table1[[#This Row],[Supplier]],Table1[Brand],Table1[[#This Row],[Brand]],Table1[Year],Table1[[#This Row],[Year]]-1,Table1[Month],"&gt;"&amp;Table1[[#This Row],[Month]])</f>
        <v>145369</v>
      </c>
      <c r="I25" s="17" t="str">
        <f>TEXT(DATE(Table1[[#This Row],[Year]],Table1[[#This Row],[Month]],1),"mmmm")</f>
        <v>December</v>
      </c>
    </row>
    <row r="26" spans="1:13" x14ac:dyDescent="0.35">
      <c r="A26" t="s">
        <v>6</v>
      </c>
      <c r="B26" t="s">
        <v>7</v>
      </c>
      <c r="C26" t="s">
        <v>8</v>
      </c>
      <c r="D26">
        <v>2020</v>
      </c>
      <c r="E26">
        <v>1</v>
      </c>
      <c r="F26" s="17">
        <v>11935</v>
      </c>
      <c r="G26" s="17">
        <f>SUMIFS(Table1[Profit (Month)],Table1[Category],Table1[[#This Row],[Category]],Table1[Supplier],Table1[[#This Row],[Supplier]],Table1[Brand],Table1[[#This Row],[Brand]],Table1[Year],Table1[[#This Row],[Year]],Table1[Month],"&lt;="&amp;Table1[[#This Row],[Month]])</f>
        <v>11935</v>
      </c>
      <c r="H26" s="17">
        <f>Table1[[#This Row],[YTD profit ]]+SUMIFS(Table1[Profit (Month)],Table1[Category],Table1[[#This Row],[Category]],Table1[Supplier],Table1[[#This Row],[Supplier]],Table1[Brand],Table1[[#This Row],[Brand]],Table1[Year],Table1[[#This Row],[Year]]-1,Table1[Month],"&gt;"&amp;Table1[[#This Row],[Month]])</f>
        <v>144148</v>
      </c>
      <c r="I26" s="17" t="str">
        <f>TEXT(DATE(Table1[[#This Row],[Year]],Table1[[#This Row],[Month]],1),"mmmm")</f>
        <v>January</v>
      </c>
    </row>
    <row r="27" spans="1:13" x14ac:dyDescent="0.35">
      <c r="A27" t="s">
        <v>6</v>
      </c>
      <c r="B27" t="s">
        <v>7</v>
      </c>
      <c r="C27" t="s">
        <v>8</v>
      </c>
      <c r="D27">
        <v>2020</v>
      </c>
      <c r="E27">
        <v>2</v>
      </c>
      <c r="F27" s="17">
        <v>13569</v>
      </c>
      <c r="G27" s="17">
        <f>SUMIFS(Table1[Profit (Month)],Table1[Category],Table1[[#This Row],[Category]],Table1[Supplier],Table1[[#This Row],[Supplier]],Table1[Brand],Table1[[#This Row],[Brand]],Table1[Year],Table1[[#This Row],[Year]],Table1[Month],"&lt;="&amp;Table1[[#This Row],[Month]])</f>
        <v>25504</v>
      </c>
      <c r="H27" s="17">
        <f>Table1[[#This Row],[YTD profit ]]+SUMIFS(Table1[Profit (Month)],Table1[Category],Table1[[#This Row],[Category]],Table1[Supplier],Table1[[#This Row],[Supplier]],Table1[Brand],Table1[[#This Row],[Brand]],Table1[Year],Table1[[#This Row],[Year]]-1,Table1[Month],"&gt;"&amp;Table1[[#This Row],[Month]])</f>
        <v>144025</v>
      </c>
      <c r="I27" s="17" t="str">
        <f>TEXT(DATE(Table1[[#This Row],[Year]],Table1[[#This Row],[Month]],1),"mmmm")</f>
        <v>February</v>
      </c>
    </row>
    <row r="28" spans="1:13" x14ac:dyDescent="0.35">
      <c r="A28" t="s">
        <v>6</v>
      </c>
      <c r="B28" t="s">
        <v>7</v>
      </c>
      <c r="C28" t="s">
        <v>8</v>
      </c>
      <c r="D28">
        <v>2020</v>
      </c>
      <c r="E28">
        <v>3</v>
      </c>
      <c r="F28" s="17">
        <v>10201</v>
      </c>
      <c r="G28" s="17">
        <f>SUMIFS(Table1[Profit (Month)],Table1[Category],Table1[[#This Row],[Category]],Table1[Supplier],Table1[[#This Row],[Supplier]],Table1[Brand],Table1[[#This Row],[Brand]],Table1[Year],Table1[[#This Row],[Year]],Table1[Month],"&lt;="&amp;Table1[[#This Row],[Month]])</f>
        <v>35705</v>
      </c>
      <c r="H28" s="17">
        <f>Table1[[#This Row],[YTD profit ]]+SUMIFS(Table1[Profit (Month)],Table1[Category],Table1[[#This Row],[Category]],Table1[Supplier],Table1[[#This Row],[Supplier]],Table1[Brand],Table1[[#This Row],[Brand]],Table1[Year],Table1[[#This Row],[Year]]-1,Table1[Month],"&gt;"&amp;Table1[[#This Row],[Month]])</f>
        <v>140898</v>
      </c>
      <c r="I28" s="17" t="str">
        <f>TEXT(DATE(Table1[[#This Row],[Year]],Table1[[#This Row],[Month]],1),"mmmm")</f>
        <v>March</v>
      </c>
    </row>
    <row r="29" spans="1:13" x14ac:dyDescent="0.35">
      <c r="A29" t="s">
        <v>6</v>
      </c>
      <c r="B29" t="s">
        <v>7</v>
      </c>
      <c r="C29" t="s">
        <v>8</v>
      </c>
      <c r="D29">
        <v>2020</v>
      </c>
      <c r="E29">
        <v>4</v>
      </c>
      <c r="F29" s="17">
        <v>12598</v>
      </c>
      <c r="G29" s="17">
        <f>SUMIFS(Table1[Profit (Month)],Table1[Category],Table1[[#This Row],[Category]],Table1[Supplier],Table1[[#This Row],[Supplier]],Table1[Brand],Table1[[#This Row],[Brand]],Table1[Year],Table1[[#This Row],[Year]],Table1[Month],"&lt;="&amp;Table1[[#This Row],[Month]])</f>
        <v>48303</v>
      </c>
      <c r="H29" s="17">
        <f>Table1[[#This Row],[YTD profit ]]+SUMIFS(Table1[Profit (Month)],Table1[Category],Table1[[#This Row],[Category]],Table1[Supplier],Table1[[#This Row],[Supplier]],Table1[Brand],Table1[[#This Row],[Brand]],Table1[Year],Table1[[#This Row],[Year]]-1,Table1[Month],"&gt;"&amp;Table1[[#This Row],[Month]])</f>
        <v>143472</v>
      </c>
      <c r="I29" s="17" t="str">
        <f>TEXT(DATE(Table1[[#This Row],[Year]],Table1[[#This Row],[Month]],1),"mmmm")</f>
        <v>April</v>
      </c>
    </row>
    <row r="30" spans="1:13" x14ac:dyDescent="0.35">
      <c r="A30" t="s">
        <v>6</v>
      </c>
      <c r="B30" t="s">
        <v>7</v>
      </c>
      <c r="C30" t="s">
        <v>8</v>
      </c>
      <c r="D30">
        <v>2020</v>
      </c>
      <c r="E30">
        <v>5</v>
      </c>
      <c r="F30" s="17">
        <v>10044</v>
      </c>
      <c r="G30" s="17">
        <f>SUMIFS(Table1[Profit (Month)],Table1[Category],Table1[[#This Row],[Category]],Table1[Supplier],Table1[[#This Row],[Supplier]],Table1[Brand],Table1[[#This Row],[Brand]],Table1[Year],Table1[[#This Row],[Year]],Table1[Month],"&lt;="&amp;Table1[[#This Row],[Month]])</f>
        <v>58347</v>
      </c>
      <c r="H30" s="17">
        <f>Table1[[#This Row],[YTD profit ]]+SUMIFS(Table1[Profit (Month)],Table1[Category],Table1[[#This Row],[Category]],Table1[Supplier],Table1[[#This Row],[Supplier]],Table1[Brand],Table1[[#This Row],[Brand]],Table1[Year],Table1[[#This Row],[Year]]-1,Table1[Month],"&gt;"&amp;Table1[[#This Row],[Month]])</f>
        <v>139599</v>
      </c>
      <c r="I30" s="17" t="str">
        <f>TEXT(DATE(Table1[[#This Row],[Year]],Table1[[#This Row],[Month]],1),"mmmm")</f>
        <v>May</v>
      </c>
    </row>
    <row r="31" spans="1:13" x14ac:dyDescent="0.35">
      <c r="A31" t="s">
        <v>6</v>
      </c>
      <c r="B31" t="s">
        <v>7</v>
      </c>
      <c r="C31" t="s">
        <v>8</v>
      </c>
      <c r="D31">
        <v>2020</v>
      </c>
      <c r="E31">
        <v>6</v>
      </c>
      <c r="F31" s="17">
        <v>12256</v>
      </c>
      <c r="G31" s="17">
        <f>SUMIFS(Table1[Profit (Month)],Table1[Category],Table1[[#This Row],[Category]],Table1[Supplier],Table1[[#This Row],[Supplier]],Table1[Brand],Table1[[#This Row],[Brand]],Table1[Year],Table1[[#This Row],[Year]],Table1[Month],"&lt;="&amp;Table1[[#This Row],[Month]])</f>
        <v>70603</v>
      </c>
      <c r="H31" s="17">
        <f>Table1[[#This Row],[YTD profit ]]+SUMIFS(Table1[Profit (Month)],Table1[Category],Table1[[#This Row],[Category]],Table1[Supplier],Table1[[#This Row],[Supplier]],Table1[Brand],Table1[[#This Row],[Brand]],Table1[Year],Table1[[#This Row],[Year]]-1,Table1[Month],"&gt;"&amp;Table1[[#This Row],[Month]])</f>
        <v>139676</v>
      </c>
      <c r="I31" s="17" t="str">
        <f>TEXT(DATE(Table1[[#This Row],[Year]],Table1[[#This Row],[Month]],1),"mmmm")</f>
        <v>June</v>
      </c>
    </row>
    <row r="32" spans="1:13" x14ac:dyDescent="0.35">
      <c r="A32" t="s">
        <v>6</v>
      </c>
      <c r="B32" t="s">
        <v>7</v>
      </c>
      <c r="C32" t="s">
        <v>8</v>
      </c>
      <c r="D32">
        <v>2020</v>
      </c>
      <c r="E32">
        <v>7</v>
      </c>
      <c r="F32" s="17">
        <v>12323</v>
      </c>
      <c r="G32" s="17">
        <f>SUMIFS(Table1[Profit (Month)],Table1[Category],Table1[[#This Row],[Category]],Table1[Supplier],Table1[[#This Row],[Supplier]],Table1[Brand],Table1[[#This Row],[Brand]],Table1[Year],Table1[[#This Row],[Year]],Table1[Month],"&lt;="&amp;Table1[[#This Row],[Month]])</f>
        <v>82926</v>
      </c>
      <c r="H32" s="17">
        <f>Table1[[#This Row],[YTD profit ]]+SUMIFS(Table1[Profit (Month)],Table1[Category],Table1[[#This Row],[Category]],Table1[Supplier],Table1[[#This Row],[Supplier]],Table1[Brand],Table1[[#This Row],[Brand]],Table1[Year],Table1[[#This Row],[Year]]-1,Table1[Month],"&gt;"&amp;Table1[[#This Row],[Month]])</f>
        <v>140500</v>
      </c>
      <c r="I32" s="17" t="str">
        <f>TEXT(DATE(Table1[[#This Row],[Year]],Table1[[#This Row],[Month]],1),"mmmm")</f>
        <v>July</v>
      </c>
    </row>
    <row r="33" spans="1:9" x14ac:dyDescent="0.35">
      <c r="A33" t="s">
        <v>6</v>
      </c>
      <c r="B33" t="s">
        <v>7</v>
      </c>
      <c r="C33" t="s">
        <v>8</v>
      </c>
      <c r="D33">
        <v>2020</v>
      </c>
      <c r="E33">
        <v>8</v>
      </c>
      <c r="F33" s="17">
        <v>11586</v>
      </c>
      <c r="G33" s="17">
        <f>SUMIFS(Table1[Profit (Month)],Table1[Category],Table1[[#This Row],[Category]],Table1[Supplier],Table1[[#This Row],[Supplier]],Table1[Brand],Table1[[#This Row],[Brand]],Table1[Year],Table1[[#This Row],[Year]],Table1[Month],"&lt;="&amp;Table1[[#This Row],[Month]])</f>
        <v>94512</v>
      </c>
      <c r="H33" s="17">
        <f>Table1[[#This Row],[YTD profit ]]+SUMIFS(Table1[Profit (Month)],Table1[Category],Table1[[#This Row],[Category]],Table1[Supplier],Table1[[#This Row],[Supplier]],Table1[Brand],Table1[[#This Row],[Brand]],Table1[Year],Table1[[#This Row],[Year]]-1,Table1[Month],"&gt;"&amp;Table1[[#This Row],[Month]])</f>
        <v>141953</v>
      </c>
      <c r="I33" s="17" t="str">
        <f>TEXT(DATE(Table1[[#This Row],[Year]],Table1[[#This Row],[Month]],1),"mmmm")</f>
        <v>August</v>
      </c>
    </row>
    <row r="34" spans="1:9" x14ac:dyDescent="0.35">
      <c r="A34" t="s">
        <v>6</v>
      </c>
      <c r="B34" t="s">
        <v>7</v>
      </c>
      <c r="C34" t="s">
        <v>8</v>
      </c>
      <c r="D34">
        <v>2020</v>
      </c>
      <c r="E34">
        <v>9</v>
      </c>
      <c r="F34" s="17">
        <v>12968</v>
      </c>
      <c r="G34" s="17">
        <f>SUMIFS(Table1[Profit (Month)],Table1[Category],Table1[[#This Row],[Category]],Table1[Supplier],Table1[[#This Row],[Supplier]],Table1[Brand],Table1[[#This Row],[Brand]],Table1[Year],Table1[[#This Row],[Year]],Table1[Month],"&lt;="&amp;Table1[[#This Row],[Month]])</f>
        <v>107480</v>
      </c>
      <c r="H34" s="17">
        <f>Table1[[#This Row],[YTD profit ]]+SUMIFS(Table1[Profit (Month)],Table1[Category],Table1[[#This Row],[Category]],Table1[Supplier],Table1[[#This Row],[Supplier]],Table1[Brand],Table1[[#This Row],[Brand]],Table1[Year],Table1[[#This Row],[Year]]-1,Table1[Month],"&gt;"&amp;Table1[[#This Row],[Month]])</f>
        <v>141240</v>
      </c>
      <c r="I34" s="17" t="str">
        <f>TEXT(DATE(Table1[[#This Row],[Year]],Table1[[#This Row],[Month]],1),"mmmm")</f>
        <v>September</v>
      </c>
    </row>
    <row r="35" spans="1:9" x14ac:dyDescent="0.35">
      <c r="A35" t="s">
        <v>6</v>
      </c>
      <c r="B35" t="s">
        <v>7</v>
      </c>
      <c r="C35" t="s">
        <v>8</v>
      </c>
      <c r="D35">
        <v>2020</v>
      </c>
      <c r="E35">
        <v>10</v>
      </c>
      <c r="F35" s="17">
        <v>13473</v>
      </c>
      <c r="G35" s="17">
        <f>SUMIFS(Table1[Profit (Month)],Table1[Category],Table1[[#This Row],[Category]],Table1[Supplier],Table1[[#This Row],[Supplier]],Table1[Brand],Table1[[#This Row],[Brand]],Table1[Year],Table1[[#This Row],[Year]],Table1[Month],"&lt;="&amp;Table1[[#This Row],[Month]])</f>
        <v>120953</v>
      </c>
      <c r="H35" s="17">
        <f>Table1[[#This Row],[YTD profit ]]+SUMIFS(Table1[Profit (Month)],Table1[Category],Table1[[#This Row],[Category]],Table1[Supplier],Table1[[#This Row],[Supplier]],Table1[Brand],Table1[[#This Row],[Brand]],Table1[Year],Table1[[#This Row],[Year]]-1,Table1[Month],"&gt;"&amp;Table1[[#This Row],[Month]])</f>
        <v>144337</v>
      </c>
      <c r="I35" s="17" t="str">
        <f>TEXT(DATE(Table1[[#This Row],[Year]],Table1[[#This Row],[Month]],1),"mmmm")</f>
        <v>October</v>
      </c>
    </row>
    <row r="36" spans="1:9" x14ac:dyDescent="0.35">
      <c r="A36" t="s">
        <v>6</v>
      </c>
      <c r="B36" t="s">
        <v>7</v>
      </c>
      <c r="C36" t="s">
        <v>8</v>
      </c>
      <c r="D36">
        <v>2020</v>
      </c>
      <c r="E36">
        <v>11</v>
      </c>
      <c r="F36" s="17">
        <v>11407</v>
      </c>
      <c r="G36" s="17">
        <f>SUMIFS(Table1[Profit (Month)],Table1[Category],Table1[[#This Row],[Category]],Table1[Supplier],Table1[[#This Row],[Supplier]],Table1[Brand],Table1[[#This Row],[Brand]],Table1[Year],Table1[[#This Row],[Year]],Table1[Month],"&lt;="&amp;Table1[[#This Row],[Month]])</f>
        <v>132360</v>
      </c>
      <c r="H36" s="17">
        <f>Table1[[#This Row],[YTD profit ]]+SUMIFS(Table1[Profit (Month)],Table1[Category],Table1[[#This Row],[Category]],Table1[Supplier],Table1[[#This Row],[Supplier]],Table1[Brand],Table1[[#This Row],[Brand]],Table1[Year],Table1[[#This Row],[Year]]-1,Table1[Month],"&gt;"&amp;Table1[[#This Row],[Month]])</f>
        <v>143753</v>
      </c>
      <c r="I36" s="17" t="str">
        <f>TEXT(DATE(Table1[[#This Row],[Year]],Table1[[#This Row],[Month]],1),"mmmm")</f>
        <v>November</v>
      </c>
    </row>
    <row r="37" spans="1:9" x14ac:dyDescent="0.35">
      <c r="A37" t="s">
        <v>6</v>
      </c>
      <c r="B37" t="s">
        <v>7</v>
      </c>
      <c r="C37" t="s">
        <v>8</v>
      </c>
      <c r="D37">
        <v>2020</v>
      </c>
      <c r="E37">
        <v>12</v>
      </c>
      <c r="F37" s="17">
        <v>14489</v>
      </c>
      <c r="G37" s="17">
        <f>SUMIFS(Table1[Profit (Month)],Table1[Category],Table1[[#This Row],[Category]],Table1[Supplier],Table1[[#This Row],[Supplier]],Table1[Brand],Table1[[#This Row],[Brand]],Table1[Year],Table1[[#This Row],[Year]],Table1[Month],"&lt;="&amp;Table1[[#This Row],[Month]])</f>
        <v>146849</v>
      </c>
      <c r="H37" s="17">
        <f>Table1[[#This Row],[YTD profit ]]+SUMIFS(Table1[Profit (Month)],Table1[Category],Table1[[#This Row],[Category]],Table1[Supplier],Table1[[#This Row],[Supplier]],Table1[Brand],Table1[[#This Row],[Brand]],Table1[Year],Table1[[#This Row],[Year]]-1,Table1[Month],"&gt;"&amp;Table1[[#This Row],[Month]])</f>
        <v>146849</v>
      </c>
      <c r="I37" s="17" t="str">
        <f>TEXT(DATE(Table1[[#This Row],[Year]],Table1[[#This Row],[Month]],1),"mmmm")</f>
        <v>December</v>
      </c>
    </row>
    <row r="38" spans="1:9" x14ac:dyDescent="0.35">
      <c r="A38" t="s">
        <v>6</v>
      </c>
      <c r="B38" t="s">
        <v>7</v>
      </c>
      <c r="C38" t="s">
        <v>8</v>
      </c>
      <c r="D38">
        <v>2021</v>
      </c>
      <c r="E38">
        <v>1</v>
      </c>
      <c r="F38" s="17">
        <v>12649</v>
      </c>
      <c r="G38" s="17">
        <f>SUMIFS(Table1[Profit (Month)],Table1[Category],Table1[[#This Row],[Category]],Table1[Supplier],Table1[[#This Row],[Supplier]],Table1[Brand],Table1[[#This Row],[Brand]],Table1[Year],Table1[[#This Row],[Year]],Table1[Month],"&lt;="&amp;Table1[[#This Row],[Month]])</f>
        <v>12649</v>
      </c>
      <c r="H38" s="17">
        <f>Table1[[#This Row],[YTD profit ]]+SUMIFS(Table1[Profit (Month)],Table1[Category],Table1[[#This Row],[Category]],Table1[Supplier],Table1[[#This Row],[Supplier]],Table1[Brand],Table1[[#This Row],[Brand]],Table1[Year],Table1[[#This Row],[Year]]-1,Table1[Month],"&gt;"&amp;Table1[[#This Row],[Month]])</f>
        <v>147563</v>
      </c>
      <c r="I38" s="17" t="str">
        <f>TEXT(DATE(Table1[[#This Row],[Year]],Table1[[#This Row],[Month]],1),"mmmm")</f>
        <v>January</v>
      </c>
    </row>
    <row r="39" spans="1:9" x14ac:dyDescent="0.35">
      <c r="A39" t="s">
        <v>6</v>
      </c>
      <c r="B39" t="s">
        <v>7</v>
      </c>
      <c r="C39" t="s">
        <v>8</v>
      </c>
      <c r="D39">
        <v>2021</v>
      </c>
      <c r="E39">
        <v>2</v>
      </c>
      <c r="F39" s="17">
        <v>10070</v>
      </c>
      <c r="G39" s="17">
        <f>SUMIFS(Table1[Profit (Month)],Table1[Category],Table1[[#This Row],[Category]],Table1[Supplier],Table1[[#This Row],[Supplier]],Table1[Brand],Table1[[#This Row],[Brand]],Table1[Year],Table1[[#This Row],[Year]],Table1[Month],"&lt;="&amp;Table1[[#This Row],[Month]])</f>
        <v>22719</v>
      </c>
      <c r="H39" s="17">
        <f>Table1[[#This Row],[YTD profit ]]+SUMIFS(Table1[Profit (Month)],Table1[Category],Table1[[#This Row],[Category]],Table1[Supplier],Table1[[#This Row],[Supplier]],Table1[Brand],Table1[[#This Row],[Brand]],Table1[Year],Table1[[#This Row],[Year]]-1,Table1[Month],"&gt;"&amp;Table1[[#This Row],[Month]])</f>
        <v>144064</v>
      </c>
      <c r="I39" s="17" t="str">
        <f>TEXT(DATE(Table1[[#This Row],[Year]],Table1[[#This Row],[Month]],1),"mmmm")</f>
        <v>February</v>
      </c>
    </row>
    <row r="40" spans="1:9" x14ac:dyDescent="0.35">
      <c r="A40" t="s">
        <v>6</v>
      </c>
      <c r="B40" t="s">
        <v>7</v>
      </c>
      <c r="C40" t="s">
        <v>8</v>
      </c>
      <c r="D40">
        <v>2021</v>
      </c>
      <c r="E40">
        <v>3</v>
      </c>
      <c r="F40" s="17">
        <v>10310</v>
      </c>
      <c r="G40" s="17">
        <f>SUMIFS(Table1[Profit (Month)],Table1[Category],Table1[[#This Row],[Category]],Table1[Supplier],Table1[[#This Row],[Supplier]],Table1[Brand],Table1[[#This Row],[Brand]],Table1[Year],Table1[[#This Row],[Year]],Table1[Month],"&lt;="&amp;Table1[[#This Row],[Month]])</f>
        <v>33029</v>
      </c>
      <c r="H40" s="17">
        <f>Table1[[#This Row],[YTD profit ]]+SUMIFS(Table1[Profit (Month)],Table1[Category],Table1[[#This Row],[Category]],Table1[Supplier],Table1[[#This Row],[Supplier]],Table1[Brand],Table1[[#This Row],[Brand]],Table1[Year],Table1[[#This Row],[Year]]-1,Table1[Month],"&gt;"&amp;Table1[[#This Row],[Month]])</f>
        <v>144173</v>
      </c>
      <c r="I40" s="17" t="str">
        <f>TEXT(DATE(Table1[[#This Row],[Year]],Table1[[#This Row],[Month]],1),"mmmm")</f>
        <v>March</v>
      </c>
    </row>
    <row r="41" spans="1:9" x14ac:dyDescent="0.35">
      <c r="A41" t="s">
        <v>6</v>
      </c>
      <c r="B41" t="s">
        <v>7</v>
      </c>
      <c r="C41" t="s">
        <v>8</v>
      </c>
      <c r="D41">
        <v>2021</v>
      </c>
      <c r="E41">
        <v>4</v>
      </c>
      <c r="F41" s="17">
        <v>13118</v>
      </c>
      <c r="G41" s="17">
        <f>SUMIFS(Table1[Profit (Month)],Table1[Category],Table1[[#This Row],[Category]],Table1[Supplier],Table1[[#This Row],[Supplier]],Table1[Brand],Table1[[#This Row],[Brand]],Table1[Year],Table1[[#This Row],[Year]],Table1[Month],"&lt;="&amp;Table1[[#This Row],[Month]])</f>
        <v>46147</v>
      </c>
      <c r="H41" s="17">
        <f>Table1[[#This Row],[YTD profit ]]+SUMIFS(Table1[Profit (Month)],Table1[Category],Table1[[#This Row],[Category]],Table1[Supplier],Table1[[#This Row],[Supplier]],Table1[Brand],Table1[[#This Row],[Brand]],Table1[Year],Table1[[#This Row],[Year]]-1,Table1[Month],"&gt;"&amp;Table1[[#This Row],[Month]])</f>
        <v>144693</v>
      </c>
      <c r="I41" s="17" t="str">
        <f>TEXT(DATE(Table1[[#This Row],[Year]],Table1[[#This Row],[Month]],1),"mmmm")</f>
        <v>April</v>
      </c>
    </row>
    <row r="42" spans="1:9" x14ac:dyDescent="0.35">
      <c r="A42" t="s">
        <v>6</v>
      </c>
      <c r="B42" t="s">
        <v>7</v>
      </c>
      <c r="C42" t="s">
        <v>8</v>
      </c>
      <c r="D42">
        <v>2021</v>
      </c>
      <c r="E42">
        <v>5</v>
      </c>
      <c r="F42" s="17">
        <v>12475</v>
      </c>
      <c r="G42" s="17">
        <f>SUMIFS(Table1[Profit (Month)],Table1[Category],Table1[[#This Row],[Category]],Table1[Supplier],Table1[[#This Row],[Supplier]],Table1[Brand],Table1[[#This Row],[Brand]],Table1[Year],Table1[[#This Row],[Year]],Table1[Month],"&lt;="&amp;Table1[[#This Row],[Month]])</f>
        <v>58622</v>
      </c>
      <c r="H42" s="17">
        <f>Table1[[#This Row],[YTD profit ]]+SUMIFS(Table1[Profit (Month)],Table1[Category],Table1[[#This Row],[Category]],Table1[Supplier],Table1[[#This Row],[Supplier]],Table1[Brand],Table1[[#This Row],[Brand]],Table1[Year],Table1[[#This Row],[Year]]-1,Table1[Month],"&gt;"&amp;Table1[[#This Row],[Month]])</f>
        <v>147124</v>
      </c>
      <c r="I42" s="17" t="str">
        <f>TEXT(DATE(Table1[[#This Row],[Year]],Table1[[#This Row],[Month]],1),"mmmm")</f>
        <v>May</v>
      </c>
    </row>
    <row r="43" spans="1:9" x14ac:dyDescent="0.35">
      <c r="A43" t="s">
        <v>6</v>
      </c>
      <c r="B43" t="s">
        <v>7</v>
      </c>
      <c r="C43" t="s">
        <v>8</v>
      </c>
      <c r="D43">
        <v>2021</v>
      </c>
      <c r="E43">
        <v>6</v>
      </c>
      <c r="F43" s="17">
        <v>14016</v>
      </c>
      <c r="G43" s="17">
        <f>SUMIFS(Table1[Profit (Month)],Table1[Category],Table1[[#This Row],[Category]],Table1[Supplier],Table1[[#This Row],[Supplier]],Table1[Brand],Table1[[#This Row],[Brand]],Table1[Year],Table1[[#This Row],[Year]],Table1[Month],"&lt;="&amp;Table1[[#This Row],[Month]])</f>
        <v>72638</v>
      </c>
      <c r="H43" s="17">
        <f>Table1[[#This Row],[YTD profit ]]+SUMIFS(Table1[Profit (Month)],Table1[Category],Table1[[#This Row],[Category]],Table1[Supplier],Table1[[#This Row],[Supplier]],Table1[Brand],Table1[[#This Row],[Brand]],Table1[Year],Table1[[#This Row],[Year]]-1,Table1[Month],"&gt;"&amp;Table1[[#This Row],[Month]])</f>
        <v>148884</v>
      </c>
      <c r="I43" s="17" t="str">
        <f>TEXT(DATE(Table1[[#This Row],[Year]],Table1[[#This Row],[Month]],1),"mmmm")</f>
        <v>June</v>
      </c>
    </row>
    <row r="44" spans="1:9" x14ac:dyDescent="0.35">
      <c r="A44" t="s">
        <v>6</v>
      </c>
      <c r="B44" t="s">
        <v>7</v>
      </c>
      <c r="C44" t="s">
        <v>8</v>
      </c>
      <c r="D44">
        <v>2021</v>
      </c>
      <c r="E44">
        <v>7</v>
      </c>
      <c r="F44" s="17">
        <v>12399</v>
      </c>
      <c r="G44" s="17">
        <f>SUMIFS(Table1[Profit (Month)],Table1[Category],Table1[[#This Row],[Category]],Table1[Supplier],Table1[[#This Row],[Supplier]],Table1[Brand],Table1[[#This Row],[Brand]],Table1[Year],Table1[[#This Row],[Year]],Table1[Month],"&lt;="&amp;Table1[[#This Row],[Month]])</f>
        <v>85037</v>
      </c>
      <c r="H44" s="17">
        <f>Table1[[#This Row],[YTD profit ]]+SUMIFS(Table1[Profit (Month)],Table1[Category],Table1[[#This Row],[Category]],Table1[Supplier],Table1[[#This Row],[Supplier]],Table1[Brand],Table1[[#This Row],[Brand]],Table1[Year],Table1[[#This Row],[Year]]-1,Table1[Month],"&gt;"&amp;Table1[[#This Row],[Month]])</f>
        <v>148960</v>
      </c>
      <c r="I44" s="17" t="str">
        <f>TEXT(DATE(Table1[[#This Row],[Year]],Table1[[#This Row],[Month]],1),"mmmm")</f>
        <v>July</v>
      </c>
    </row>
    <row r="45" spans="1:9" x14ac:dyDescent="0.35">
      <c r="A45" t="s">
        <v>6</v>
      </c>
      <c r="B45" t="s">
        <v>7</v>
      </c>
      <c r="C45" t="s">
        <v>8</v>
      </c>
      <c r="D45">
        <v>2021</v>
      </c>
      <c r="E45">
        <v>8</v>
      </c>
      <c r="F45" s="17">
        <v>13136</v>
      </c>
      <c r="G45" s="17">
        <f>SUMIFS(Table1[Profit (Month)],Table1[Category],Table1[[#This Row],[Category]],Table1[Supplier],Table1[[#This Row],[Supplier]],Table1[Brand],Table1[[#This Row],[Brand]],Table1[Year],Table1[[#This Row],[Year]],Table1[Month],"&lt;="&amp;Table1[[#This Row],[Month]])</f>
        <v>98173</v>
      </c>
      <c r="H45" s="17">
        <f>Table1[[#This Row],[YTD profit ]]+SUMIFS(Table1[Profit (Month)],Table1[Category],Table1[[#This Row],[Category]],Table1[Supplier],Table1[[#This Row],[Supplier]],Table1[Brand],Table1[[#This Row],[Brand]],Table1[Year],Table1[[#This Row],[Year]]-1,Table1[Month],"&gt;"&amp;Table1[[#This Row],[Month]])</f>
        <v>150510</v>
      </c>
      <c r="I45" s="17" t="str">
        <f>TEXT(DATE(Table1[[#This Row],[Year]],Table1[[#This Row],[Month]],1),"mmmm")</f>
        <v>August</v>
      </c>
    </row>
    <row r="46" spans="1:9" x14ac:dyDescent="0.35">
      <c r="A46" t="s">
        <v>6</v>
      </c>
      <c r="B46" t="s">
        <v>7</v>
      </c>
      <c r="C46" t="s">
        <v>8</v>
      </c>
      <c r="D46">
        <v>2021</v>
      </c>
      <c r="E46">
        <v>9</v>
      </c>
      <c r="F46" s="17">
        <v>12868</v>
      </c>
      <c r="G46" s="17">
        <f>SUMIFS(Table1[Profit (Month)],Table1[Category],Table1[[#This Row],[Category]],Table1[Supplier],Table1[[#This Row],[Supplier]],Table1[Brand],Table1[[#This Row],[Brand]],Table1[Year],Table1[[#This Row],[Year]],Table1[Month],"&lt;="&amp;Table1[[#This Row],[Month]])</f>
        <v>111041</v>
      </c>
      <c r="H46" s="17">
        <f>Table1[[#This Row],[YTD profit ]]+SUMIFS(Table1[Profit (Month)],Table1[Category],Table1[[#This Row],[Category]],Table1[Supplier],Table1[[#This Row],[Supplier]],Table1[Brand],Table1[[#This Row],[Brand]],Table1[Year],Table1[[#This Row],[Year]]-1,Table1[Month],"&gt;"&amp;Table1[[#This Row],[Month]])</f>
        <v>150410</v>
      </c>
      <c r="I46" s="17" t="str">
        <f>TEXT(DATE(Table1[[#This Row],[Year]],Table1[[#This Row],[Month]],1),"mmmm")</f>
        <v>September</v>
      </c>
    </row>
    <row r="47" spans="1:9" x14ac:dyDescent="0.35">
      <c r="A47" t="s">
        <v>6</v>
      </c>
      <c r="B47" t="s">
        <v>7</v>
      </c>
      <c r="C47" t="s">
        <v>8</v>
      </c>
      <c r="D47">
        <v>2021</v>
      </c>
      <c r="E47">
        <v>10</v>
      </c>
      <c r="F47" s="17">
        <v>11697</v>
      </c>
      <c r="G47" s="17">
        <f>SUMIFS(Table1[Profit (Month)],Table1[Category],Table1[[#This Row],[Category]],Table1[Supplier],Table1[[#This Row],[Supplier]],Table1[Brand],Table1[[#This Row],[Brand]],Table1[Year],Table1[[#This Row],[Year]],Table1[Month],"&lt;="&amp;Table1[[#This Row],[Month]])</f>
        <v>122738</v>
      </c>
      <c r="H47" s="17">
        <f>Table1[[#This Row],[YTD profit ]]+SUMIFS(Table1[Profit (Month)],Table1[Category],Table1[[#This Row],[Category]],Table1[Supplier],Table1[[#This Row],[Supplier]],Table1[Brand],Table1[[#This Row],[Brand]],Table1[Year],Table1[[#This Row],[Year]]-1,Table1[Month],"&gt;"&amp;Table1[[#This Row],[Month]])</f>
        <v>148634</v>
      </c>
      <c r="I47" s="17" t="str">
        <f>TEXT(DATE(Table1[[#This Row],[Year]],Table1[[#This Row],[Month]],1),"mmmm")</f>
        <v>October</v>
      </c>
    </row>
    <row r="48" spans="1:9" x14ac:dyDescent="0.35">
      <c r="A48" t="s">
        <v>6</v>
      </c>
      <c r="B48" t="s">
        <v>7</v>
      </c>
      <c r="C48" t="s">
        <v>8</v>
      </c>
      <c r="D48">
        <v>2021</v>
      </c>
      <c r="E48">
        <v>11</v>
      </c>
      <c r="F48" s="17">
        <v>10656</v>
      </c>
      <c r="G48" s="17">
        <f>SUMIFS(Table1[Profit (Month)],Table1[Category],Table1[[#This Row],[Category]],Table1[Supplier],Table1[[#This Row],[Supplier]],Table1[Brand],Table1[[#This Row],[Brand]],Table1[Year],Table1[[#This Row],[Year]],Table1[Month],"&lt;="&amp;Table1[[#This Row],[Month]])</f>
        <v>133394</v>
      </c>
      <c r="H48" s="17">
        <f>Table1[[#This Row],[YTD profit ]]+SUMIFS(Table1[Profit (Month)],Table1[Category],Table1[[#This Row],[Category]],Table1[Supplier],Table1[[#This Row],[Supplier]],Table1[Brand],Table1[[#This Row],[Brand]],Table1[Year],Table1[[#This Row],[Year]]-1,Table1[Month],"&gt;"&amp;Table1[[#This Row],[Month]])</f>
        <v>147883</v>
      </c>
      <c r="I48" s="17" t="str">
        <f>TEXT(DATE(Table1[[#This Row],[Year]],Table1[[#This Row],[Month]],1),"mmmm")</f>
        <v>November</v>
      </c>
    </row>
    <row r="49" spans="1:9" x14ac:dyDescent="0.35">
      <c r="A49" t="s">
        <v>6</v>
      </c>
      <c r="B49" t="s">
        <v>7</v>
      </c>
      <c r="C49" t="s">
        <v>8</v>
      </c>
      <c r="D49">
        <v>2021</v>
      </c>
      <c r="E49">
        <v>12</v>
      </c>
      <c r="F49" s="17">
        <v>10532</v>
      </c>
      <c r="G49" s="17">
        <f>SUMIFS(Table1[Profit (Month)],Table1[Category],Table1[[#This Row],[Category]],Table1[Supplier],Table1[[#This Row],[Supplier]],Table1[Brand],Table1[[#This Row],[Brand]],Table1[Year],Table1[[#This Row],[Year]],Table1[Month],"&lt;="&amp;Table1[[#This Row],[Month]])</f>
        <v>143926</v>
      </c>
      <c r="H49" s="17">
        <f>Table1[[#This Row],[YTD profit ]]+SUMIFS(Table1[Profit (Month)],Table1[Category],Table1[[#This Row],[Category]],Table1[Supplier],Table1[[#This Row],[Supplier]],Table1[Brand],Table1[[#This Row],[Brand]],Table1[Year],Table1[[#This Row],[Year]]-1,Table1[Month],"&gt;"&amp;Table1[[#This Row],[Month]])</f>
        <v>143926</v>
      </c>
      <c r="I49" s="17" t="str">
        <f>TEXT(DATE(Table1[[#This Row],[Year]],Table1[[#This Row],[Month]],1),"mmmm")</f>
        <v>December</v>
      </c>
    </row>
    <row r="50" spans="1:9" x14ac:dyDescent="0.35">
      <c r="A50" t="s">
        <v>6</v>
      </c>
      <c r="B50" t="s">
        <v>7</v>
      </c>
      <c r="C50" t="s">
        <v>8</v>
      </c>
      <c r="D50">
        <v>2022</v>
      </c>
      <c r="E50">
        <v>1</v>
      </c>
      <c r="F50" s="17">
        <v>11463</v>
      </c>
      <c r="G50" s="17">
        <f>SUMIFS(Table1[Profit (Month)],Table1[Category],Table1[[#This Row],[Category]],Table1[Supplier],Table1[[#This Row],[Supplier]],Table1[Brand],Table1[[#This Row],[Brand]],Table1[Year],Table1[[#This Row],[Year]],Table1[Month],"&lt;="&amp;Table1[[#This Row],[Month]])</f>
        <v>11463</v>
      </c>
      <c r="H50" s="17">
        <f>Table1[[#This Row],[YTD profit ]]+SUMIFS(Table1[Profit (Month)],Table1[Category],Table1[[#This Row],[Category]],Table1[Supplier],Table1[[#This Row],[Supplier]],Table1[Brand],Table1[[#This Row],[Brand]],Table1[Year],Table1[[#This Row],[Year]]-1,Table1[Month],"&gt;"&amp;Table1[[#This Row],[Month]])</f>
        <v>142740</v>
      </c>
      <c r="I50" s="17" t="str">
        <f>TEXT(DATE(Table1[[#This Row],[Year]],Table1[[#This Row],[Month]],1),"mmmm")</f>
        <v>January</v>
      </c>
    </row>
    <row r="51" spans="1:9" x14ac:dyDescent="0.35">
      <c r="A51" t="s">
        <v>6</v>
      </c>
      <c r="B51" t="s">
        <v>7</v>
      </c>
      <c r="C51" t="s">
        <v>8</v>
      </c>
      <c r="D51">
        <v>2022</v>
      </c>
      <c r="E51">
        <v>2</v>
      </c>
      <c r="F51" s="17">
        <v>14442</v>
      </c>
      <c r="G51" s="17">
        <f>SUMIFS(Table1[Profit (Month)],Table1[Category],Table1[[#This Row],[Category]],Table1[Supplier],Table1[[#This Row],[Supplier]],Table1[Brand],Table1[[#This Row],[Brand]],Table1[Year],Table1[[#This Row],[Year]],Table1[Month],"&lt;="&amp;Table1[[#This Row],[Month]])</f>
        <v>25905</v>
      </c>
      <c r="H51" s="17">
        <f>Table1[[#This Row],[YTD profit ]]+SUMIFS(Table1[Profit (Month)],Table1[Category],Table1[[#This Row],[Category]],Table1[Supplier],Table1[[#This Row],[Supplier]],Table1[Brand],Table1[[#This Row],[Brand]],Table1[Year],Table1[[#This Row],[Year]]-1,Table1[Month],"&gt;"&amp;Table1[[#This Row],[Month]])</f>
        <v>147112</v>
      </c>
      <c r="I51" s="17" t="str">
        <f>TEXT(DATE(Table1[[#This Row],[Year]],Table1[[#This Row],[Month]],1),"mmmm")</f>
        <v>February</v>
      </c>
    </row>
    <row r="52" spans="1:9" x14ac:dyDescent="0.35">
      <c r="A52" t="s">
        <v>6</v>
      </c>
      <c r="B52" t="s">
        <v>7</v>
      </c>
      <c r="C52" t="s">
        <v>8</v>
      </c>
      <c r="D52">
        <v>2022</v>
      </c>
      <c r="E52">
        <v>3</v>
      </c>
      <c r="F52" s="17">
        <v>11864</v>
      </c>
      <c r="G52" s="17">
        <f>SUMIFS(Table1[Profit (Month)],Table1[Category],Table1[[#This Row],[Category]],Table1[Supplier],Table1[[#This Row],[Supplier]],Table1[Brand],Table1[[#This Row],[Brand]],Table1[Year],Table1[[#This Row],[Year]],Table1[Month],"&lt;="&amp;Table1[[#This Row],[Month]])</f>
        <v>37769</v>
      </c>
      <c r="H52" s="17">
        <f>Table1[[#This Row],[YTD profit ]]+SUMIFS(Table1[Profit (Month)],Table1[Category],Table1[[#This Row],[Category]],Table1[Supplier],Table1[[#This Row],[Supplier]],Table1[Brand],Table1[[#This Row],[Brand]],Table1[Year],Table1[[#This Row],[Year]]-1,Table1[Month],"&gt;"&amp;Table1[[#This Row],[Month]])</f>
        <v>148666</v>
      </c>
      <c r="I52" s="17" t="str">
        <f>TEXT(DATE(Table1[[#This Row],[Year]],Table1[[#This Row],[Month]],1),"mmmm")</f>
        <v>March</v>
      </c>
    </row>
    <row r="53" spans="1:9" x14ac:dyDescent="0.35">
      <c r="A53" t="s">
        <v>6</v>
      </c>
      <c r="B53" t="s">
        <v>7</v>
      </c>
      <c r="C53" t="s">
        <v>8</v>
      </c>
      <c r="D53">
        <v>2022</v>
      </c>
      <c r="E53">
        <v>4</v>
      </c>
      <c r="F53" s="17">
        <v>11350</v>
      </c>
      <c r="G53" s="17">
        <f>SUMIFS(Table1[Profit (Month)],Table1[Category],Table1[[#This Row],[Category]],Table1[Supplier],Table1[[#This Row],[Supplier]],Table1[Brand],Table1[[#This Row],[Brand]],Table1[Year],Table1[[#This Row],[Year]],Table1[Month],"&lt;="&amp;Table1[[#This Row],[Month]])</f>
        <v>49119</v>
      </c>
      <c r="H53" s="17">
        <f>Table1[[#This Row],[YTD profit ]]+SUMIFS(Table1[Profit (Month)],Table1[Category],Table1[[#This Row],[Category]],Table1[Supplier],Table1[[#This Row],[Supplier]],Table1[Brand],Table1[[#This Row],[Brand]],Table1[Year],Table1[[#This Row],[Year]]-1,Table1[Month],"&gt;"&amp;Table1[[#This Row],[Month]])</f>
        <v>146898</v>
      </c>
      <c r="I53" s="17" t="str">
        <f>TEXT(DATE(Table1[[#This Row],[Year]],Table1[[#This Row],[Month]],1),"mmmm")</f>
        <v>April</v>
      </c>
    </row>
    <row r="54" spans="1:9" x14ac:dyDescent="0.35">
      <c r="A54" t="s">
        <v>6</v>
      </c>
      <c r="B54" t="s">
        <v>7</v>
      </c>
      <c r="C54" t="s">
        <v>8</v>
      </c>
      <c r="D54">
        <v>2022</v>
      </c>
      <c r="E54">
        <v>5</v>
      </c>
      <c r="F54" s="17">
        <v>11833</v>
      </c>
      <c r="G54" s="17">
        <f>SUMIFS(Table1[Profit (Month)],Table1[Category],Table1[[#This Row],[Category]],Table1[Supplier],Table1[[#This Row],[Supplier]],Table1[Brand],Table1[[#This Row],[Brand]],Table1[Year],Table1[[#This Row],[Year]],Table1[Month],"&lt;="&amp;Table1[[#This Row],[Month]])</f>
        <v>60952</v>
      </c>
      <c r="H54" s="17">
        <f>Table1[[#This Row],[YTD profit ]]+SUMIFS(Table1[Profit (Month)],Table1[Category],Table1[[#This Row],[Category]],Table1[Supplier],Table1[[#This Row],[Supplier]],Table1[Brand],Table1[[#This Row],[Brand]],Table1[Year],Table1[[#This Row],[Year]]-1,Table1[Month],"&gt;"&amp;Table1[[#This Row],[Month]])</f>
        <v>146256</v>
      </c>
      <c r="I54" s="17" t="str">
        <f>TEXT(DATE(Table1[[#This Row],[Year]],Table1[[#This Row],[Month]],1),"mmmm")</f>
        <v>May</v>
      </c>
    </row>
    <row r="55" spans="1:9" x14ac:dyDescent="0.35">
      <c r="A55" t="s">
        <v>6</v>
      </c>
      <c r="B55" t="s">
        <v>7</v>
      </c>
      <c r="C55" t="s">
        <v>8</v>
      </c>
      <c r="D55">
        <v>2022</v>
      </c>
      <c r="E55">
        <v>6</v>
      </c>
      <c r="F55" s="17">
        <v>11800</v>
      </c>
      <c r="G55" s="17">
        <f>SUMIFS(Table1[Profit (Month)],Table1[Category],Table1[[#This Row],[Category]],Table1[Supplier],Table1[[#This Row],[Supplier]],Table1[Brand],Table1[[#This Row],[Brand]],Table1[Year],Table1[[#This Row],[Year]],Table1[Month],"&lt;="&amp;Table1[[#This Row],[Month]])</f>
        <v>72752</v>
      </c>
      <c r="H55" s="17">
        <f>Table1[[#This Row],[YTD profit ]]+SUMIFS(Table1[Profit (Month)],Table1[Category],Table1[[#This Row],[Category]],Table1[Supplier],Table1[[#This Row],[Supplier]],Table1[Brand],Table1[[#This Row],[Brand]],Table1[Year],Table1[[#This Row],[Year]]-1,Table1[Month],"&gt;"&amp;Table1[[#This Row],[Month]])</f>
        <v>144040</v>
      </c>
      <c r="I55" s="17" t="str">
        <f>TEXT(DATE(Table1[[#This Row],[Year]],Table1[[#This Row],[Month]],1),"mmmm")</f>
        <v>June</v>
      </c>
    </row>
    <row r="56" spans="1:9" x14ac:dyDescent="0.35">
      <c r="A56" t="s">
        <v>6</v>
      </c>
      <c r="B56" t="s">
        <v>7</v>
      </c>
      <c r="C56" t="s">
        <v>8</v>
      </c>
      <c r="D56">
        <v>2022</v>
      </c>
      <c r="E56">
        <v>7</v>
      </c>
      <c r="F56" s="17">
        <v>13422</v>
      </c>
      <c r="G56" s="17">
        <f>SUMIFS(Table1[Profit (Month)],Table1[Category],Table1[[#This Row],[Category]],Table1[Supplier],Table1[[#This Row],[Supplier]],Table1[Brand],Table1[[#This Row],[Brand]],Table1[Year],Table1[[#This Row],[Year]],Table1[Month],"&lt;="&amp;Table1[[#This Row],[Month]])</f>
        <v>86174</v>
      </c>
      <c r="H56" s="17">
        <f>Table1[[#This Row],[YTD profit ]]+SUMIFS(Table1[Profit (Month)],Table1[Category],Table1[[#This Row],[Category]],Table1[Supplier],Table1[[#This Row],[Supplier]],Table1[Brand],Table1[[#This Row],[Brand]],Table1[Year],Table1[[#This Row],[Year]]-1,Table1[Month],"&gt;"&amp;Table1[[#This Row],[Month]])</f>
        <v>145063</v>
      </c>
      <c r="I56" s="17" t="str">
        <f>TEXT(DATE(Table1[[#This Row],[Year]],Table1[[#This Row],[Month]],1),"mmmm")</f>
        <v>July</v>
      </c>
    </row>
    <row r="57" spans="1:9" x14ac:dyDescent="0.35">
      <c r="A57" t="s">
        <v>6</v>
      </c>
      <c r="B57" t="s">
        <v>7</v>
      </c>
      <c r="C57" t="s">
        <v>8</v>
      </c>
      <c r="D57">
        <v>2022</v>
      </c>
      <c r="E57">
        <v>8</v>
      </c>
      <c r="F57" s="17">
        <v>11474</v>
      </c>
      <c r="G57" s="17">
        <f>SUMIFS(Table1[Profit (Month)],Table1[Category],Table1[[#This Row],[Category]],Table1[Supplier],Table1[[#This Row],[Supplier]],Table1[Brand],Table1[[#This Row],[Brand]],Table1[Year],Table1[[#This Row],[Year]],Table1[Month],"&lt;="&amp;Table1[[#This Row],[Month]])</f>
        <v>97648</v>
      </c>
      <c r="H57" s="17">
        <f>Table1[[#This Row],[YTD profit ]]+SUMIFS(Table1[Profit (Month)],Table1[Category],Table1[[#This Row],[Category]],Table1[Supplier],Table1[[#This Row],[Supplier]],Table1[Brand],Table1[[#This Row],[Brand]],Table1[Year],Table1[[#This Row],[Year]]-1,Table1[Month],"&gt;"&amp;Table1[[#This Row],[Month]])</f>
        <v>143401</v>
      </c>
      <c r="I57" s="17" t="str">
        <f>TEXT(DATE(Table1[[#This Row],[Year]],Table1[[#This Row],[Month]],1),"mmmm")</f>
        <v>August</v>
      </c>
    </row>
    <row r="58" spans="1:9" x14ac:dyDescent="0.35">
      <c r="A58" t="s">
        <v>6</v>
      </c>
      <c r="B58" t="s">
        <v>7</v>
      </c>
      <c r="C58" t="s">
        <v>8</v>
      </c>
      <c r="D58">
        <v>2022</v>
      </c>
      <c r="E58">
        <v>9</v>
      </c>
      <c r="F58" s="17">
        <v>10310</v>
      </c>
      <c r="G58" s="17">
        <f>SUMIFS(Table1[Profit (Month)],Table1[Category],Table1[[#This Row],[Category]],Table1[Supplier],Table1[[#This Row],[Supplier]],Table1[Brand],Table1[[#This Row],[Brand]],Table1[Year],Table1[[#This Row],[Year]],Table1[Month],"&lt;="&amp;Table1[[#This Row],[Month]])</f>
        <v>107958</v>
      </c>
      <c r="H58" s="17">
        <f>Table1[[#This Row],[YTD profit ]]+SUMIFS(Table1[Profit (Month)],Table1[Category],Table1[[#This Row],[Category]],Table1[Supplier],Table1[[#This Row],[Supplier]],Table1[Brand],Table1[[#This Row],[Brand]],Table1[Year],Table1[[#This Row],[Year]]-1,Table1[Month],"&gt;"&amp;Table1[[#This Row],[Month]])</f>
        <v>140843</v>
      </c>
      <c r="I58" s="17" t="str">
        <f>TEXT(DATE(Table1[[#This Row],[Year]],Table1[[#This Row],[Month]],1),"mmmm")</f>
        <v>September</v>
      </c>
    </row>
    <row r="59" spans="1:9" x14ac:dyDescent="0.35">
      <c r="A59" t="s">
        <v>6</v>
      </c>
      <c r="B59" t="s">
        <v>7</v>
      </c>
      <c r="C59" t="s">
        <v>8</v>
      </c>
      <c r="D59">
        <v>2022</v>
      </c>
      <c r="E59">
        <v>10</v>
      </c>
      <c r="F59" s="17">
        <v>12170</v>
      </c>
      <c r="G59" s="17">
        <f>SUMIFS(Table1[Profit (Month)],Table1[Category],Table1[[#This Row],[Category]],Table1[Supplier],Table1[[#This Row],[Supplier]],Table1[Brand],Table1[[#This Row],[Brand]],Table1[Year],Table1[[#This Row],[Year]],Table1[Month],"&lt;="&amp;Table1[[#This Row],[Month]])</f>
        <v>120128</v>
      </c>
      <c r="H59" s="17">
        <f>Table1[[#This Row],[YTD profit ]]+SUMIFS(Table1[Profit (Month)],Table1[Category],Table1[[#This Row],[Category]],Table1[Supplier],Table1[[#This Row],[Supplier]],Table1[Brand],Table1[[#This Row],[Brand]],Table1[Year],Table1[[#This Row],[Year]]-1,Table1[Month],"&gt;"&amp;Table1[[#This Row],[Month]])</f>
        <v>141316</v>
      </c>
      <c r="I59" s="17" t="str">
        <f>TEXT(DATE(Table1[[#This Row],[Year]],Table1[[#This Row],[Month]],1),"mmmm")</f>
        <v>October</v>
      </c>
    </row>
    <row r="60" spans="1:9" x14ac:dyDescent="0.35">
      <c r="A60" t="s">
        <v>6</v>
      </c>
      <c r="B60" t="s">
        <v>7</v>
      </c>
      <c r="C60" t="s">
        <v>8</v>
      </c>
      <c r="D60">
        <v>2022</v>
      </c>
      <c r="E60">
        <v>11</v>
      </c>
      <c r="F60" s="17">
        <v>13186</v>
      </c>
      <c r="G60" s="17">
        <f>SUMIFS(Table1[Profit (Month)],Table1[Category],Table1[[#This Row],[Category]],Table1[Supplier],Table1[[#This Row],[Supplier]],Table1[Brand],Table1[[#This Row],[Brand]],Table1[Year],Table1[[#This Row],[Year]],Table1[Month],"&lt;="&amp;Table1[[#This Row],[Month]])</f>
        <v>133314</v>
      </c>
      <c r="H60" s="17">
        <f>Table1[[#This Row],[YTD profit ]]+SUMIFS(Table1[Profit (Month)],Table1[Category],Table1[[#This Row],[Category]],Table1[Supplier],Table1[[#This Row],[Supplier]],Table1[Brand],Table1[[#This Row],[Brand]],Table1[Year],Table1[[#This Row],[Year]]-1,Table1[Month],"&gt;"&amp;Table1[[#This Row],[Month]])</f>
        <v>143846</v>
      </c>
      <c r="I60" s="17" t="str">
        <f>TEXT(DATE(Table1[[#This Row],[Year]],Table1[[#This Row],[Month]],1),"mmmm")</f>
        <v>November</v>
      </c>
    </row>
    <row r="61" spans="1:9" x14ac:dyDescent="0.35">
      <c r="A61" t="s">
        <v>6</v>
      </c>
      <c r="B61" t="s">
        <v>7</v>
      </c>
      <c r="C61" t="s">
        <v>8</v>
      </c>
      <c r="D61">
        <v>2022</v>
      </c>
      <c r="E61">
        <v>12</v>
      </c>
      <c r="F61" s="17">
        <v>13229</v>
      </c>
      <c r="G61" s="17">
        <f>SUMIFS(Table1[Profit (Month)],Table1[Category],Table1[[#This Row],[Category]],Table1[Supplier],Table1[[#This Row],[Supplier]],Table1[Brand],Table1[[#This Row],[Brand]],Table1[Year],Table1[[#This Row],[Year]],Table1[Month],"&lt;="&amp;Table1[[#This Row],[Month]])</f>
        <v>146543</v>
      </c>
      <c r="H61" s="17">
        <f>Table1[[#This Row],[YTD profit ]]+SUMIFS(Table1[Profit (Month)],Table1[Category],Table1[[#This Row],[Category]],Table1[Supplier],Table1[[#This Row],[Supplier]],Table1[Brand],Table1[[#This Row],[Brand]],Table1[Year],Table1[[#This Row],[Year]]-1,Table1[Month],"&gt;"&amp;Table1[[#This Row],[Month]])</f>
        <v>146543</v>
      </c>
      <c r="I61" s="17" t="str">
        <f>TEXT(DATE(Table1[[#This Row],[Year]],Table1[[#This Row],[Month]],1),"mmmm")</f>
        <v>December</v>
      </c>
    </row>
    <row r="62" spans="1:9" x14ac:dyDescent="0.35">
      <c r="A62" t="s">
        <v>6</v>
      </c>
      <c r="B62" t="s">
        <v>7</v>
      </c>
      <c r="C62" t="s">
        <v>8</v>
      </c>
      <c r="D62">
        <v>2023</v>
      </c>
      <c r="E62">
        <v>1</v>
      </c>
      <c r="F62" s="17">
        <v>14898</v>
      </c>
      <c r="G62" s="17">
        <f>SUMIFS(Table1[Profit (Month)],Table1[Category],Table1[[#This Row],[Category]],Table1[Supplier],Table1[[#This Row],[Supplier]],Table1[Brand],Table1[[#This Row],[Brand]],Table1[Year],Table1[[#This Row],[Year]],Table1[Month],"&lt;="&amp;Table1[[#This Row],[Month]])</f>
        <v>14898</v>
      </c>
      <c r="H62" s="17">
        <f>Table1[[#This Row],[YTD profit ]]+SUMIFS(Table1[Profit (Month)],Table1[Category],Table1[[#This Row],[Category]],Table1[Supplier],Table1[[#This Row],[Supplier]],Table1[Brand],Table1[[#This Row],[Brand]],Table1[Year],Table1[[#This Row],[Year]]-1,Table1[Month],"&gt;"&amp;Table1[[#This Row],[Month]])</f>
        <v>149978</v>
      </c>
      <c r="I62" s="17" t="str">
        <f>TEXT(DATE(Table1[[#This Row],[Year]],Table1[[#This Row],[Month]],1),"mmmm")</f>
        <v>January</v>
      </c>
    </row>
    <row r="63" spans="1:9" x14ac:dyDescent="0.35">
      <c r="A63" t="s">
        <v>6</v>
      </c>
      <c r="B63" t="s">
        <v>7</v>
      </c>
      <c r="C63" t="s">
        <v>8</v>
      </c>
      <c r="D63">
        <v>2023</v>
      </c>
      <c r="E63">
        <v>2</v>
      </c>
      <c r="F63" s="17">
        <v>10854</v>
      </c>
      <c r="G63" s="17">
        <f>SUMIFS(Table1[Profit (Month)],Table1[Category],Table1[[#This Row],[Category]],Table1[Supplier],Table1[[#This Row],[Supplier]],Table1[Brand],Table1[[#This Row],[Brand]],Table1[Year],Table1[[#This Row],[Year]],Table1[Month],"&lt;="&amp;Table1[[#This Row],[Month]])</f>
        <v>25752</v>
      </c>
      <c r="H63" s="17">
        <f>Table1[[#This Row],[YTD profit ]]+SUMIFS(Table1[Profit (Month)],Table1[Category],Table1[[#This Row],[Category]],Table1[Supplier],Table1[[#This Row],[Supplier]],Table1[Brand],Table1[[#This Row],[Brand]],Table1[Year],Table1[[#This Row],[Year]]-1,Table1[Month],"&gt;"&amp;Table1[[#This Row],[Month]])</f>
        <v>146390</v>
      </c>
      <c r="I63" s="17" t="str">
        <f>TEXT(DATE(Table1[[#This Row],[Year]],Table1[[#This Row],[Month]],1),"mmmm")</f>
        <v>February</v>
      </c>
    </row>
    <row r="64" spans="1:9" x14ac:dyDescent="0.35">
      <c r="A64" t="s">
        <v>6</v>
      </c>
      <c r="B64" t="s">
        <v>7</v>
      </c>
      <c r="C64" t="s">
        <v>8</v>
      </c>
      <c r="D64">
        <v>2023</v>
      </c>
      <c r="E64">
        <v>3</v>
      </c>
      <c r="F64" s="17">
        <v>13968</v>
      </c>
      <c r="G64" s="17">
        <f>SUMIFS(Table1[Profit (Month)],Table1[Category],Table1[[#This Row],[Category]],Table1[Supplier],Table1[[#This Row],[Supplier]],Table1[Brand],Table1[[#This Row],[Brand]],Table1[Year],Table1[[#This Row],[Year]],Table1[Month],"&lt;="&amp;Table1[[#This Row],[Month]])</f>
        <v>39720</v>
      </c>
      <c r="H64" s="17">
        <f>Table1[[#This Row],[YTD profit ]]+SUMIFS(Table1[Profit (Month)],Table1[Category],Table1[[#This Row],[Category]],Table1[Supplier],Table1[[#This Row],[Supplier]],Table1[Brand],Table1[[#This Row],[Brand]],Table1[Year],Table1[[#This Row],[Year]]-1,Table1[Month],"&gt;"&amp;Table1[[#This Row],[Month]])</f>
        <v>148494</v>
      </c>
      <c r="I64" s="17" t="str">
        <f>TEXT(DATE(Table1[[#This Row],[Year]],Table1[[#This Row],[Month]],1),"mmmm")</f>
        <v>March</v>
      </c>
    </row>
    <row r="65" spans="1:9" x14ac:dyDescent="0.35">
      <c r="A65" t="s">
        <v>6</v>
      </c>
      <c r="B65" t="s">
        <v>7</v>
      </c>
      <c r="C65" t="s">
        <v>8</v>
      </c>
      <c r="D65">
        <v>2023</v>
      </c>
      <c r="E65">
        <v>4</v>
      </c>
      <c r="F65" s="17">
        <v>11705</v>
      </c>
      <c r="G65" s="17">
        <f>SUMIFS(Table1[Profit (Month)],Table1[Category],Table1[[#This Row],[Category]],Table1[Supplier],Table1[[#This Row],[Supplier]],Table1[Brand],Table1[[#This Row],[Brand]],Table1[Year],Table1[[#This Row],[Year]],Table1[Month],"&lt;="&amp;Table1[[#This Row],[Month]])</f>
        <v>51425</v>
      </c>
      <c r="H65" s="17">
        <f>Table1[[#This Row],[YTD profit ]]+SUMIFS(Table1[Profit (Month)],Table1[Category],Table1[[#This Row],[Category]],Table1[Supplier],Table1[[#This Row],[Supplier]],Table1[Brand],Table1[[#This Row],[Brand]],Table1[Year],Table1[[#This Row],[Year]]-1,Table1[Month],"&gt;"&amp;Table1[[#This Row],[Month]])</f>
        <v>148849</v>
      </c>
      <c r="I65" s="17" t="str">
        <f>TEXT(DATE(Table1[[#This Row],[Year]],Table1[[#This Row],[Month]],1),"mmmm")</f>
        <v>April</v>
      </c>
    </row>
    <row r="66" spans="1:9" x14ac:dyDescent="0.35">
      <c r="A66" t="s">
        <v>6</v>
      </c>
      <c r="B66" t="s">
        <v>7</v>
      </c>
      <c r="C66" t="s">
        <v>8</v>
      </c>
      <c r="D66">
        <v>2023</v>
      </c>
      <c r="E66">
        <v>5</v>
      </c>
      <c r="F66" s="17">
        <v>13356</v>
      </c>
      <c r="G66" s="17">
        <f>SUMIFS(Table1[Profit (Month)],Table1[Category],Table1[[#This Row],[Category]],Table1[Supplier],Table1[[#This Row],[Supplier]],Table1[Brand],Table1[[#This Row],[Brand]],Table1[Year],Table1[[#This Row],[Year]],Table1[Month],"&lt;="&amp;Table1[[#This Row],[Month]])</f>
        <v>64781</v>
      </c>
      <c r="H66" s="17">
        <f>Table1[[#This Row],[YTD profit ]]+SUMIFS(Table1[Profit (Month)],Table1[Category],Table1[[#This Row],[Category]],Table1[Supplier],Table1[[#This Row],[Supplier]],Table1[Brand],Table1[[#This Row],[Brand]],Table1[Year],Table1[[#This Row],[Year]]-1,Table1[Month],"&gt;"&amp;Table1[[#This Row],[Month]])</f>
        <v>150372</v>
      </c>
      <c r="I66" s="17" t="str">
        <f>TEXT(DATE(Table1[[#This Row],[Year]],Table1[[#This Row],[Month]],1),"mmmm")</f>
        <v>May</v>
      </c>
    </row>
    <row r="67" spans="1:9" x14ac:dyDescent="0.35">
      <c r="A67" t="s">
        <v>6</v>
      </c>
      <c r="B67" t="s">
        <v>7</v>
      </c>
      <c r="C67" t="s">
        <v>8</v>
      </c>
      <c r="D67">
        <v>2023</v>
      </c>
      <c r="E67">
        <v>6</v>
      </c>
      <c r="F67" s="17">
        <v>14772</v>
      </c>
      <c r="G67" s="17">
        <f>SUMIFS(Table1[Profit (Month)],Table1[Category],Table1[[#This Row],[Category]],Table1[Supplier],Table1[[#This Row],[Supplier]],Table1[Brand],Table1[[#This Row],[Brand]],Table1[Year],Table1[[#This Row],[Year]],Table1[Month],"&lt;="&amp;Table1[[#This Row],[Month]])</f>
        <v>79553</v>
      </c>
      <c r="H67" s="17">
        <f>Table1[[#This Row],[YTD profit ]]+SUMIFS(Table1[Profit (Month)],Table1[Category],Table1[[#This Row],[Category]],Table1[Supplier],Table1[[#This Row],[Supplier]],Table1[Brand],Table1[[#This Row],[Brand]],Table1[Year],Table1[[#This Row],[Year]]-1,Table1[Month],"&gt;"&amp;Table1[[#This Row],[Month]])</f>
        <v>153344</v>
      </c>
      <c r="I67" s="17" t="str">
        <f>TEXT(DATE(Table1[[#This Row],[Year]],Table1[[#This Row],[Month]],1),"mmmm")</f>
        <v>June</v>
      </c>
    </row>
    <row r="68" spans="1:9" x14ac:dyDescent="0.35">
      <c r="A68" t="s">
        <v>6</v>
      </c>
      <c r="B68" t="s">
        <v>7</v>
      </c>
      <c r="C68" t="s">
        <v>8</v>
      </c>
      <c r="D68">
        <v>2023</v>
      </c>
      <c r="E68">
        <v>7</v>
      </c>
      <c r="F68" s="17">
        <v>11857</v>
      </c>
      <c r="G68" s="17">
        <f>SUMIFS(Table1[Profit (Month)],Table1[Category],Table1[[#This Row],[Category]],Table1[Supplier],Table1[[#This Row],[Supplier]],Table1[Brand],Table1[[#This Row],[Brand]],Table1[Year],Table1[[#This Row],[Year]],Table1[Month],"&lt;="&amp;Table1[[#This Row],[Month]])</f>
        <v>91410</v>
      </c>
      <c r="H68" s="17">
        <f>Table1[[#This Row],[YTD profit ]]+SUMIFS(Table1[Profit (Month)],Table1[Category],Table1[[#This Row],[Category]],Table1[Supplier],Table1[[#This Row],[Supplier]],Table1[Brand],Table1[[#This Row],[Brand]],Table1[Year],Table1[[#This Row],[Year]]-1,Table1[Month],"&gt;"&amp;Table1[[#This Row],[Month]])</f>
        <v>151779</v>
      </c>
      <c r="I68" s="17" t="str">
        <f>TEXT(DATE(Table1[[#This Row],[Year]],Table1[[#This Row],[Month]],1),"mmmm")</f>
        <v>July</v>
      </c>
    </row>
    <row r="69" spans="1:9" x14ac:dyDescent="0.35">
      <c r="A69" t="s">
        <v>6</v>
      </c>
      <c r="B69" t="s">
        <v>7</v>
      </c>
      <c r="C69" t="s">
        <v>8</v>
      </c>
      <c r="D69">
        <v>2023</v>
      </c>
      <c r="E69">
        <v>8</v>
      </c>
      <c r="F69" s="17">
        <v>12892</v>
      </c>
      <c r="G69" s="17">
        <f>SUMIFS(Table1[Profit (Month)],Table1[Category],Table1[[#This Row],[Category]],Table1[Supplier],Table1[[#This Row],[Supplier]],Table1[Brand],Table1[[#This Row],[Brand]],Table1[Year],Table1[[#This Row],[Year]],Table1[Month],"&lt;="&amp;Table1[[#This Row],[Month]])</f>
        <v>104302</v>
      </c>
      <c r="H69" s="17">
        <f>Table1[[#This Row],[YTD profit ]]+SUMIFS(Table1[Profit (Month)],Table1[Category],Table1[[#This Row],[Category]],Table1[Supplier],Table1[[#This Row],[Supplier]],Table1[Brand],Table1[[#This Row],[Brand]],Table1[Year],Table1[[#This Row],[Year]]-1,Table1[Month],"&gt;"&amp;Table1[[#This Row],[Month]])</f>
        <v>153197</v>
      </c>
      <c r="I69" s="17" t="str">
        <f>TEXT(DATE(Table1[[#This Row],[Year]],Table1[[#This Row],[Month]],1),"mmmm")</f>
        <v>August</v>
      </c>
    </row>
    <row r="70" spans="1:9" x14ac:dyDescent="0.35">
      <c r="A70" t="s">
        <v>6</v>
      </c>
      <c r="B70" t="s">
        <v>7</v>
      </c>
      <c r="C70" t="s">
        <v>8</v>
      </c>
      <c r="D70">
        <v>2023</v>
      </c>
      <c r="E70">
        <v>9</v>
      </c>
      <c r="F70" s="17">
        <v>13518</v>
      </c>
      <c r="G70" s="17">
        <f>SUMIFS(Table1[Profit (Month)],Table1[Category],Table1[[#This Row],[Category]],Table1[Supplier],Table1[[#This Row],[Supplier]],Table1[Brand],Table1[[#This Row],[Brand]],Table1[Year],Table1[[#This Row],[Year]],Table1[Month],"&lt;="&amp;Table1[[#This Row],[Month]])</f>
        <v>117820</v>
      </c>
      <c r="H70" s="17">
        <f>Table1[[#This Row],[YTD profit ]]+SUMIFS(Table1[Profit (Month)],Table1[Category],Table1[[#This Row],[Category]],Table1[Supplier],Table1[[#This Row],[Supplier]],Table1[Brand],Table1[[#This Row],[Brand]],Table1[Year],Table1[[#This Row],[Year]]-1,Table1[Month],"&gt;"&amp;Table1[[#This Row],[Month]])</f>
        <v>156405</v>
      </c>
      <c r="I70" s="17" t="str">
        <f>TEXT(DATE(Table1[[#This Row],[Year]],Table1[[#This Row],[Month]],1),"mmmm")</f>
        <v>September</v>
      </c>
    </row>
    <row r="71" spans="1:9" x14ac:dyDescent="0.35">
      <c r="A71" t="s">
        <v>6</v>
      </c>
      <c r="B71" t="s">
        <v>7</v>
      </c>
      <c r="C71" t="s">
        <v>8</v>
      </c>
      <c r="D71">
        <v>2023</v>
      </c>
      <c r="E71">
        <v>10</v>
      </c>
      <c r="F71" s="17">
        <v>10268</v>
      </c>
      <c r="G71" s="17">
        <f>SUMIFS(Table1[Profit (Month)],Table1[Category],Table1[[#This Row],[Category]],Table1[Supplier],Table1[[#This Row],[Supplier]],Table1[Brand],Table1[[#This Row],[Brand]],Table1[Year],Table1[[#This Row],[Year]],Table1[Month],"&lt;="&amp;Table1[[#This Row],[Month]])</f>
        <v>128088</v>
      </c>
      <c r="H71" s="17">
        <f>Table1[[#This Row],[YTD profit ]]+SUMIFS(Table1[Profit (Month)],Table1[Category],Table1[[#This Row],[Category]],Table1[Supplier],Table1[[#This Row],[Supplier]],Table1[Brand],Table1[[#This Row],[Brand]],Table1[Year],Table1[[#This Row],[Year]]-1,Table1[Month],"&gt;"&amp;Table1[[#This Row],[Month]])</f>
        <v>154503</v>
      </c>
      <c r="I71" s="17" t="str">
        <f>TEXT(DATE(Table1[[#This Row],[Year]],Table1[[#This Row],[Month]],1),"mmmm")</f>
        <v>October</v>
      </c>
    </row>
    <row r="72" spans="1:9" x14ac:dyDescent="0.35">
      <c r="A72" t="s">
        <v>6</v>
      </c>
      <c r="B72" t="s">
        <v>7</v>
      </c>
      <c r="C72" t="s">
        <v>8</v>
      </c>
      <c r="D72">
        <v>2023</v>
      </c>
      <c r="E72">
        <v>11</v>
      </c>
      <c r="F72" s="17">
        <v>12263</v>
      </c>
      <c r="G72" s="17">
        <f>SUMIFS(Table1[Profit (Month)],Table1[Category],Table1[[#This Row],[Category]],Table1[Supplier],Table1[[#This Row],[Supplier]],Table1[Brand],Table1[[#This Row],[Brand]],Table1[Year],Table1[[#This Row],[Year]],Table1[Month],"&lt;="&amp;Table1[[#This Row],[Month]])</f>
        <v>140351</v>
      </c>
      <c r="H72" s="17">
        <f>Table1[[#This Row],[YTD profit ]]+SUMIFS(Table1[Profit (Month)],Table1[Category],Table1[[#This Row],[Category]],Table1[Supplier],Table1[[#This Row],[Supplier]],Table1[Brand],Table1[[#This Row],[Brand]],Table1[Year],Table1[[#This Row],[Year]]-1,Table1[Month],"&gt;"&amp;Table1[[#This Row],[Month]])</f>
        <v>153580</v>
      </c>
      <c r="I72" s="17" t="str">
        <f>TEXT(DATE(Table1[[#This Row],[Year]],Table1[[#This Row],[Month]],1),"mmmm")</f>
        <v>November</v>
      </c>
    </row>
    <row r="73" spans="1:9" x14ac:dyDescent="0.35">
      <c r="A73" t="s">
        <v>6</v>
      </c>
      <c r="B73" t="s">
        <v>7</v>
      </c>
      <c r="C73" t="s">
        <v>8</v>
      </c>
      <c r="D73">
        <v>2023</v>
      </c>
      <c r="E73">
        <v>12</v>
      </c>
      <c r="F73" s="17">
        <v>11636</v>
      </c>
      <c r="G73" s="17">
        <f>SUMIFS(Table1[Profit (Month)],Table1[Category],Table1[[#This Row],[Category]],Table1[Supplier],Table1[[#This Row],[Supplier]],Table1[Brand],Table1[[#This Row],[Brand]],Table1[Year],Table1[[#This Row],[Year]],Table1[Month],"&lt;="&amp;Table1[[#This Row],[Month]])</f>
        <v>151987</v>
      </c>
      <c r="H73" s="17">
        <f>Table1[[#This Row],[YTD profit ]]+SUMIFS(Table1[Profit (Month)],Table1[Category],Table1[[#This Row],[Category]],Table1[Supplier],Table1[[#This Row],[Supplier]],Table1[Brand],Table1[[#This Row],[Brand]],Table1[Year],Table1[[#This Row],[Year]]-1,Table1[Month],"&gt;"&amp;Table1[[#This Row],[Month]])</f>
        <v>151987</v>
      </c>
      <c r="I73" s="17" t="str">
        <f>TEXT(DATE(Table1[[#This Row],[Year]],Table1[[#This Row],[Month]],1),"mmmm")</f>
        <v>December</v>
      </c>
    </row>
    <row r="74" spans="1:9" x14ac:dyDescent="0.35">
      <c r="A74" t="s">
        <v>6</v>
      </c>
      <c r="B74" t="s">
        <v>7</v>
      </c>
      <c r="C74" t="s">
        <v>8</v>
      </c>
      <c r="D74">
        <v>2024</v>
      </c>
      <c r="E74">
        <v>1</v>
      </c>
      <c r="F74" s="17">
        <v>14337</v>
      </c>
      <c r="G74" s="17">
        <f>SUMIFS(Table1[Profit (Month)],Table1[Category],Table1[[#This Row],[Category]],Table1[Supplier],Table1[[#This Row],[Supplier]],Table1[Brand],Table1[[#This Row],[Brand]],Table1[Year],Table1[[#This Row],[Year]],Table1[Month],"&lt;="&amp;Table1[[#This Row],[Month]])</f>
        <v>14337</v>
      </c>
      <c r="H74" s="17">
        <f>Table1[[#This Row],[YTD profit ]]+SUMIFS(Table1[Profit (Month)],Table1[Category],Table1[[#This Row],[Category]],Table1[Supplier],Table1[[#This Row],[Supplier]],Table1[Brand],Table1[[#This Row],[Brand]],Table1[Year],Table1[[#This Row],[Year]]-1,Table1[Month],"&gt;"&amp;Table1[[#This Row],[Month]])</f>
        <v>151426</v>
      </c>
      <c r="I74" s="17" t="str">
        <f>TEXT(DATE(Table1[[#This Row],[Year]],Table1[[#This Row],[Month]],1),"mmmm")</f>
        <v>January</v>
      </c>
    </row>
    <row r="75" spans="1:9" x14ac:dyDescent="0.35">
      <c r="A75" t="s">
        <v>6</v>
      </c>
      <c r="B75" t="s">
        <v>7</v>
      </c>
      <c r="C75" t="s">
        <v>8</v>
      </c>
      <c r="D75">
        <v>2024</v>
      </c>
      <c r="E75">
        <v>2</v>
      </c>
      <c r="F75" s="17">
        <v>10445</v>
      </c>
      <c r="G75" s="17">
        <f>SUMIFS(Table1[Profit (Month)],Table1[Category],Table1[[#This Row],[Category]],Table1[Supplier],Table1[[#This Row],[Supplier]],Table1[Brand],Table1[[#This Row],[Brand]],Table1[Year],Table1[[#This Row],[Year]],Table1[Month],"&lt;="&amp;Table1[[#This Row],[Month]])</f>
        <v>24782</v>
      </c>
      <c r="H75" s="17">
        <f>Table1[[#This Row],[YTD profit ]]+SUMIFS(Table1[Profit (Month)],Table1[Category],Table1[[#This Row],[Category]],Table1[Supplier],Table1[[#This Row],[Supplier]],Table1[Brand],Table1[[#This Row],[Brand]],Table1[Year],Table1[[#This Row],[Year]]-1,Table1[Month],"&gt;"&amp;Table1[[#This Row],[Month]])</f>
        <v>151017</v>
      </c>
      <c r="I75" s="17" t="str">
        <f>TEXT(DATE(Table1[[#This Row],[Year]],Table1[[#This Row],[Month]],1),"mmmm")</f>
        <v>February</v>
      </c>
    </row>
    <row r="76" spans="1:9" x14ac:dyDescent="0.35">
      <c r="A76" t="s">
        <v>6</v>
      </c>
      <c r="B76" t="s">
        <v>7</v>
      </c>
      <c r="C76" t="s">
        <v>8</v>
      </c>
      <c r="D76">
        <v>2024</v>
      </c>
      <c r="E76">
        <v>3</v>
      </c>
      <c r="F76" s="17">
        <v>14665</v>
      </c>
      <c r="G76" s="17">
        <f>SUMIFS(Table1[Profit (Month)],Table1[Category],Table1[[#This Row],[Category]],Table1[Supplier],Table1[[#This Row],[Supplier]],Table1[Brand],Table1[[#This Row],[Brand]],Table1[Year],Table1[[#This Row],[Year]],Table1[Month],"&lt;="&amp;Table1[[#This Row],[Month]])</f>
        <v>39447</v>
      </c>
      <c r="H76" s="17">
        <f>Table1[[#This Row],[YTD profit ]]+SUMIFS(Table1[Profit (Month)],Table1[Category],Table1[[#This Row],[Category]],Table1[Supplier],Table1[[#This Row],[Supplier]],Table1[Brand],Table1[[#This Row],[Brand]],Table1[Year],Table1[[#This Row],[Year]]-1,Table1[Month],"&gt;"&amp;Table1[[#This Row],[Month]])</f>
        <v>151714</v>
      </c>
      <c r="I76" s="17" t="str">
        <f>TEXT(DATE(Table1[[#This Row],[Year]],Table1[[#This Row],[Month]],1),"mmmm")</f>
        <v>March</v>
      </c>
    </row>
    <row r="77" spans="1:9" x14ac:dyDescent="0.35">
      <c r="A77" t="s">
        <v>6</v>
      </c>
      <c r="B77" t="s">
        <v>7</v>
      </c>
      <c r="C77" t="s">
        <v>8</v>
      </c>
      <c r="D77">
        <v>2024</v>
      </c>
      <c r="E77">
        <v>4</v>
      </c>
      <c r="F77" s="17">
        <v>10531</v>
      </c>
      <c r="G77" s="17">
        <f>SUMIFS(Table1[Profit (Month)],Table1[Category],Table1[[#This Row],[Category]],Table1[Supplier],Table1[[#This Row],[Supplier]],Table1[Brand],Table1[[#This Row],[Brand]],Table1[Year],Table1[[#This Row],[Year]],Table1[Month],"&lt;="&amp;Table1[[#This Row],[Month]])</f>
        <v>49978</v>
      </c>
      <c r="H77" s="17">
        <f>Table1[[#This Row],[YTD profit ]]+SUMIFS(Table1[Profit (Month)],Table1[Category],Table1[[#This Row],[Category]],Table1[Supplier],Table1[[#This Row],[Supplier]],Table1[Brand],Table1[[#This Row],[Brand]],Table1[Year],Table1[[#This Row],[Year]]-1,Table1[Month],"&gt;"&amp;Table1[[#This Row],[Month]])</f>
        <v>150540</v>
      </c>
      <c r="I77" s="17" t="str">
        <f>TEXT(DATE(Table1[[#This Row],[Year]],Table1[[#This Row],[Month]],1),"mmmm")</f>
        <v>April</v>
      </c>
    </row>
    <row r="78" spans="1:9" x14ac:dyDescent="0.35">
      <c r="A78" t="s">
        <v>6</v>
      </c>
      <c r="B78" t="s">
        <v>7</v>
      </c>
      <c r="C78" t="s">
        <v>8</v>
      </c>
      <c r="D78">
        <v>2024</v>
      </c>
      <c r="E78">
        <v>5</v>
      </c>
      <c r="F78" s="17">
        <v>10075</v>
      </c>
      <c r="G78" s="17">
        <f>SUMIFS(Table1[Profit (Month)],Table1[Category],Table1[[#This Row],[Category]],Table1[Supplier],Table1[[#This Row],[Supplier]],Table1[Brand],Table1[[#This Row],[Brand]],Table1[Year],Table1[[#This Row],[Year]],Table1[Month],"&lt;="&amp;Table1[[#This Row],[Month]])</f>
        <v>60053</v>
      </c>
      <c r="H78" s="17">
        <f>Table1[[#This Row],[YTD profit ]]+SUMIFS(Table1[Profit (Month)],Table1[Category],Table1[[#This Row],[Category]],Table1[Supplier],Table1[[#This Row],[Supplier]],Table1[Brand],Table1[[#This Row],[Brand]],Table1[Year],Table1[[#This Row],[Year]]-1,Table1[Month],"&gt;"&amp;Table1[[#This Row],[Month]])</f>
        <v>147259</v>
      </c>
      <c r="I78" s="17" t="str">
        <f>TEXT(DATE(Table1[[#This Row],[Year]],Table1[[#This Row],[Month]],1),"mmmm")</f>
        <v>May</v>
      </c>
    </row>
    <row r="79" spans="1:9" x14ac:dyDescent="0.35">
      <c r="A79" t="s">
        <v>6</v>
      </c>
      <c r="B79" t="s">
        <v>7</v>
      </c>
      <c r="C79" t="s">
        <v>9</v>
      </c>
      <c r="D79">
        <v>2018</v>
      </c>
      <c r="E79">
        <v>1</v>
      </c>
      <c r="F79" s="17">
        <v>13788</v>
      </c>
      <c r="G79" s="17">
        <f>SUMIFS(Table1[Profit (Month)],Table1[Category],Table1[[#This Row],[Category]],Table1[Supplier],Table1[[#This Row],[Supplier]],Table1[Brand],Table1[[#This Row],[Brand]],Table1[Year],Table1[[#This Row],[Year]],Table1[Month],"&lt;="&amp;Table1[[#This Row],[Month]])</f>
        <v>13788</v>
      </c>
      <c r="H79" s="17">
        <f>Table1[[#This Row],[YTD profit ]]+SUMIFS(Table1[Profit (Month)],Table1[Category],Table1[[#This Row],[Category]],Table1[Supplier],Table1[[#This Row],[Supplier]],Table1[Brand],Table1[[#This Row],[Brand]],Table1[Year],Table1[[#This Row],[Year]]-1,Table1[Month],"&gt;"&amp;Table1[[#This Row],[Month]])</f>
        <v>13788</v>
      </c>
      <c r="I79" s="17" t="str">
        <f>TEXT(DATE(Table1[[#This Row],[Year]],Table1[[#This Row],[Month]],1),"mmmm")</f>
        <v>January</v>
      </c>
    </row>
    <row r="80" spans="1:9" x14ac:dyDescent="0.35">
      <c r="A80" t="s">
        <v>6</v>
      </c>
      <c r="B80" t="s">
        <v>7</v>
      </c>
      <c r="C80" t="s">
        <v>9</v>
      </c>
      <c r="D80">
        <v>2018</v>
      </c>
      <c r="E80">
        <v>2</v>
      </c>
      <c r="F80" s="17">
        <v>10423</v>
      </c>
      <c r="G80" s="17">
        <f>SUMIFS(Table1[Profit (Month)],Table1[Category],Table1[[#This Row],[Category]],Table1[Supplier],Table1[[#This Row],[Supplier]],Table1[Brand],Table1[[#This Row],[Brand]],Table1[Year],Table1[[#This Row],[Year]],Table1[Month],"&lt;="&amp;Table1[[#This Row],[Month]])</f>
        <v>24211</v>
      </c>
      <c r="H80" s="17">
        <f>Table1[[#This Row],[YTD profit ]]+SUMIFS(Table1[Profit (Month)],Table1[Category],Table1[[#This Row],[Category]],Table1[Supplier],Table1[[#This Row],[Supplier]],Table1[Brand],Table1[[#This Row],[Brand]],Table1[Year],Table1[[#This Row],[Year]]-1,Table1[Month],"&gt;"&amp;Table1[[#This Row],[Month]])</f>
        <v>24211</v>
      </c>
      <c r="I80" s="17" t="str">
        <f>TEXT(DATE(Table1[[#This Row],[Year]],Table1[[#This Row],[Month]],1),"mmmm")</f>
        <v>February</v>
      </c>
    </row>
    <row r="81" spans="1:9" x14ac:dyDescent="0.35">
      <c r="A81" t="s">
        <v>6</v>
      </c>
      <c r="B81" t="s">
        <v>7</v>
      </c>
      <c r="C81" t="s">
        <v>9</v>
      </c>
      <c r="D81">
        <v>2018</v>
      </c>
      <c r="E81">
        <v>3</v>
      </c>
      <c r="F81" s="17">
        <v>12282</v>
      </c>
      <c r="G81" s="17">
        <f>SUMIFS(Table1[Profit (Month)],Table1[Category],Table1[[#This Row],[Category]],Table1[Supplier],Table1[[#This Row],[Supplier]],Table1[Brand],Table1[[#This Row],[Brand]],Table1[Year],Table1[[#This Row],[Year]],Table1[Month],"&lt;="&amp;Table1[[#This Row],[Month]])</f>
        <v>36493</v>
      </c>
      <c r="H81" s="17">
        <f>Table1[[#This Row],[YTD profit ]]+SUMIFS(Table1[Profit (Month)],Table1[Category],Table1[[#This Row],[Category]],Table1[Supplier],Table1[[#This Row],[Supplier]],Table1[Brand],Table1[[#This Row],[Brand]],Table1[Year],Table1[[#This Row],[Year]]-1,Table1[Month],"&gt;"&amp;Table1[[#This Row],[Month]])</f>
        <v>36493</v>
      </c>
      <c r="I81" s="17" t="str">
        <f>TEXT(DATE(Table1[[#This Row],[Year]],Table1[[#This Row],[Month]],1),"mmmm")</f>
        <v>March</v>
      </c>
    </row>
    <row r="82" spans="1:9" x14ac:dyDescent="0.35">
      <c r="A82" t="s">
        <v>6</v>
      </c>
      <c r="B82" t="s">
        <v>7</v>
      </c>
      <c r="C82" t="s">
        <v>9</v>
      </c>
      <c r="D82">
        <v>2018</v>
      </c>
      <c r="E82">
        <v>4</v>
      </c>
      <c r="F82" s="17">
        <v>14302</v>
      </c>
      <c r="G82" s="17">
        <f>SUMIFS(Table1[Profit (Month)],Table1[Category],Table1[[#This Row],[Category]],Table1[Supplier],Table1[[#This Row],[Supplier]],Table1[Brand],Table1[[#This Row],[Brand]],Table1[Year],Table1[[#This Row],[Year]],Table1[Month],"&lt;="&amp;Table1[[#This Row],[Month]])</f>
        <v>50795</v>
      </c>
      <c r="H82" s="17">
        <f>Table1[[#This Row],[YTD profit ]]+SUMIFS(Table1[Profit (Month)],Table1[Category],Table1[[#This Row],[Category]],Table1[Supplier],Table1[[#This Row],[Supplier]],Table1[Brand],Table1[[#This Row],[Brand]],Table1[Year],Table1[[#This Row],[Year]]-1,Table1[Month],"&gt;"&amp;Table1[[#This Row],[Month]])</f>
        <v>50795</v>
      </c>
      <c r="I82" s="17" t="str">
        <f>TEXT(DATE(Table1[[#This Row],[Year]],Table1[[#This Row],[Month]],1),"mmmm")</f>
        <v>April</v>
      </c>
    </row>
    <row r="83" spans="1:9" x14ac:dyDescent="0.35">
      <c r="A83" t="s">
        <v>6</v>
      </c>
      <c r="B83" t="s">
        <v>7</v>
      </c>
      <c r="C83" t="s">
        <v>9</v>
      </c>
      <c r="D83">
        <v>2018</v>
      </c>
      <c r="E83">
        <v>5</v>
      </c>
      <c r="F83" s="17">
        <v>12778</v>
      </c>
      <c r="G83" s="17">
        <f>SUMIFS(Table1[Profit (Month)],Table1[Category],Table1[[#This Row],[Category]],Table1[Supplier],Table1[[#This Row],[Supplier]],Table1[Brand],Table1[[#This Row],[Brand]],Table1[Year],Table1[[#This Row],[Year]],Table1[Month],"&lt;="&amp;Table1[[#This Row],[Month]])</f>
        <v>63573</v>
      </c>
      <c r="H83" s="17">
        <f>Table1[[#This Row],[YTD profit ]]+SUMIFS(Table1[Profit (Month)],Table1[Category],Table1[[#This Row],[Category]],Table1[Supplier],Table1[[#This Row],[Supplier]],Table1[Brand],Table1[[#This Row],[Brand]],Table1[Year],Table1[[#This Row],[Year]]-1,Table1[Month],"&gt;"&amp;Table1[[#This Row],[Month]])</f>
        <v>63573</v>
      </c>
      <c r="I83" s="17" t="str">
        <f>TEXT(DATE(Table1[[#This Row],[Year]],Table1[[#This Row],[Month]],1),"mmmm")</f>
        <v>May</v>
      </c>
    </row>
    <row r="84" spans="1:9" x14ac:dyDescent="0.35">
      <c r="A84" t="s">
        <v>6</v>
      </c>
      <c r="B84" t="s">
        <v>7</v>
      </c>
      <c r="C84" t="s">
        <v>9</v>
      </c>
      <c r="D84">
        <v>2018</v>
      </c>
      <c r="E84">
        <v>6</v>
      </c>
      <c r="F84" s="17">
        <v>10276</v>
      </c>
      <c r="G84" s="17">
        <f>SUMIFS(Table1[Profit (Month)],Table1[Category],Table1[[#This Row],[Category]],Table1[Supplier],Table1[[#This Row],[Supplier]],Table1[Brand],Table1[[#This Row],[Brand]],Table1[Year],Table1[[#This Row],[Year]],Table1[Month],"&lt;="&amp;Table1[[#This Row],[Month]])</f>
        <v>73849</v>
      </c>
      <c r="H84" s="17">
        <f>Table1[[#This Row],[YTD profit ]]+SUMIFS(Table1[Profit (Month)],Table1[Category],Table1[[#This Row],[Category]],Table1[Supplier],Table1[[#This Row],[Supplier]],Table1[Brand],Table1[[#This Row],[Brand]],Table1[Year],Table1[[#This Row],[Year]]-1,Table1[Month],"&gt;"&amp;Table1[[#This Row],[Month]])</f>
        <v>73849</v>
      </c>
      <c r="I84" s="17" t="str">
        <f>TEXT(DATE(Table1[[#This Row],[Year]],Table1[[#This Row],[Month]],1),"mmmm")</f>
        <v>June</v>
      </c>
    </row>
    <row r="85" spans="1:9" x14ac:dyDescent="0.35">
      <c r="A85" t="s">
        <v>6</v>
      </c>
      <c r="B85" t="s">
        <v>7</v>
      </c>
      <c r="C85" t="s">
        <v>9</v>
      </c>
      <c r="D85">
        <v>2018</v>
      </c>
      <c r="E85">
        <v>7</v>
      </c>
      <c r="F85" s="17">
        <v>11662</v>
      </c>
      <c r="G85" s="17">
        <f>SUMIFS(Table1[Profit (Month)],Table1[Category],Table1[[#This Row],[Category]],Table1[Supplier],Table1[[#This Row],[Supplier]],Table1[Brand],Table1[[#This Row],[Brand]],Table1[Year],Table1[[#This Row],[Year]],Table1[Month],"&lt;="&amp;Table1[[#This Row],[Month]])</f>
        <v>85511</v>
      </c>
      <c r="H85" s="17">
        <f>Table1[[#This Row],[YTD profit ]]+SUMIFS(Table1[Profit (Month)],Table1[Category],Table1[[#This Row],[Category]],Table1[Supplier],Table1[[#This Row],[Supplier]],Table1[Brand],Table1[[#This Row],[Brand]],Table1[Year],Table1[[#This Row],[Year]]-1,Table1[Month],"&gt;"&amp;Table1[[#This Row],[Month]])</f>
        <v>85511</v>
      </c>
      <c r="I85" s="17" t="str">
        <f>TEXT(DATE(Table1[[#This Row],[Year]],Table1[[#This Row],[Month]],1),"mmmm")</f>
        <v>July</v>
      </c>
    </row>
    <row r="86" spans="1:9" x14ac:dyDescent="0.35">
      <c r="A86" t="s">
        <v>6</v>
      </c>
      <c r="B86" t="s">
        <v>7</v>
      </c>
      <c r="C86" t="s">
        <v>9</v>
      </c>
      <c r="D86">
        <v>2018</v>
      </c>
      <c r="E86">
        <v>8</v>
      </c>
      <c r="F86" s="17">
        <v>10041</v>
      </c>
      <c r="G86" s="17">
        <f>SUMIFS(Table1[Profit (Month)],Table1[Category],Table1[[#This Row],[Category]],Table1[Supplier],Table1[[#This Row],[Supplier]],Table1[Brand],Table1[[#This Row],[Brand]],Table1[Year],Table1[[#This Row],[Year]],Table1[Month],"&lt;="&amp;Table1[[#This Row],[Month]])</f>
        <v>95552</v>
      </c>
      <c r="H86" s="17">
        <f>Table1[[#This Row],[YTD profit ]]+SUMIFS(Table1[Profit (Month)],Table1[Category],Table1[[#This Row],[Category]],Table1[Supplier],Table1[[#This Row],[Supplier]],Table1[Brand],Table1[[#This Row],[Brand]],Table1[Year],Table1[[#This Row],[Year]]-1,Table1[Month],"&gt;"&amp;Table1[[#This Row],[Month]])</f>
        <v>95552</v>
      </c>
      <c r="I86" s="17" t="str">
        <f>TEXT(DATE(Table1[[#This Row],[Year]],Table1[[#This Row],[Month]],1),"mmmm")</f>
        <v>August</v>
      </c>
    </row>
    <row r="87" spans="1:9" x14ac:dyDescent="0.35">
      <c r="A87" t="s">
        <v>6</v>
      </c>
      <c r="B87" t="s">
        <v>7</v>
      </c>
      <c r="C87" t="s">
        <v>9</v>
      </c>
      <c r="D87">
        <v>2018</v>
      </c>
      <c r="E87">
        <v>9</v>
      </c>
      <c r="F87" s="17">
        <v>11757</v>
      </c>
      <c r="G87" s="17">
        <f>SUMIFS(Table1[Profit (Month)],Table1[Category],Table1[[#This Row],[Category]],Table1[Supplier],Table1[[#This Row],[Supplier]],Table1[Brand],Table1[[#This Row],[Brand]],Table1[Year],Table1[[#This Row],[Year]],Table1[Month],"&lt;="&amp;Table1[[#This Row],[Month]])</f>
        <v>107309</v>
      </c>
      <c r="H87" s="17">
        <f>Table1[[#This Row],[YTD profit ]]+SUMIFS(Table1[Profit (Month)],Table1[Category],Table1[[#This Row],[Category]],Table1[Supplier],Table1[[#This Row],[Supplier]],Table1[Brand],Table1[[#This Row],[Brand]],Table1[Year],Table1[[#This Row],[Year]]-1,Table1[Month],"&gt;"&amp;Table1[[#This Row],[Month]])</f>
        <v>107309</v>
      </c>
      <c r="I87" s="17" t="str">
        <f>TEXT(DATE(Table1[[#This Row],[Year]],Table1[[#This Row],[Month]],1),"mmmm")</f>
        <v>September</v>
      </c>
    </row>
    <row r="88" spans="1:9" x14ac:dyDescent="0.35">
      <c r="A88" t="s">
        <v>6</v>
      </c>
      <c r="B88" t="s">
        <v>7</v>
      </c>
      <c r="C88" t="s">
        <v>9</v>
      </c>
      <c r="D88">
        <v>2018</v>
      </c>
      <c r="E88">
        <v>10</v>
      </c>
      <c r="F88" s="17">
        <v>12137</v>
      </c>
      <c r="G88" s="17">
        <f>SUMIFS(Table1[Profit (Month)],Table1[Category],Table1[[#This Row],[Category]],Table1[Supplier],Table1[[#This Row],[Supplier]],Table1[Brand],Table1[[#This Row],[Brand]],Table1[Year],Table1[[#This Row],[Year]],Table1[Month],"&lt;="&amp;Table1[[#This Row],[Month]])</f>
        <v>119446</v>
      </c>
      <c r="H88" s="17">
        <f>Table1[[#This Row],[YTD profit ]]+SUMIFS(Table1[Profit (Month)],Table1[Category],Table1[[#This Row],[Category]],Table1[Supplier],Table1[[#This Row],[Supplier]],Table1[Brand],Table1[[#This Row],[Brand]],Table1[Year],Table1[[#This Row],[Year]]-1,Table1[Month],"&gt;"&amp;Table1[[#This Row],[Month]])</f>
        <v>119446</v>
      </c>
      <c r="I88" s="17" t="str">
        <f>TEXT(DATE(Table1[[#This Row],[Year]],Table1[[#This Row],[Month]],1),"mmmm")</f>
        <v>October</v>
      </c>
    </row>
    <row r="89" spans="1:9" x14ac:dyDescent="0.35">
      <c r="A89" t="s">
        <v>6</v>
      </c>
      <c r="B89" t="s">
        <v>7</v>
      </c>
      <c r="C89" t="s">
        <v>9</v>
      </c>
      <c r="D89">
        <v>2018</v>
      </c>
      <c r="E89">
        <v>11</v>
      </c>
      <c r="F89" s="17">
        <v>10449</v>
      </c>
      <c r="G89" s="17">
        <f>SUMIFS(Table1[Profit (Month)],Table1[Category],Table1[[#This Row],[Category]],Table1[Supplier],Table1[[#This Row],[Supplier]],Table1[Brand],Table1[[#This Row],[Brand]],Table1[Year],Table1[[#This Row],[Year]],Table1[Month],"&lt;="&amp;Table1[[#This Row],[Month]])</f>
        <v>129895</v>
      </c>
      <c r="H89" s="17">
        <f>Table1[[#This Row],[YTD profit ]]+SUMIFS(Table1[Profit (Month)],Table1[Category],Table1[[#This Row],[Category]],Table1[Supplier],Table1[[#This Row],[Supplier]],Table1[Brand],Table1[[#This Row],[Brand]],Table1[Year],Table1[[#This Row],[Year]]-1,Table1[Month],"&gt;"&amp;Table1[[#This Row],[Month]])</f>
        <v>129895</v>
      </c>
      <c r="I89" s="17" t="str">
        <f>TEXT(DATE(Table1[[#This Row],[Year]],Table1[[#This Row],[Month]],1),"mmmm")</f>
        <v>November</v>
      </c>
    </row>
    <row r="90" spans="1:9" x14ac:dyDescent="0.35">
      <c r="A90" t="s">
        <v>6</v>
      </c>
      <c r="B90" t="s">
        <v>7</v>
      </c>
      <c r="C90" t="s">
        <v>9</v>
      </c>
      <c r="D90">
        <v>2018</v>
      </c>
      <c r="E90">
        <v>12</v>
      </c>
      <c r="F90" s="17">
        <v>14341</v>
      </c>
      <c r="G90" s="17">
        <f>SUMIFS(Table1[Profit (Month)],Table1[Category],Table1[[#This Row],[Category]],Table1[Supplier],Table1[[#This Row],[Supplier]],Table1[Brand],Table1[[#This Row],[Brand]],Table1[Year],Table1[[#This Row],[Year]],Table1[Month],"&lt;="&amp;Table1[[#This Row],[Month]])</f>
        <v>144236</v>
      </c>
      <c r="H90" s="17">
        <f>Table1[[#This Row],[YTD profit ]]+SUMIFS(Table1[Profit (Month)],Table1[Category],Table1[[#This Row],[Category]],Table1[Supplier],Table1[[#This Row],[Supplier]],Table1[Brand],Table1[[#This Row],[Brand]],Table1[Year],Table1[[#This Row],[Year]]-1,Table1[Month],"&gt;"&amp;Table1[[#This Row],[Month]])</f>
        <v>144236</v>
      </c>
      <c r="I90" s="17" t="str">
        <f>TEXT(DATE(Table1[[#This Row],[Year]],Table1[[#This Row],[Month]],1),"mmmm")</f>
        <v>December</v>
      </c>
    </row>
    <row r="91" spans="1:9" x14ac:dyDescent="0.35">
      <c r="A91" t="s">
        <v>6</v>
      </c>
      <c r="B91" t="s">
        <v>7</v>
      </c>
      <c r="C91" t="s">
        <v>9</v>
      </c>
      <c r="D91">
        <v>2019</v>
      </c>
      <c r="E91">
        <v>1</v>
      </c>
      <c r="F91" s="17">
        <v>11182</v>
      </c>
      <c r="G91" s="17">
        <f>SUMIFS(Table1[Profit (Month)],Table1[Category],Table1[[#This Row],[Category]],Table1[Supplier],Table1[[#This Row],[Supplier]],Table1[Brand],Table1[[#This Row],[Brand]],Table1[Year],Table1[[#This Row],[Year]],Table1[Month],"&lt;="&amp;Table1[[#This Row],[Month]])</f>
        <v>11182</v>
      </c>
      <c r="H91" s="17">
        <f>Table1[[#This Row],[YTD profit ]]+SUMIFS(Table1[Profit (Month)],Table1[Category],Table1[[#This Row],[Category]],Table1[Supplier],Table1[[#This Row],[Supplier]],Table1[Brand],Table1[[#This Row],[Brand]],Table1[Year],Table1[[#This Row],[Year]]-1,Table1[Month],"&gt;"&amp;Table1[[#This Row],[Month]])</f>
        <v>141630</v>
      </c>
      <c r="I91" s="17" t="str">
        <f>TEXT(DATE(Table1[[#This Row],[Year]],Table1[[#This Row],[Month]],1),"mmmm")</f>
        <v>January</v>
      </c>
    </row>
    <row r="92" spans="1:9" x14ac:dyDescent="0.35">
      <c r="A92" t="s">
        <v>6</v>
      </c>
      <c r="B92" t="s">
        <v>7</v>
      </c>
      <c r="C92" t="s">
        <v>9</v>
      </c>
      <c r="D92">
        <v>2019</v>
      </c>
      <c r="E92">
        <v>2</v>
      </c>
      <c r="F92" s="17">
        <v>11916</v>
      </c>
      <c r="G92" s="17">
        <f>SUMIFS(Table1[Profit (Month)],Table1[Category],Table1[[#This Row],[Category]],Table1[Supplier],Table1[[#This Row],[Supplier]],Table1[Brand],Table1[[#This Row],[Brand]],Table1[Year],Table1[[#This Row],[Year]],Table1[Month],"&lt;="&amp;Table1[[#This Row],[Month]])</f>
        <v>23098</v>
      </c>
      <c r="H92" s="17">
        <f>Table1[[#This Row],[YTD profit ]]+SUMIFS(Table1[Profit (Month)],Table1[Category],Table1[[#This Row],[Category]],Table1[Supplier],Table1[[#This Row],[Supplier]],Table1[Brand],Table1[[#This Row],[Brand]],Table1[Year],Table1[[#This Row],[Year]]-1,Table1[Month],"&gt;"&amp;Table1[[#This Row],[Month]])</f>
        <v>143123</v>
      </c>
      <c r="I92" s="17" t="str">
        <f>TEXT(DATE(Table1[[#This Row],[Year]],Table1[[#This Row],[Month]],1),"mmmm")</f>
        <v>February</v>
      </c>
    </row>
    <row r="93" spans="1:9" x14ac:dyDescent="0.35">
      <c r="A93" t="s">
        <v>6</v>
      </c>
      <c r="B93" t="s">
        <v>7</v>
      </c>
      <c r="C93" t="s">
        <v>9</v>
      </c>
      <c r="D93">
        <v>2019</v>
      </c>
      <c r="E93">
        <v>3</v>
      </c>
      <c r="F93" s="17">
        <v>14714</v>
      </c>
      <c r="G93" s="17">
        <f>SUMIFS(Table1[Profit (Month)],Table1[Category],Table1[[#This Row],[Category]],Table1[Supplier],Table1[[#This Row],[Supplier]],Table1[Brand],Table1[[#This Row],[Brand]],Table1[Year],Table1[[#This Row],[Year]],Table1[Month],"&lt;="&amp;Table1[[#This Row],[Month]])</f>
        <v>37812</v>
      </c>
      <c r="H93" s="17">
        <f>Table1[[#This Row],[YTD profit ]]+SUMIFS(Table1[Profit (Month)],Table1[Category],Table1[[#This Row],[Category]],Table1[Supplier],Table1[[#This Row],[Supplier]],Table1[Brand],Table1[[#This Row],[Brand]],Table1[Year],Table1[[#This Row],[Year]]-1,Table1[Month],"&gt;"&amp;Table1[[#This Row],[Month]])</f>
        <v>145555</v>
      </c>
      <c r="I93" s="17" t="str">
        <f>TEXT(DATE(Table1[[#This Row],[Year]],Table1[[#This Row],[Month]],1),"mmmm")</f>
        <v>March</v>
      </c>
    </row>
    <row r="94" spans="1:9" x14ac:dyDescent="0.35">
      <c r="A94" t="s">
        <v>6</v>
      </c>
      <c r="B94" t="s">
        <v>7</v>
      </c>
      <c r="C94" t="s">
        <v>9</v>
      </c>
      <c r="D94">
        <v>2019</v>
      </c>
      <c r="E94">
        <v>4</v>
      </c>
      <c r="F94" s="17">
        <v>14484</v>
      </c>
      <c r="G94" s="17">
        <f>SUMIFS(Table1[Profit (Month)],Table1[Category],Table1[[#This Row],[Category]],Table1[Supplier],Table1[[#This Row],[Supplier]],Table1[Brand],Table1[[#This Row],[Brand]],Table1[Year],Table1[[#This Row],[Year]],Table1[Month],"&lt;="&amp;Table1[[#This Row],[Month]])</f>
        <v>52296</v>
      </c>
      <c r="H94" s="17">
        <f>Table1[[#This Row],[YTD profit ]]+SUMIFS(Table1[Profit (Month)],Table1[Category],Table1[[#This Row],[Category]],Table1[Supplier],Table1[[#This Row],[Supplier]],Table1[Brand],Table1[[#This Row],[Brand]],Table1[Year],Table1[[#This Row],[Year]]-1,Table1[Month],"&gt;"&amp;Table1[[#This Row],[Month]])</f>
        <v>145737</v>
      </c>
      <c r="I94" s="17" t="str">
        <f>TEXT(DATE(Table1[[#This Row],[Year]],Table1[[#This Row],[Month]],1),"mmmm")</f>
        <v>April</v>
      </c>
    </row>
    <row r="95" spans="1:9" x14ac:dyDescent="0.35">
      <c r="A95" t="s">
        <v>6</v>
      </c>
      <c r="B95" t="s">
        <v>7</v>
      </c>
      <c r="C95" t="s">
        <v>9</v>
      </c>
      <c r="D95">
        <v>2019</v>
      </c>
      <c r="E95">
        <v>5</v>
      </c>
      <c r="F95" s="17">
        <v>13267</v>
      </c>
      <c r="G95" s="17">
        <f>SUMIFS(Table1[Profit (Month)],Table1[Category],Table1[[#This Row],[Category]],Table1[Supplier],Table1[[#This Row],[Supplier]],Table1[Brand],Table1[[#This Row],[Brand]],Table1[Year],Table1[[#This Row],[Year]],Table1[Month],"&lt;="&amp;Table1[[#This Row],[Month]])</f>
        <v>65563</v>
      </c>
      <c r="H95" s="17">
        <f>Table1[[#This Row],[YTD profit ]]+SUMIFS(Table1[Profit (Month)],Table1[Category],Table1[[#This Row],[Category]],Table1[Supplier],Table1[[#This Row],[Supplier]],Table1[Brand],Table1[[#This Row],[Brand]],Table1[Year],Table1[[#This Row],[Year]]-1,Table1[Month],"&gt;"&amp;Table1[[#This Row],[Month]])</f>
        <v>146226</v>
      </c>
      <c r="I95" s="17" t="str">
        <f>TEXT(DATE(Table1[[#This Row],[Year]],Table1[[#This Row],[Month]],1),"mmmm")</f>
        <v>May</v>
      </c>
    </row>
    <row r="96" spans="1:9" x14ac:dyDescent="0.35">
      <c r="A96" t="s">
        <v>6</v>
      </c>
      <c r="B96" t="s">
        <v>7</v>
      </c>
      <c r="C96" t="s">
        <v>9</v>
      </c>
      <c r="D96">
        <v>2019</v>
      </c>
      <c r="E96">
        <v>6</v>
      </c>
      <c r="F96" s="17">
        <v>12272</v>
      </c>
      <c r="G96" s="17">
        <f>SUMIFS(Table1[Profit (Month)],Table1[Category],Table1[[#This Row],[Category]],Table1[Supplier],Table1[[#This Row],[Supplier]],Table1[Brand],Table1[[#This Row],[Brand]],Table1[Year],Table1[[#This Row],[Year]],Table1[Month],"&lt;="&amp;Table1[[#This Row],[Month]])</f>
        <v>77835</v>
      </c>
      <c r="H96" s="17">
        <f>Table1[[#This Row],[YTD profit ]]+SUMIFS(Table1[Profit (Month)],Table1[Category],Table1[[#This Row],[Category]],Table1[Supplier],Table1[[#This Row],[Supplier]],Table1[Brand],Table1[[#This Row],[Brand]],Table1[Year],Table1[[#This Row],[Year]]-1,Table1[Month],"&gt;"&amp;Table1[[#This Row],[Month]])</f>
        <v>148222</v>
      </c>
      <c r="I96" s="17" t="str">
        <f>TEXT(DATE(Table1[[#This Row],[Year]],Table1[[#This Row],[Month]],1),"mmmm")</f>
        <v>June</v>
      </c>
    </row>
    <row r="97" spans="1:9" x14ac:dyDescent="0.35">
      <c r="A97" t="s">
        <v>6</v>
      </c>
      <c r="B97" t="s">
        <v>7</v>
      </c>
      <c r="C97" t="s">
        <v>9</v>
      </c>
      <c r="D97">
        <v>2019</v>
      </c>
      <c r="E97">
        <v>7</v>
      </c>
      <c r="F97" s="17">
        <v>13571</v>
      </c>
      <c r="G97" s="17">
        <f>SUMIFS(Table1[Profit (Month)],Table1[Category],Table1[[#This Row],[Category]],Table1[Supplier],Table1[[#This Row],[Supplier]],Table1[Brand],Table1[[#This Row],[Brand]],Table1[Year],Table1[[#This Row],[Year]],Table1[Month],"&lt;="&amp;Table1[[#This Row],[Month]])</f>
        <v>91406</v>
      </c>
      <c r="H97" s="17">
        <f>Table1[[#This Row],[YTD profit ]]+SUMIFS(Table1[Profit (Month)],Table1[Category],Table1[[#This Row],[Category]],Table1[Supplier],Table1[[#This Row],[Supplier]],Table1[Brand],Table1[[#This Row],[Brand]],Table1[Year],Table1[[#This Row],[Year]]-1,Table1[Month],"&gt;"&amp;Table1[[#This Row],[Month]])</f>
        <v>150131</v>
      </c>
      <c r="I97" s="17" t="str">
        <f>TEXT(DATE(Table1[[#This Row],[Year]],Table1[[#This Row],[Month]],1),"mmmm")</f>
        <v>July</v>
      </c>
    </row>
    <row r="98" spans="1:9" x14ac:dyDescent="0.35">
      <c r="A98" t="s">
        <v>6</v>
      </c>
      <c r="B98" t="s">
        <v>7</v>
      </c>
      <c r="C98" t="s">
        <v>9</v>
      </c>
      <c r="D98">
        <v>2019</v>
      </c>
      <c r="E98">
        <v>8</v>
      </c>
      <c r="F98" s="17">
        <v>12247</v>
      </c>
      <c r="G98" s="17">
        <f>SUMIFS(Table1[Profit (Month)],Table1[Category],Table1[[#This Row],[Category]],Table1[Supplier],Table1[[#This Row],[Supplier]],Table1[Brand],Table1[[#This Row],[Brand]],Table1[Year],Table1[[#This Row],[Year]],Table1[Month],"&lt;="&amp;Table1[[#This Row],[Month]])</f>
        <v>103653</v>
      </c>
      <c r="H98" s="17">
        <f>Table1[[#This Row],[YTD profit ]]+SUMIFS(Table1[Profit (Month)],Table1[Category],Table1[[#This Row],[Category]],Table1[Supplier],Table1[[#This Row],[Supplier]],Table1[Brand],Table1[[#This Row],[Brand]],Table1[Year],Table1[[#This Row],[Year]]-1,Table1[Month],"&gt;"&amp;Table1[[#This Row],[Month]])</f>
        <v>152337</v>
      </c>
      <c r="I98" s="17" t="str">
        <f>TEXT(DATE(Table1[[#This Row],[Year]],Table1[[#This Row],[Month]],1),"mmmm")</f>
        <v>August</v>
      </c>
    </row>
    <row r="99" spans="1:9" x14ac:dyDescent="0.35">
      <c r="A99" t="s">
        <v>6</v>
      </c>
      <c r="B99" t="s">
        <v>7</v>
      </c>
      <c r="C99" t="s">
        <v>9</v>
      </c>
      <c r="D99">
        <v>2019</v>
      </c>
      <c r="E99">
        <v>9</v>
      </c>
      <c r="F99" s="17">
        <v>11731</v>
      </c>
      <c r="G99" s="17">
        <f>SUMIFS(Table1[Profit (Month)],Table1[Category],Table1[[#This Row],[Category]],Table1[Supplier],Table1[[#This Row],[Supplier]],Table1[Brand],Table1[[#This Row],[Brand]],Table1[Year],Table1[[#This Row],[Year]],Table1[Month],"&lt;="&amp;Table1[[#This Row],[Month]])</f>
        <v>115384</v>
      </c>
      <c r="H99" s="17">
        <f>Table1[[#This Row],[YTD profit ]]+SUMIFS(Table1[Profit (Month)],Table1[Category],Table1[[#This Row],[Category]],Table1[Supplier],Table1[[#This Row],[Supplier]],Table1[Brand],Table1[[#This Row],[Brand]],Table1[Year],Table1[[#This Row],[Year]]-1,Table1[Month],"&gt;"&amp;Table1[[#This Row],[Month]])</f>
        <v>152311</v>
      </c>
      <c r="I99" s="17" t="str">
        <f>TEXT(DATE(Table1[[#This Row],[Year]],Table1[[#This Row],[Month]],1),"mmmm")</f>
        <v>September</v>
      </c>
    </row>
    <row r="100" spans="1:9" x14ac:dyDescent="0.35">
      <c r="A100" t="s">
        <v>6</v>
      </c>
      <c r="B100" t="s">
        <v>7</v>
      </c>
      <c r="C100" t="s">
        <v>9</v>
      </c>
      <c r="D100">
        <v>2019</v>
      </c>
      <c r="E100">
        <v>10</v>
      </c>
      <c r="F100" s="17">
        <v>11976</v>
      </c>
      <c r="G100" s="17">
        <f>SUMIFS(Table1[Profit (Month)],Table1[Category],Table1[[#This Row],[Category]],Table1[Supplier],Table1[[#This Row],[Supplier]],Table1[Brand],Table1[[#This Row],[Brand]],Table1[Year],Table1[[#This Row],[Year]],Table1[Month],"&lt;="&amp;Table1[[#This Row],[Month]])</f>
        <v>127360</v>
      </c>
      <c r="H100" s="17">
        <f>Table1[[#This Row],[YTD profit ]]+SUMIFS(Table1[Profit (Month)],Table1[Category],Table1[[#This Row],[Category]],Table1[Supplier],Table1[[#This Row],[Supplier]],Table1[Brand],Table1[[#This Row],[Brand]],Table1[Year],Table1[[#This Row],[Year]]-1,Table1[Month],"&gt;"&amp;Table1[[#This Row],[Month]])</f>
        <v>152150</v>
      </c>
      <c r="I100" s="17" t="str">
        <f>TEXT(DATE(Table1[[#This Row],[Year]],Table1[[#This Row],[Month]],1),"mmmm")</f>
        <v>October</v>
      </c>
    </row>
    <row r="101" spans="1:9" x14ac:dyDescent="0.35">
      <c r="A101" t="s">
        <v>6</v>
      </c>
      <c r="B101" t="s">
        <v>7</v>
      </c>
      <c r="C101" t="s">
        <v>9</v>
      </c>
      <c r="D101">
        <v>2019</v>
      </c>
      <c r="E101">
        <v>11</v>
      </c>
      <c r="F101" s="17">
        <v>14145</v>
      </c>
      <c r="G101" s="17">
        <f>SUMIFS(Table1[Profit (Month)],Table1[Category],Table1[[#This Row],[Category]],Table1[Supplier],Table1[[#This Row],[Supplier]],Table1[Brand],Table1[[#This Row],[Brand]],Table1[Year],Table1[[#This Row],[Year]],Table1[Month],"&lt;="&amp;Table1[[#This Row],[Month]])</f>
        <v>141505</v>
      </c>
      <c r="H101" s="17">
        <f>Table1[[#This Row],[YTD profit ]]+SUMIFS(Table1[Profit (Month)],Table1[Category],Table1[[#This Row],[Category]],Table1[Supplier],Table1[[#This Row],[Supplier]],Table1[Brand],Table1[[#This Row],[Brand]],Table1[Year],Table1[[#This Row],[Year]]-1,Table1[Month],"&gt;"&amp;Table1[[#This Row],[Month]])</f>
        <v>155846</v>
      </c>
      <c r="I101" s="17" t="str">
        <f>TEXT(DATE(Table1[[#This Row],[Year]],Table1[[#This Row],[Month]],1),"mmmm")</f>
        <v>November</v>
      </c>
    </row>
    <row r="102" spans="1:9" x14ac:dyDescent="0.35">
      <c r="A102" t="s">
        <v>6</v>
      </c>
      <c r="B102" t="s">
        <v>7</v>
      </c>
      <c r="C102" t="s">
        <v>9</v>
      </c>
      <c r="D102">
        <v>2019</v>
      </c>
      <c r="E102">
        <v>12</v>
      </c>
      <c r="F102" s="17">
        <v>13266</v>
      </c>
      <c r="G102" s="17">
        <f>SUMIFS(Table1[Profit (Month)],Table1[Category],Table1[[#This Row],[Category]],Table1[Supplier],Table1[[#This Row],[Supplier]],Table1[Brand],Table1[[#This Row],[Brand]],Table1[Year],Table1[[#This Row],[Year]],Table1[Month],"&lt;="&amp;Table1[[#This Row],[Month]])</f>
        <v>154771</v>
      </c>
      <c r="H102" s="17">
        <f>Table1[[#This Row],[YTD profit ]]+SUMIFS(Table1[Profit (Month)],Table1[Category],Table1[[#This Row],[Category]],Table1[Supplier],Table1[[#This Row],[Supplier]],Table1[Brand],Table1[[#This Row],[Brand]],Table1[Year],Table1[[#This Row],[Year]]-1,Table1[Month],"&gt;"&amp;Table1[[#This Row],[Month]])</f>
        <v>154771</v>
      </c>
      <c r="I102" s="17" t="str">
        <f>TEXT(DATE(Table1[[#This Row],[Year]],Table1[[#This Row],[Month]],1),"mmmm")</f>
        <v>December</v>
      </c>
    </row>
    <row r="103" spans="1:9" x14ac:dyDescent="0.35">
      <c r="A103" t="s">
        <v>6</v>
      </c>
      <c r="B103" t="s">
        <v>7</v>
      </c>
      <c r="C103" t="s">
        <v>9</v>
      </c>
      <c r="D103">
        <v>2020</v>
      </c>
      <c r="E103">
        <v>1</v>
      </c>
      <c r="F103" s="17">
        <v>13340</v>
      </c>
      <c r="G103" s="17">
        <f>SUMIFS(Table1[Profit (Month)],Table1[Category],Table1[[#This Row],[Category]],Table1[Supplier],Table1[[#This Row],[Supplier]],Table1[Brand],Table1[[#This Row],[Brand]],Table1[Year],Table1[[#This Row],[Year]],Table1[Month],"&lt;="&amp;Table1[[#This Row],[Month]])</f>
        <v>13340</v>
      </c>
      <c r="H103" s="17">
        <f>Table1[[#This Row],[YTD profit ]]+SUMIFS(Table1[Profit (Month)],Table1[Category],Table1[[#This Row],[Category]],Table1[Supplier],Table1[[#This Row],[Supplier]],Table1[Brand],Table1[[#This Row],[Brand]],Table1[Year],Table1[[#This Row],[Year]]-1,Table1[Month],"&gt;"&amp;Table1[[#This Row],[Month]])</f>
        <v>156929</v>
      </c>
      <c r="I103" s="17" t="str">
        <f>TEXT(DATE(Table1[[#This Row],[Year]],Table1[[#This Row],[Month]],1),"mmmm")</f>
        <v>January</v>
      </c>
    </row>
    <row r="104" spans="1:9" x14ac:dyDescent="0.35">
      <c r="A104" t="s">
        <v>6</v>
      </c>
      <c r="B104" t="s">
        <v>7</v>
      </c>
      <c r="C104" t="s">
        <v>9</v>
      </c>
      <c r="D104">
        <v>2020</v>
      </c>
      <c r="E104">
        <v>2</v>
      </c>
      <c r="F104" s="17">
        <v>13886</v>
      </c>
      <c r="G104" s="17">
        <f>SUMIFS(Table1[Profit (Month)],Table1[Category],Table1[[#This Row],[Category]],Table1[Supplier],Table1[[#This Row],[Supplier]],Table1[Brand],Table1[[#This Row],[Brand]],Table1[Year],Table1[[#This Row],[Year]],Table1[Month],"&lt;="&amp;Table1[[#This Row],[Month]])</f>
        <v>27226</v>
      </c>
      <c r="H104" s="17">
        <f>Table1[[#This Row],[YTD profit ]]+SUMIFS(Table1[Profit (Month)],Table1[Category],Table1[[#This Row],[Category]],Table1[Supplier],Table1[[#This Row],[Supplier]],Table1[Brand],Table1[[#This Row],[Brand]],Table1[Year],Table1[[#This Row],[Year]]-1,Table1[Month],"&gt;"&amp;Table1[[#This Row],[Month]])</f>
        <v>158899</v>
      </c>
      <c r="I104" s="17" t="str">
        <f>TEXT(DATE(Table1[[#This Row],[Year]],Table1[[#This Row],[Month]],1),"mmmm")</f>
        <v>February</v>
      </c>
    </row>
    <row r="105" spans="1:9" x14ac:dyDescent="0.35">
      <c r="A105" t="s">
        <v>6</v>
      </c>
      <c r="B105" t="s">
        <v>7</v>
      </c>
      <c r="C105" t="s">
        <v>9</v>
      </c>
      <c r="D105">
        <v>2020</v>
      </c>
      <c r="E105">
        <v>3</v>
      </c>
      <c r="F105" s="17">
        <v>13810</v>
      </c>
      <c r="G105" s="17">
        <f>SUMIFS(Table1[Profit (Month)],Table1[Category],Table1[[#This Row],[Category]],Table1[Supplier],Table1[[#This Row],[Supplier]],Table1[Brand],Table1[[#This Row],[Brand]],Table1[Year],Table1[[#This Row],[Year]],Table1[Month],"&lt;="&amp;Table1[[#This Row],[Month]])</f>
        <v>41036</v>
      </c>
      <c r="H105" s="17">
        <f>Table1[[#This Row],[YTD profit ]]+SUMIFS(Table1[Profit (Month)],Table1[Category],Table1[[#This Row],[Category]],Table1[Supplier],Table1[[#This Row],[Supplier]],Table1[Brand],Table1[[#This Row],[Brand]],Table1[Year],Table1[[#This Row],[Year]]-1,Table1[Month],"&gt;"&amp;Table1[[#This Row],[Month]])</f>
        <v>157995</v>
      </c>
      <c r="I105" s="17" t="str">
        <f>TEXT(DATE(Table1[[#This Row],[Year]],Table1[[#This Row],[Month]],1),"mmmm")</f>
        <v>March</v>
      </c>
    </row>
    <row r="106" spans="1:9" x14ac:dyDescent="0.35">
      <c r="A106" t="s">
        <v>6</v>
      </c>
      <c r="B106" t="s">
        <v>7</v>
      </c>
      <c r="C106" t="s">
        <v>9</v>
      </c>
      <c r="D106">
        <v>2020</v>
      </c>
      <c r="E106">
        <v>4</v>
      </c>
      <c r="F106" s="17">
        <v>10825</v>
      </c>
      <c r="G106" s="17">
        <f>SUMIFS(Table1[Profit (Month)],Table1[Category],Table1[[#This Row],[Category]],Table1[Supplier],Table1[[#This Row],[Supplier]],Table1[Brand],Table1[[#This Row],[Brand]],Table1[Year],Table1[[#This Row],[Year]],Table1[Month],"&lt;="&amp;Table1[[#This Row],[Month]])</f>
        <v>51861</v>
      </c>
      <c r="H106" s="17">
        <f>Table1[[#This Row],[YTD profit ]]+SUMIFS(Table1[Profit (Month)],Table1[Category],Table1[[#This Row],[Category]],Table1[Supplier],Table1[[#This Row],[Supplier]],Table1[Brand],Table1[[#This Row],[Brand]],Table1[Year],Table1[[#This Row],[Year]]-1,Table1[Month],"&gt;"&amp;Table1[[#This Row],[Month]])</f>
        <v>154336</v>
      </c>
      <c r="I106" s="17" t="str">
        <f>TEXT(DATE(Table1[[#This Row],[Year]],Table1[[#This Row],[Month]],1),"mmmm")</f>
        <v>April</v>
      </c>
    </row>
    <row r="107" spans="1:9" x14ac:dyDescent="0.35">
      <c r="A107" t="s">
        <v>6</v>
      </c>
      <c r="B107" t="s">
        <v>7</v>
      </c>
      <c r="C107" t="s">
        <v>9</v>
      </c>
      <c r="D107">
        <v>2020</v>
      </c>
      <c r="E107">
        <v>5</v>
      </c>
      <c r="F107" s="17">
        <v>10747</v>
      </c>
      <c r="G107" s="17">
        <f>SUMIFS(Table1[Profit (Month)],Table1[Category],Table1[[#This Row],[Category]],Table1[Supplier],Table1[[#This Row],[Supplier]],Table1[Brand],Table1[[#This Row],[Brand]],Table1[Year],Table1[[#This Row],[Year]],Table1[Month],"&lt;="&amp;Table1[[#This Row],[Month]])</f>
        <v>62608</v>
      </c>
      <c r="H107" s="17">
        <f>Table1[[#This Row],[YTD profit ]]+SUMIFS(Table1[Profit (Month)],Table1[Category],Table1[[#This Row],[Category]],Table1[Supplier],Table1[[#This Row],[Supplier]],Table1[Brand],Table1[[#This Row],[Brand]],Table1[Year],Table1[[#This Row],[Year]]-1,Table1[Month],"&gt;"&amp;Table1[[#This Row],[Month]])</f>
        <v>151816</v>
      </c>
      <c r="I107" s="17" t="str">
        <f>TEXT(DATE(Table1[[#This Row],[Year]],Table1[[#This Row],[Month]],1),"mmmm")</f>
        <v>May</v>
      </c>
    </row>
    <row r="108" spans="1:9" x14ac:dyDescent="0.35">
      <c r="A108" t="s">
        <v>6</v>
      </c>
      <c r="B108" t="s">
        <v>7</v>
      </c>
      <c r="C108" t="s">
        <v>9</v>
      </c>
      <c r="D108">
        <v>2020</v>
      </c>
      <c r="E108">
        <v>6</v>
      </c>
      <c r="F108" s="17">
        <v>13759</v>
      </c>
      <c r="G108" s="17">
        <f>SUMIFS(Table1[Profit (Month)],Table1[Category],Table1[[#This Row],[Category]],Table1[Supplier],Table1[[#This Row],[Supplier]],Table1[Brand],Table1[[#This Row],[Brand]],Table1[Year],Table1[[#This Row],[Year]],Table1[Month],"&lt;="&amp;Table1[[#This Row],[Month]])</f>
        <v>76367</v>
      </c>
      <c r="H108" s="17">
        <f>Table1[[#This Row],[YTD profit ]]+SUMIFS(Table1[Profit (Month)],Table1[Category],Table1[[#This Row],[Category]],Table1[Supplier],Table1[[#This Row],[Supplier]],Table1[Brand],Table1[[#This Row],[Brand]],Table1[Year],Table1[[#This Row],[Year]]-1,Table1[Month],"&gt;"&amp;Table1[[#This Row],[Month]])</f>
        <v>153303</v>
      </c>
      <c r="I108" s="17" t="str">
        <f>TEXT(DATE(Table1[[#This Row],[Year]],Table1[[#This Row],[Month]],1),"mmmm")</f>
        <v>June</v>
      </c>
    </row>
    <row r="109" spans="1:9" x14ac:dyDescent="0.35">
      <c r="A109" t="s">
        <v>6</v>
      </c>
      <c r="B109" t="s">
        <v>7</v>
      </c>
      <c r="C109" t="s">
        <v>9</v>
      </c>
      <c r="D109">
        <v>2020</v>
      </c>
      <c r="E109">
        <v>7</v>
      </c>
      <c r="F109" s="17">
        <v>11532</v>
      </c>
      <c r="G109" s="17">
        <f>SUMIFS(Table1[Profit (Month)],Table1[Category],Table1[[#This Row],[Category]],Table1[Supplier],Table1[[#This Row],[Supplier]],Table1[Brand],Table1[[#This Row],[Brand]],Table1[Year],Table1[[#This Row],[Year]],Table1[Month],"&lt;="&amp;Table1[[#This Row],[Month]])</f>
        <v>87899</v>
      </c>
      <c r="H109" s="17">
        <f>Table1[[#This Row],[YTD profit ]]+SUMIFS(Table1[Profit (Month)],Table1[Category],Table1[[#This Row],[Category]],Table1[Supplier],Table1[[#This Row],[Supplier]],Table1[Brand],Table1[[#This Row],[Brand]],Table1[Year],Table1[[#This Row],[Year]]-1,Table1[Month],"&gt;"&amp;Table1[[#This Row],[Month]])</f>
        <v>151264</v>
      </c>
      <c r="I109" s="17" t="str">
        <f>TEXT(DATE(Table1[[#This Row],[Year]],Table1[[#This Row],[Month]],1),"mmmm")</f>
        <v>July</v>
      </c>
    </row>
    <row r="110" spans="1:9" x14ac:dyDescent="0.35">
      <c r="A110" t="s">
        <v>6</v>
      </c>
      <c r="B110" t="s">
        <v>7</v>
      </c>
      <c r="C110" t="s">
        <v>9</v>
      </c>
      <c r="D110">
        <v>2020</v>
      </c>
      <c r="E110">
        <v>8</v>
      </c>
      <c r="F110" s="17">
        <v>12499</v>
      </c>
      <c r="G110" s="17">
        <f>SUMIFS(Table1[Profit (Month)],Table1[Category],Table1[[#This Row],[Category]],Table1[Supplier],Table1[[#This Row],[Supplier]],Table1[Brand],Table1[[#This Row],[Brand]],Table1[Year],Table1[[#This Row],[Year]],Table1[Month],"&lt;="&amp;Table1[[#This Row],[Month]])</f>
        <v>100398</v>
      </c>
      <c r="H110" s="17">
        <f>Table1[[#This Row],[YTD profit ]]+SUMIFS(Table1[Profit (Month)],Table1[Category],Table1[[#This Row],[Category]],Table1[Supplier],Table1[[#This Row],[Supplier]],Table1[Brand],Table1[[#This Row],[Brand]],Table1[Year],Table1[[#This Row],[Year]]-1,Table1[Month],"&gt;"&amp;Table1[[#This Row],[Month]])</f>
        <v>151516</v>
      </c>
      <c r="I110" s="17" t="str">
        <f>TEXT(DATE(Table1[[#This Row],[Year]],Table1[[#This Row],[Month]],1),"mmmm")</f>
        <v>August</v>
      </c>
    </row>
    <row r="111" spans="1:9" x14ac:dyDescent="0.35">
      <c r="A111" t="s">
        <v>6</v>
      </c>
      <c r="B111" t="s">
        <v>7</v>
      </c>
      <c r="C111" t="s">
        <v>9</v>
      </c>
      <c r="D111">
        <v>2020</v>
      </c>
      <c r="E111">
        <v>9</v>
      </c>
      <c r="F111" s="17">
        <v>14057</v>
      </c>
      <c r="G111" s="17">
        <f>SUMIFS(Table1[Profit (Month)],Table1[Category],Table1[[#This Row],[Category]],Table1[Supplier],Table1[[#This Row],[Supplier]],Table1[Brand],Table1[[#This Row],[Brand]],Table1[Year],Table1[[#This Row],[Year]],Table1[Month],"&lt;="&amp;Table1[[#This Row],[Month]])</f>
        <v>114455</v>
      </c>
      <c r="H111" s="17">
        <f>Table1[[#This Row],[YTD profit ]]+SUMIFS(Table1[Profit (Month)],Table1[Category],Table1[[#This Row],[Category]],Table1[Supplier],Table1[[#This Row],[Supplier]],Table1[Brand],Table1[[#This Row],[Brand]],Table1[Year],Table1[[#This Row],[Year]]-1,Table1[Month],"&gt;"&amp;Table1[[#This Row],[Month]])</f>
        <v>153842</v>
      </c>
      <c r="I111" s="17" t="str">
        <f>TEXT(DATE(Table1[[#This Row],[Year]],Table1[[#This Row],[Month]],1),"mmmm")</f>
        <v>September</v>
      </c>
    </row>
    <row r="112" spans="1:9" x14ac:dyDescent="0.35">
      <c r="A112" t="s">
        <v>6</v>
      </c>
      <c r="B112" t="s">
        <v>7</v>
      </c>
      <c r="C112" t="s">
        <v>9</v>
      </c>
      <c r="D112">
        <v>2020</v>
      </c>
      <c r="E112">
        <v>10</v>
      </c>
      <c r="F112" s="17">
        <v>13147</v>
      </c>
      <c r="G112" s="17">
        <f>SUMIFS(Table1[Profit (Month)],Table1[Category],Table1[[#This Row],[Category]],Table1[Supplier],Table1[[#This Row],[Supplier]],Table1[Brand],Table1[[#This Row],[Brand]],Table1[Year],Table1[[#This Row],[Year]],Table1[Month],"&lt;="&amp;Table1[[#This Row],[Month]])</f>
        <v>127602</v>
      </c>
      <c r="H112" s="17">
        <f>Table1[[#This Row],[YTD profit ]]+SUMIFS(Table1[Profit (Month)],Table1[Category],Table1[[#This Row],[Category]],Table1[Supplier],Table1[[#This Row],[Supplier]],Table1[Brand],Table1[[#This Row],[Brand]],Table1[Year],Table1[[#This Row],[Year]]-1,Table1[Month],"&gt;"&amp;Table1[[#This Row],[Month]])</f>
        <v>155013</v>
      </c>
      <c r="I112" s="17" t="str">
        <f>TEXT(DATE(Table1[[#This Row],[Year]],Table1[[#This Row],[Month]],1),"mmmm")</f>
        <v>October</v>
      </c>
    </row>
    <row r="113" spans="1:9" x14ac:dyDescent="0.35">
      <c r="A113" t="s">
        <v>6</v>
      </c>
      <c r="B113" t="s">
        <v>7</v>
      </c>
      <c r="C113" t="s">
        <v>9</v>
      </c>
      <c r="D113">
        <v>2020</v>
      </c>
      <c r="E113">
        <v>11</v>
      </c>
      <c r="F113" s="17">
        <v>10171</v>
      </c>
      <c r="G113" s="17">
        <f>SUMIFS(Table1[Profit (Month)],Table1[Category],Table1[[#This Row],[Category]],Table1[Supplier],Table1[[#This Row],[Supplier]],Table1[Brand],Table1[[#This Row],[Brand]],Table1[Year],Table1[[#This Row],[Year]],Table1[Month],"&lt;="&amp;Table1[[#This Row],[Month]])</f>
        <v>137773</v>
      </c>
      <c r="H113" s="17">
        <f>Table1[[#This Row],[YTD profit ]]+SUMIFS(Table1[Profit (Month)],Table1[Category],Table1[[#This Row],[Category]],Table1[Supplier],Table1[[#This Row],[Supplier]],Table1[Brand],Table1[[#This Row],[Brand]],Table1[Year],Table1[[#This Row],[Year]]-1,Table1[Month],"&gt;"&amp;Table1[[#This Row],[Month]])</f>
        <v>151039</v>
      </c>
      <c r="I113" s="17" t="str">
        <f>TEXT(DATE(Table1[[#This Row],[Year]],Table1[[#This Row],[Month]],1),"mmmm")</f>
        <v>November</v>
      </c>
    </row>
    <row r="114" spans="1:9" x14ac:dyDescent="0.35">
      <c r="A114" t="s">
        <v>6</v>
      </c>
      <c r="B114" t="s">
        <v>7</v>
      </c>
      <c r="C114" t="s">
        <v>9</v>
      </c>
      <c r="D114">
        <v>2020</v>
      </c>
      <c r="E114">
        <v>12</v>
      </c>
      <c r="F114" s="17">
        <v>13596</v>
      </c>
      <c r="G114" s="17">
        <f>SUMIFS(Table1[Profit (Month)],Table1[Category],Table1[[#This Row],[Category]],Table1[Supplier],Table1[[#This Row],[Supplier]],Table1[Brand],Table1[[#This Row],[Brand]],Table1[Year],Table1[[#This Row],[Year]],Table1[Month],"&lt;="&amp;Table1[[#This Row],[Month]])</f>
        <v>151369</v>
      </c>
      <c r="H114" s="17">
        <f>Table1[[#This Row],[YTD profit ]]+SUMIFS(Table1[Profit (Month)],Table1[Category],Table1[[#This Row],[Category]],Table1[Supplier],Table1[[#This Row],[Supplier]],Table1[Brand],Table1[[#This Row],[Brand]],Table1[Year],Table1[[#This Row],[Year]]-1,Table1[Month],"&gt;"&amp;Table1[[#This Row],[Month]])</f>
        <v>151369</v>
      </c>
      <c r="I114" s="17" t="str">
        <f>TEXT(DATE(Table1[[#This Row],[Year]],Table1[[#This Row],[Month]],1),"mmmm")</f>
        <v>December</v>
      </c>
    </row>
    <row r="115" spans="1:9" x14ac:dyDescent="0.35">
      <c r="A115" t="s">
        <v>6</v>
      </c>
      <c r="B115" t="s">
        <v>7</v>
      </c>
      <c r="C115" t="s">
        <v>9</v>
      </c>
      <c r="D115">
        <v>2021</v>
      </c>
      <c r="E115">
        <v>1</v>
      </c>
      <c r="F115" s="17">
        <v>11532</v>
      </c>
      <c r="G115" s="17">
        <f>SUMIFS(Table1[Profit (Month)],Table1[Category],Table1[[#This Row],[Category]],Table1[Supplier],Table1[[#This Row],[Supplier]],Table1[Brand],Table1[[#This Row],[Brand]],Table1[Year],Table1[[#This Row],[Year]],Table1[Month],"&lt;="&amp;Table1[[#This Row],[Month]])</f>
        <v>11532</v>
      </c>
      <c r="H115" s="17">
        <f>Table1[[#This Row],[YTD profit ]]+SUMIFS(Table1[Profit (Month)],Table1[Category],Table1[[#This Row],[Category]],Table1[Supplier],Table1[[#This Row],[Supplier]],Table1[Brand],Table1[[#This Row],[Brand]],Table1[Year],Table1[[#This Row],[Year]]-1,Table1[Month],"&gt;"&amp;Table1[[#This Row],[Month]])</f>
        <v>149561</v>
      </c>
      <c r="I115" s="17" t="str">
        <f>TEXT(DATE(Table1[[#This Row],[Year]],Table1[[#This Row],[Month]],1),"mmmm")</f>
        <v>January</v>
      </c>
    </row>
    <row r="116" spans="1:9" x14ac:dyDescent="0.35">
      <c r="A116" t="s">
        <v>6</v>
      </c>
      <c r="B116" t="s">
        <v>7</v>
      </c>
      <c r="C116" t="s">
        <v>9</v>
      </c>
      <c r="D116">
        <v>2021</v>
      </c>
      <c r="E116">
        <v>2</v>
      </c>
      <c r="F116" s="17">
        <v>12304</v>
      </c>
      <c r="G116" s="17">
        <f>SUMIFS(Table1[Profit (Month)],Table1[Category],Table1[[#This Row],[Category]],Table1[Supplier],Table1[[#This Row],[Supplier]],Table1[Brand],Table1[[#This Row],[Brand]],Table1[Year],Table1[[#This Row],[Year]],Table1[Month],"&lt;="&amp;Table1[[#This Row],[Month]])</f>
        <v>23836</v>
      </c>
      <c r="H116" s="17">
        <f>Table1[[#This Row],[YTD profit ]]+SUMIFS(Table1[Profit (Month)],Table1[Category],Table1[[#This Row],[Category]],Table1[Supplier],Table1[[#This Row],[Supplier]],Table1[Brand],Table1[[#This Row],[Brand]],Table1[Year],Table1[[#This Row],[Year]]-1,Table1[Month],"&gt;"&amp;Table1[[#This Row],[Month]])</f>
        <v>147979</v>
      </c>
      <c r="I116" s="17" t="str">
        <f>TEXT(DATE(Table1[[#This Row],[Year]],Table1[[#This Row],[Month]],1),"mmmm")</f>
        <v>February</v>
      </c>
    </row>
    <row r="117" spans="1:9" x14ac:dyDescent="0.35">
      <c r="A117" t="s">
        <v>6</v>
      </c>
      <c r="B117" t="s">
        <v>7</v>
      </c>
      <c r="C117" t="s">
        <v>9</v>
      </c>
      <c r="D117">
        <v>2021</v>
      </c>
      <c r="E117">
        <v>3</v>
      </c>
      <c r="F117" s="17">
        <v>14264</v>
      </c>
      <c r="G117" s="17">
        <f>SUMIFS(Table1[Profit (Month)],Table1[Category],Table1[[#This Row],[Category]],Table1[Supplier],Table1[[#This Row],[Supplier]],Table1[Brand],Table1[[#This Row],[Brand]],Table1[Year],Table1[[#This Row],[Year]],Table1[Month],"&lt;="&amp;Table1[[#This Row],[Month]])</f>
        <v>38100</v>
      </c>
      <c r="H117" s="17">
        <f>Table1[[#This Row],[YTD profit ]]+SUMIFS(Table1[Profit (Month)],Table1[Category],Table1[[#This Row],[Category]],Table1[Supplier],Table1[[#This Row],[Supplier]],Table1[Brand],Table1[[#This Row],[Brand]],Table1[Year],Table1[[#This Row],[Year]]-1,Table1[Month],"&gt;"&amp;Table1[[#This Row],[Month]])</f>
        <v>148433</v>
      </c>
      <c r="I117" s="17" t="str">
        <f>TEXT(DATE(Table1[[#This Row],[Year]],Table1[[#This Row],[Month]],1),"mmmm")</f>
        <v>March</v>
      </c>
    </row>
    <row r="118" spans="1:9" x14ac:dyDescent="0.35">
      <c r="A118" t="s">
        <v>6</v>
      </c>
      <c r="B118" t="s">
        <v>7</v>
      </c>
      <c r="C118" t="s">
        <v>9</v>
      </c>
      <c r="D118">
        <v>2021</v>
      </c>
      <c r="E118">
        <v>4</v>
      </c>
      <c r="F118" s="17">
        <v>12175</v>
      </c>
      <c r="G118" s="17">
        <f>SUMIFS(Table1[Profit (Month)],Table1[Category],Table1[[#This Row],[Category]],Table1[Supplier],Table1[[#This Row],[Supplier]],Table1[Brand],Table1[[#This Row],[Brand]],Table1[Year],Table1[[#This Row],[Year]],Table1[Month],"&lt;="&amp;Table1[[#This Row],[Month]])</f>
        <v>50275</v>
      </c>
      <c r="H118" s="17">
        <f>Table1[[#This Row],[YTD profit ]]+SUMIFS(Table1[Profit (Month)],Table1[Category],Table1[[#This Row],[Category]],Table1[Supplier],Table1[[#This Row],[Supplier]],Table1[Brand],Table1[[#This Row],[Brand]],Table1[Year],Table1[[#This Row],[Year]]-1,Table1[Month],"&gt;"&amp;Table1[[#This Row],[Month]])</f>
        <v>149783</v>
      </c>
      <c r="I118" s="17" t="str">
        <f>TEXT(DATE(Table1[[#This Row],[Year]],Table1[[#This Row],[Month]],1),"mmmm")</f>
        <v>April</v>
      </c>
    </row>
    <row r="119" spans="1:9" x14ac:dyDescent="0.35">
      <c r="A119" t="s">
        <v>6</v>
      </c>
      <c r="B119" t="s">
        <v>7</v>
      </c>
      <c r="C119" t="s">
        <v>9</v>
      </c>
      <c r="D119">
        <v>2021</v>
      </c>
      <c r="E119">
        <v>5</v>
      </c>
      <c r="F119" s="17">
        <v>12918</v>
      </c>
      <c r="G119" s="17">
        <f>SUMIFS(Table1[Profit (Month)],Table1[Category],Table1[[#This Row],[Category]],Table1[Supplier],Table1[[#This Row],[Supplier]],Table1[Brand],Table1[[#This Row],[Brand]],Table1[Year],Table1[[#This Row],[Year]],Table1[Month],"&lt;="&amp;Table1[[#This Row],[Month]])</f>
        <v>63193</v>
      </c>
      <c r="H119" s="17">
        <f>Table1[[#This Row],[YTD profit ]]+SUMIFS(Table1[Profit (Month)],Table1[Category],Table1[[#This Row],[Category]],Table1[Supplier],Table1[[#This Row],[Supplier]],Table1[Brand],Table1[[#This Row],[Brand]],Table1[Year],Table1[[#This Row],[Year]]-1,Table1[Month],"&gt;"&amp;Table1[[#This Row],[Month]])</f>
        <v>151954</v>
      </c>
      <c r="I119" s="17" t="str">
        <f>TEXT(DATE(Table1[[#This Row],[Year]],Table1[[#This Row],[Month]],1),"mmmm")</f>
        <v>May</v>
      </c>
    </row>
    <row r="120" spans="1:9" x14ac:dyDescent="0.35">
      <c r="A120" t="s">
        <v>6</v>
      </c>
      <c r="B120" t="s">
        <v>7</v>
      </c>
      <c r="C120" t="s">
        <v>9</v>
      </c>
      <c r="D120">
        <v>2021</v>
      </c>
      <c r="E120">
        <v>6</v>
      </c>
      <c r="F120" s="17">
        <v>12064</v>
      </c>
      <c r="G120" s="17">
        <f>SUMIFS(Table1[Profit (Month)],Table1[Category],Table1[[#This Row],[Category]],Table1[Supplier],Table1[[#This Row],[Supplier]],Table1[Brand],Table1[[#This Row],[Brand]],Table1[Year],Table1[[#This Row],[Year]],Table1[Month],"&lt;="&amp;Table1[[#This Row],[Month]])</f>
        <v>75257</v>
      </c>
      <c r="H120" s="17">
        <f>Table1[[#This Row],[YTD profit ]]+SUMIFS(Table1[Profit (Month)],Table1[Category],Table1[[#This Row],[Category]],Table1[Supplier],Table1[[#This Row],[Supplier]],Table1[Brand],Table1[[#This Row],[Brand]],Table1[Year],Table1[[#This Row],[Year]]-1,Table1[Month],"&gt;"&amp;Table1[[#This Row],[Month]])</f>
        <v>150259</v>
      </c>
      <c r="I120" s="17" t="str">
        <f>TEXT(DATE(Table1[[#This Row],[Year]],Table1[[#This Row],[Month]],1),"mmmm")</f>
        <v>June</v>
      </c>
    </row>
    <row r="121" spans="1:9" x14ac:dyDescent="0.35">
      <c r="A121" t="s">
        <v>6</v>
      </c>
      <c r="B121" t="s">
        <v>7</v>
      </c>
      <c r="C121" t="s">
        <v>9</v>
      </c>
      <c r="D121">
        <v>2021</v>
      </c>
      <c r="E121">
        <v>7</v>
      </c>
      <c r="F121" s="17">
        <v>12413</v>
      </c>
      <c r="G121" s="17">
        <f>SUMIFS(Table1[Profit (Month)],Table1[Category],Table1[[#This Row],[Category]],Table1[Supplier],Table1[[#This Row],[Supplier]],Table1[Brand],Table1[[#This Row],[Brand]],Table1[Year],Table1[[#This Row],[Year]],Table1[Month],"&lt;="&amp;Table1[[#This Row],[Month]])</f>
        <v>87670</v>
      </c>
      <c r="H121" s="17">
        <f>Table1[[#This Row],[YTD profit ]]+SUMIFS(Table1[Profit (Month)],Table1[Category],Table1[[#This Row],[Category]],Table1[Supplier],Table1[[#This Row],[Supplier]],Table1[Brand],Table1[[#This Row],[Brand]],Table1[Year],Table1[[#This Row],[Year]]-1,Table1[Month],"&gt;"&amp;Table1[[#This Row],[Month]])</f>
        <v>151140</v>
      </c>
      <c r="I121" s="17" t="str">
        <f>TEXT(DATE(Table1[[#This Row],[Year]],Table1[[#This Row],[Month]],1),"mmmm")</f>
        <v>July</v>
      </c>
    </row>
    <row r="122" spans="1:9" x14ac:dyDescent="0.35">
      <c r="A122" t="s">
        <v>6</v>
      </c>
      <c r="B122" t="s">
        <v>7</v>
      </c>
      <c r="C122" t="s">
        <v>9</v>
      </c>
      <c r="D122">
        <v>2021</v>
      </c>
      <c r="E122">
        <v>8</v>
      </c>
      <c r="F122" s="17">
        <v>13525</v>
      </c>
      <c r="G122" s="17">
        <f>SUMIFS(Table1[Profit (Month)],Table1[Category],Table1[[#This Row],[Category]],Table1[Supplier],Table1[[#This Row],[Supplier]],Table1[Brand],Table1[[#This Row],[Brand]],Table1[Year],Table1[[#This Row],[Year]],Table1[Month],"&lt;="&amp;Table1[[#This Row],[Month]])</f>
        <v>101195</v>
      </c>
      <c r="H122" s="17">
        <f>Table1[[#This Row],[YTD profit ]]+SUMIFS(Table1[Profit (Month)],Table1[Category],Table1[[#This Row],[Category]],Table1[Supplier],Table1[[#This Row],[Supplier]],Table1[Brand],Table1[[#This Row],[Brand]],Table1[Year],Table1[[#This Row],[Year]]-1,Table1[Month],"&gt;"&amp;Table1[[#This Row],[Month]])</f>
        <v>152166</v>
      </c>
      <c r="I122" s="17" t="str">
        <f>TEXT(DATE(Table1[[#This Row],[Year]],Table1[[#This Row],[Month]],1),"mmmm")</f>
        <v>August</v>
      </c>
    </row>
    <row r="123" spans="1:9" x14ac:dyDescent="0.35">
      <c r="A123" t="s">
        <v>6</v>
      </c>
      <c r="B123" t="s">
        <v>7</v>
      </c>
      <c r="C123" t="s">
        <v>9</v>
      </c>
      <c r="D123">
        <v>2021</v>
      </c>
      <c r="E123">
        <v>9</v>
      </c>
      <c r="F123" s="17">
        <v>10951</v>
      </c>
      <c r="G123" s="17">
        <f>SUMIFS(Table1[Profit (Month)],Table1[Category],Table1[[#This Row],[Category]],Table1[Supplier],Table1[[#This Row],[Supplier]],Table1[Brand],Table1[[#This Row],[Brand]],Table1[Year],Table1[[#This Row],[Year]],Table1[Month],"&lt;="&amp;Table1[[#This Row],[Month]])</f>
        <v>112146</v>
      </c>
      <c r="H123" s="17">
        <f>Table1[[#This Row],[YTD profit ]]+SUMIFS(Table1[Profit (Month)],Table1[Category],Table1[[#This Row],[Category]],Table1[Supplier],Table1[[#This Row],[Supplier]],Table1[Brand],Table1[[#This Row],[Brand]],Table1[Year],Table1[[#This Row],[Year]]-1,Table1[Month],"&gt;"&amp;Table1[[#This Row],[Month]])</f>
        <v>149060</v>
      </c>
      <c r="I123" s="17" t="str">
        <f>TEXT(DATE(Table1[[#This Row],[Year]],Table1[[#This Row],[Month]],1),"mmmm")</f>
        <v>September</v>
      </c>
    </row>
    <row r="124" spans="1:9" x14ac:dyDescent="0.35">
      <c r="A124" t="s">
        <v>6</v>
      </c>
      <c r="B124" t="s">
        <v>7</v>
      </c>
      <c r="C124" t="s">
        <v>9</v>
      </c>
      <c r="D124">
        <v>2021</v>
      </c>
      <c r="E124">
        <v>10</v>
      </c>
      <c r="F124" s="17">
        <v>13264</v>
      </c>
      <c r="G124" s="17">
        <f>SUMIFS(Table1[Profit (Month)],Table1[Category],Table1[[#This Row],[Category]],Table1[Supplier],Table1[[#This Row],[Supplier]],Table1[Brand],Table1[[#This Row],[Brand]],Table1[Year],Table1[[#This Row],[Year]],Table1[Month],"&lt;="&amp;Table1[[#This Row],[Month]])</f>
        <v>125410</v>
      </c>
      <c r="H124" s="17">
        <f>Table1[[#This Row],[YTD profit ]]+SUMIFS(Table1[Profit (Month)],Table1[Category],Table1[[#This Row],[Category]],Table1[Supplier],Table1[[#This Row],[Supplier]],Table1[Brand],Table1[[#This Row],[Brand]],Table1[Year],Table1[[#This Row],[Year]]-1,Table1[Month],"&gt;"&amp;Table1[[#This Row],[Month]])</f>
        <v>149177</v>
      </c>
      <c r="I124" s="17" t="str">
        <f>TEXT(DATE(Table1[[#This Row],[Year]],Table1[[#This Row],[Month]],1),"mmmm")</f>
        <v>October</v>
      </c>
    </row>
    <row r="125" spans="1:9" x14ac:dyDescent="0.35">
      <c r="A125" t="s">
        <v>6</v>
      </c>
      <c r="B125" t="s">
        <v>7</v>
      </c>
      <c r="C125" t="s">
        <v>9</v>
      </c>
      <c r="D125">
        <v>2021</v>
      </c>
      <c r="E125">
        <v>11</v>
      </c>
      <c r="F125" s="17">
        <v>10467</v>
      </c>
      <c r="G125" s="17">
        <f>SUMIFS(Table1[Profit (Month)],Table1[Category],Table1[[#This Row],[Category]],Table1[Supplier],Table1[[#This Row],[Supplier]],Table1[Brand],Table1[[#This Row],[Brand]],Table1[Year],Table1[[#This Row],[Year]],Table1[Month],"&lt;="&amp;Table1[[#This Row],[Month]])</f>
        <v>135877</v>
      </c>
      <c r="H125" s="17">
        <f>Table1[[#This Row],[YTD profit ]]+SUMIFS(Table1[Profit (Month)],Table1[Category],Table1[[#This Row],[Category]],Table1[Supplier],Table1[[#This Row],[Supplier]],Table1[Brand],Table1[[#This Row],[Brand]],Table1[Year],Table1[[#This Row],[Year]]-1,Table1[Month],"&gt;"&amp;Table1[[#This Row],[Month]])</f>
        <v>149473</v>
      </c>
      <c r="I125" s="17" t="str">
        <f>TEXT(DATE(Table1[[#This Row],[Year]],Table1[[#This Row],[Month]],1),"mmmm")</f>
        <v>November</v>
      </c>
    </row>
    <row r="126" spans="1:9" x14ac:dyDescent="0.35">
      <c r="A126" t="s">
        <v>6</v>
      </c>
      <c r="B126" t="s">
        <v>7</v>
      </c>
      <c r="C126" t="s">
        <v>9</v>
      </c>
      <c r="D126">
        <v>2021</v>
      </c>
      <c r="E126">
        <v>12</v>
      </c>
      <c r="F126" s="17">
        <v>11324</v>
      </c>
      <c r="G126" s="17">
        <f>SUMIFS(Table1[Profit (Month)],Table1[Category],Table1[[#This Row],[Category]],Table1[Supplier],Table1[[#This Row],[Supplier]],Table1[Brand],Table1[[#This Row],[Brand]],Table1[Year],Table1[[#This Row],[Year]],Table1[Month],"&lt;="&amp;Table1[[#This Row],[Month]])</f>
        <v>147201</v>
      </c>
      <c r="H126" s="17">
        <f>Table1[[#This Row],[YTD profit ]]+SUMIFS(Table1[Profit (Month)],Table1[Category],Table1[[#This Row],[Category]],Table1[Supplier],Table1[[#This Row],[Supplier]],Table1[Brand],Table1[[#This Row],[Brand]],Table1[Year],Table1[[#This Row],[Year]]-1,Table1[Month],"&gt;"&amp;Table1[[#This Row],[Month]])</f>
        <v>147201</v>
      </c>
      <c r="I126" s="17" t="str">
        <f>TEXT(DATE(Table1[[#This Row],[Year]],Table1[[#This Row],[Month]],1),"mmmm")</f>
        <v>December</v>
      </c>
    </row>
    <row r="127" spans="1:9" x14ac:dyDescent="0.35">
      <c r="A127" t="s">
        <v>6</v>
      </c>
      <c r="B127" t="s">
        <v>7</v>
      </c>
      <c r="C127" t="s">
        <v>9</v>
      </c>
      <c r="D127">
        <v>2022</v>
      </c>
      <c r="E127">
        <v>1</v>
      </c>
      <c r="F127" s="17">
        <v>11030</v>
      </c>
      <c r="G127" s="17">
        <f>SUMIFS(Table1[Profit (Month)],Table1[Category],Table1[[#This Row],[Category]],Table1[Supplier],Table1[[#This Row],[Supplier]],Table1[Brand],Table1[[#This Row],[Brand]],Table1[Year],Table1[[#This Row],[Year]],Table1[Month],"&lt;="&amp;Table1[[#This Row],[Month]])</f>
        <v>11030</v>
      </c>
      <c r="H127" s="17">
        <f>Table1[[#This Row],[YTD profit ]]+SUMIFS(Table1[Profit (Month)],Table1[Category],Table1[[#This Row],[Category]],Table1[Supplier],Table1[[#This Row],[Supplier]],Table1[Brand],Table1[[#This Row],[Brand]],Table1[Year],Table1[[#This Row],[Year]]-1,Table1[Month],"&gt;"&amp;Table1[[#This Row],[Month]])</f>
        <v>146699</v>
      </c>
      <c r="I127" s="17" t="str">
        <f>TEXT(DATE(Table1[[#This Row],[Year]],Table1[[#This Row],[Month]],1),"mmmm")</f>
        <v>January</v>
      </c>
    </row>
    <row r="128" spans="1:9" x14ac:dyDescent="0.35">
      <c r="A128" t="s">
        <v>6</v>
      </c>
      <c r="B128" t="s">
        <v>7</v>
      </c>
      <c r="C128" t="s">
        <v>9</v>
      </c>
      <c r="D128">
        <v>2022</v>
      </c>
      <c r="E128">
        <v>2</v>
      </c>
      <c r="F128" s="17">
        <v>14968</v>
      </c>
      <c r="G128" s="17">
        <f>SUMIFS(Table1[Profit (Month)],Table1[Category],Table1[[#This Row],[Category]],Table1[Supplier],Table1[[#This Row],[Supplier]],Table1[Brand],Table1[[#This Row],[Brand]],Table1[Year],Table1[[#This Row],[Year]],Table1[Month],"&lt;="&amp;Table1[[#This Row],[Month]])</f>
        <v>25998</v>
      </c>
      <c r="H128" s="17">
        <f>Table1[[#This Row],[YTD profit ]]+SUMIFS(Table1[Profit (Month)],Table1[Category],Table1[[#This Row],[Category]],Table1[Supplier],Table1[[#This Row],[Supplier]],Table1[Brand],Table1[[#This Row],[Brand]],Table1[Year],Table1[[#This Row],[Year]]-1,Table1[Month],"&gt;"&amp;Table1[[#This Row],[Month]])</f>
        <v>149363</v>
      </c>
      <c r="I128" s="17" t="str">
        <f>TEXT(DATE(Table1[[#This Row],[Year]],Table1[[#This Row],[Month]],1),"mmmm")</f>
        <v>February</v>
      </c>
    </row>
    <row r="129" spans="1:9" x14ac:dyDescent="0.35">
      <c r="A129" t="s">
        <v>6</v>
      </c>
      <c r="B129" t="s">
        <v>7</v>
      </c>
      <c r="C129" t="s">
        <v>9</v>
      </c>
      <c r="D129">
        <v>2022</v>
      </c>
      <c r="E129">
        <v>3</v>
      </c>
      <c r="F129" s="17">
        <v>14595</v>
      </c>
      <c r="G129" s="17">
        <f>SUMIFS(Table1[Profit (Month)],Table1[Category],Table1[[#This Row],[Category]],Table1[Supplier],Table1[[#This Row],[Supplier]],Table1[Brand],Table1[[#This Row],[Brand]],Table1[Year],Table1[[#This Row],[Year]],Table1[Month],"&lt;="&amp;Table1[[#This Row],[Month]])</f>
        <v>40593</v>
      </c>
      <c r="H129" s="17">
        <f>Table1[[#This Row],[YTD profit ]]+SUMIFS(Table1[Profit (Month)],Table1[Category],Table1[[#This Row],[Category]],Table1[Supplier],Table1[[#This Row],[Supplier]],Table1[Brand],Table1[[#This Row],[Brand]],Table1[Year],Table1[[#This Row],[Year]]-1,Table1[Month],"&gt;"&amp;Table1[[#This Row],[Month]])</f>
        <v>149694</v>
      </c>
      <c r="I129" s="17" t="str">
        <f>TEXT(DATE(Table1[[#This Row],[Year]],Table1[[#This Row],[Month]],1),"mmmm")</f>
        <v>March</v>
      </c>
    </row>
    <row r="130" spans="1:9" x14ac:dyDescent="0.35">
      <c r="A130" t="s">
        <v>6</v>
      </c>
      <c r="B130" t="s">
        <v>7</v>
      </c>
      <c r="C130" t="s">
        <v>9</v>
      </c>
      <c r="D130">
        <v>2022</v>
      </c>
      <c r="E130">
        <v>4</v>
      </c>
      <c r="F130" s="17">
        <v>13586</v>
      </c>
      <c r="G130" s="17">
        <f>SUMIFS(Table1[Profit (Month)],Table1[Category],Table1[[#This Row],[Category]],Table1[Supplier],Table1[[#This Row],[Supplier]],Table1[Brand],Table1[[#This Row],[Brand]],Table1[Year],Table1[[#This Row],[Year]],Table1[Month],"&lt;="&amp;Table1[[#This Row],[Month]])</f>
        <v>54179</v>
      </c>
      <c r="H130" s="17">
        <f>Table1[[#This Row],[YTD profit ]]+SUMIFS(Table1[Profit (Month)],Table1[Category],Table1[[#This Row],[Category]],Table1[Supplier],Table1[[#This Row],[Supplier]],Table1[Brand],Table1[[#This Row],[Brand]],Table1[Year],Table1[[#This Row],[Year]]-1,Table1[Month],"&gt;"&amp;Table1[[#This Row],[Month]])</f>
        <v>151105</v>
      </c>
      <c r="I130" s="17" t="str">
        <f>TEXT(DATE(Table1[[#This Row],[Year]],Table1[[#This Row],[Month]],1),"mmmm")</f>
        <v>April</v>
      </c>
    </row>
    <row r="131" spans="1:9" x14ac:dyDescent="0.35">
      <c r="A131" t="s">
        <v>6</v>
      </c>
      <c r="B131" t="s">
        <v>7</v>
      </c>
      <c r="C131" t="s">
        <v>9</v>
      </c>
      <c r="D131">
        <v>2022</v>
      </c>
      <c r="E131">
        <v>5</v>
      </c>
      <c r="F131" s="17">
        <v>14017</v>
      </c>
      <c r="G131" s="17">
        <f>SUMIFS(Table1[Profit (Month)],Table1[Category],Table1[[#This Row],[Category]],Table1[Supplier],Table1[[#This Row],[Supplier]],Table1[Brand],Table1[[#This Row],[Brand]],Table1[Year],Table1[[#This Row],[Year]],Table1[Month],"&lt;="&amp;Table1[[#This Row],[Month]])</f>
        <v>68196</v>
      </c>
      <c r="H131" s="17">
        <f>Table1[[#This Row],[YTD profit ]]+SUMIFS(Table1[Profit (Month)],Table1[Category],Table1[[#This Row],[Category]],Table1[Supplier],Table1[[#This Row],[Supplier]],Table1[Brand],Table1[[#This Row],[Brand]],Table1[Year],Table1[[#This Row],[Year]]-1,Table1[Month],"&gt;"&amp;Table1[[#This Row],[Month]])</f>
        <v>152204</v>
      </c>
      <c r="I131" s="17" t="str">
        <f>TEXT(DATE(Table1[[#This Row],[Year]],Table1[[#This Row],[Month]],1),"mmmm")</f>
        <v>May</v>
      </c>
    </row>
    <row r="132" spans="1:9" x14ac:dyDescent="0.35">
      <c r="A132" t="s">
        <v>6</v>
      </c>
      <c r="B132" t="s">
        <v>7</v>
      </c>
      <c r="C132" t="s">
        <v>9</v>
      </c>
      <c r="D132">
        <v>2022</v>
      </c>
      <c r="E132">
        <v>6</v>
      </c>
      <c r="F132" s="17">
        <v>14063</v>
      </c>
      <c r="G132" s="17">
        <f>SUMIFS(Table1[Profit (Month)],Table1[Category],Table1[[#This Row],[Category]],Table1[Supplier],Table1[[#This Row],[Supplier]],Table1[Brand],Table1[[#This Row],[Brand]],Table1[Year],Table1[[#This Row],[Year]],Table1[Month],"&lt;="&amp;Table1[[#This Row],[Month]])</f>
        <v>82259</v>
      </c>
      <c r="H132" s="17">
        <f>Table1[[#This Row],[YTD profit ]]+SUMIFS(Table1[Profit (Month)],Table1[Category],Table1[[#This Row],[Category]],Table1[Supplier],Table1[[#This Row],[Supplier]],Table1[Brand],Table1[[#This Row],[Brand]],Table1[Year],Table1[[#This Row],[Year]]-1,Table1[Month],"&gt;"&amp;Table1[[#This Row],[Month]])</f>
        <v>154203</v>
      </c>
      <c r="I132" s="17" t="str">
        <f>TEXT(DATE(Table1[[#This Row],[Year]],Table1[[#This Row],[Month]],1),"mmmm")</f>
        <v>June</v>
      </c>
    </row>
    <row r="133" spans="1:9" x14ac:dyDescent="0.35">
      <c r="A133" t="s">
        <v>6</v>
      </c>
      <c r="B133" t="s">
        <v>7</v>
      </c>
      <c r="C133" t="s">
        <v>9</v>
      </c>
      <c r="D133">
        <v>2022</v>
      </c>
      <c r="E133">
        <v>7</v>
      </c>
      <c r="F133" s="17">
        <v>10051</v>
      </c>
      <c r="G133" s="17">
        <f>SUMIFS(Table1[Profit (Month)],Table1[Category],Table1[[#This Row],[Category]],Table1[Supplier],Table1[[#This Row],[Supplier]],Table1[Brand],Table1[[#This Row],[Brand]],Table1[Year],Table1[[#This Row],[Year]],Table1[Month],"&lt;="&amp;Table1[[#This Row],[Month]])</f>
        <v>92310</v>
      </c>
      <c r="H133" s="17">
        <f>Table1[[#This Row],[YTD profit ]]+SUMIFS(Table1[Profit (Month)],Table1[Category],Table1[[#This Row],[Category]],Table1[Supplier],Table1[[#This Row],[Supplier]],Table1[Brand],Table1[[#This Row],[Brand]],Table1[Year],Table1[[#This Row],[Year]]-1,Table1[Month],"&gt;"&amp;Table1[[#This Row],[Month]])</f>
        <v>151841</v>
      </c>
      <c r="I133" s="17" t="str">
        <f>TEXT(DATE(Table1[[#This Row],[Year]],Table1[[#This Row],[Month]],1),"mmmm")</f>
        <v>July</v>
      </c>
    </row>
    <row r="134" spans="1:9" x14ac:dyDescent="0.35">
      <c r="A134" t="s">
        <v>6</v>
      </c>
      <c r="B134" t="s">
        <v>7</v>
      </c>
      <c r="C134" t="s">
        <v>9</v>
      </c>
      <c r="D134">
        <v>2022</v>
      </c>
      <c r="E134">
        <v>8</v>
      </c>
      <c r="F134" s="17">
        <v>11493</v>
      </c>
      <c r="G134" s="17">
        <f>SUMIFS(Table1[Profit (Month)],Table1[Category],Table1[[#This Row],[Category]],Table1[Supplier],Table1[[#This Row],[Supplier]],Table1[Brand],Table1[[#This Row],[Brand]],Table1[Year],Table1[[#This Row],[Year]],Table1[Month],"&lt;="&amp;Table1[[#This Row],[Month]])</f>
        <v>103803</v>
      </c>
      <c r="H134" s="17">
        <f>Table1[[#This Row],[YTD profit ]]+SUMIFS(Table1[Profit (Month)],Table1[Category],Table1[[#This Row],[Category]],Table1[Supplier],Table1[[#This Row],[Supplier]],Table1[Brand],Table1[[#This Row],[Brand]],Table1[Year],Table1[[#This Row],[Year]]-1,Table1[Month],"&gt;"&amp;Table1[[#This Row],[Month]])</f>
        <v>149809</v>
      </c>
      <c r="I134" s="17" t="str">
        <f>TEXT(DATE(Table1[[#This Row],[Year]],Table1[[#This Row],[Month]],1),"mmmm")</f>
        <v>August</v>
      </c>
    </row>
    <row r="135" spans="1:9" x14ac:dyDescent="0.35">
      <c r="A135" t="s">
        <v>6</v>
      </c>
      <c r="B135" t="s">
        <v>7</v>
      </c>
      <c r="C135" t="s">
        <v>9</v>
      </c>
      <c r="D135">
        <v>2022</v>
      </c>
      <c r="E135">
        <v>9</v>
      </c>
      <c r="F135" s="17">
        <v>14822</v>
      </c>
      <c r="G135" s="17">
        <f>SUMIFS(Table1[Profit (Month)],Table1[Category],Table1[[#This Row],[Category]],Table1[Supplier],Table1[[#This Row],[Supplier]],Table1[Brand],Table1[[#This Row],[Brand]],Table1[Year],Table1[[#This Row],[Year]],Table1[Month],"&lt;="&amp;Table1[[#This Row],[Month]])</f>
        <v>118625</v>
      </c>
      <c r="H135" s="17">
        <f>Table1[[#This Row],[YTD profit ]]+SUMIFS(Table1[Profit (Month)],Table1[Category],Table1[[#This Row],[Category]],Table1[Supplier],Table1[[#This Row],[Supplier]],Table1[Brand],Table1[[#This Row],[Brand]],Table1[Year],Table1[[#This Row],[Year]]-1,Table1[Month],"&gt;"&amp;Table1[[#This Row],[Month]])</f>
        <v>153680</v>
      </c>
      <c r="I135" s="17" t="str">
        <f>TEXT(DATE(Table1[[#This Row],[Year]],Table1[[#This Row],[Month]],1),"mmmm")</f>
        <v>September</v>
      </c>
    </row>
    <row r="136" spans="1:9" x14ac:dyDescent="0.35">
      <c r="A136" t="s">
        <v>6</v>
      </c>
      <c r="B136" t="s">
        <v>7</v>
      </c>
      <c r="C136" t="s">
        <v>9</v>
      </c>
      <c r="D136">
        <v>2022</v>
      </c>
      <c r="E136">
        <v>10</v>
      </c>
      <c r="F136" s="17">
        <v>11335</v>
      </c>
      <c r="G136" s="17">
        <f>SUMIFS(Table1[Profit (Month)],Table1[Category],Table1[[#This Row],[Category]],Table1[Supplier],Table1[[#This Row],[Supplier]],Table1[Brand],Table1[[#This Row],[Brand]],Table1[Year],Table1[[#This Row],[Year]],Table1[Month],"&lt;="&amp;Table1[[#This Row],[Month]])</f>
        <v>129960</v>
      </c>
      <c r="H136" s="17">
        <f>Table1[[#This Row],[YTD profit ]]+SUMIFS(Table1[Profit (Month)],Table1[Category],Table1[[#This Row],[Category]],Table1[Supplier],Table1[[#This Row],[Supplier]],Table1[Brand],Table1[[#This Row],[Brand]],Table1[Year],Table1[[#This Row],[Year]]-1,Table1[Month],"&gt;"&amp;Table1[[#This Row],[Month]])</f>
        <v>151751</v>
      </c>
      <c r="I136" s="17" t="str">
        <f>TEXT(DATE(Table1[[#This Row],[Year]],Table1[[#This Row],[Month]],1),"mmmm")</f>
        <v>October</v>
      </c>
    </row>
    <row r="137" spans="1:9" x14ac:dyDescent="0.35">
      <c r="A137" t="s">
        <v>6</v>
      </c>
      <c r="B137" t="s">
        <v>7</v>
      </c>
      <c r="C137" t="s">
        <v>9</v>
      </c>
      <c r="D137">
        <v>2022</v>
      </c>
      <c r="E137">
        <v>11</v>
      </c>
      <c r="F137" s="17">
        <v>14560</v>
      </c>
      <c r="G137" s="17">
        <f>SUMIFS(Table1[Profit (Month)],Table1[Category],Table1[[#This Row],[Category]],Table1[Supplier],Table1[[#This Row],[Supplier]],Table1[Brand],Table1[[#This Row],[Brand]],Table1[Year],Table1[[#This Row],[Year]],Table1[Month],"&lt;="&amp;Table1[[#This Row],[Month]])</f>
        <v>144520</v>
      </c>
      <c r="H137" s="17">
        <f>Table1[[#This Row],[YTD profit ]]+SUMIFS(Table1[Profit (Month)],Table1[Category],Table1[[#This Row],[Category]],Table1[Supplier],Table1[[#This Row],[Supplier]],Table1[Brand],Table1[[#This Row],[Brand]],Table1[Year],Table1[[#This Row],[Year]]-1,Table1[Month],"&gt;"&amp;Table1[[#This Row],[Month]])</f>
        <v>155844</v>
      </c>
      <c r="I137" s="17" t="str">
        <f>TEXT(DATE(Table1[[#This Row],[Year]],Table1[[#This Row],[Month]],1),"mmmm")</f>
        <v>November</v>
      </c>
    </row>
    <row r="138" spans="1:9" x14ac:dyDescent="0.35">
      <c r="A138" t="s">
        <v>6</v>
      </c>
      <c r="B138" t="s">
        <v>7</v>
      </c>
      <c r="C138" t="s">
        <v>9</v>
      </c>
      <c r="D138">
        <v>2022</v>
      </c>
      <c r="E138">
        <v>12</v>
      </c>
      <c r="F138" s="17">
        <v>12854</v>
      </c>
      <c r="G138" s="17">
        <f>SUMIFS(Table1[Profit (Month)],Table1[Category],Table1[[#This Row],[Category]],Table1[Supplier],Table1[[#This Row],[Supplier]],Table1[Brand],Table1[[#This Row],[Brand]],Table1[Year],Table1[[#This Row],[Year]],Table1[Month],"&lt;="&amp;Table1[[#This Row],[Month]])</f>
        <v>157374</v>
      </c>
      <c r="H138" s="17">
        <f>Table1[[#This Row],[YTD profit ]]+SUMIFS(Table1[Profit (Month)],Table1[Category],Table1[[#This Row],[Category]],Table1[Supplier],Table1[[#This Row],[Supplier]],Table1[Brand],Table1[[#This Row],[Brand]],Table1[Year],Table1[[#This Row],[Year]]-1,Table1[Month],"&gt;"&amp;Table1[[#This Row],[Month]])</f>
        <v>157374</v>
      </c>
      <c r="I138" s="17" t="str">
        <f>TEXT(DATE(Table1[[#This Row],[Year]],Table1[[#This Row],[Month]],1),"mmmm")</f>
        <v>December</v>
      </c>
    </row>
    <row r="139" spans="1:9" x14ac:dyDescent="0.35">
      <c r="A139" t="s">
        <v>6</v>
      </c>
      <c r="B139" t="s">
        <v>7</v>
      </c>
      <c r="C139" t="s">
        <v>9</v>
      </c>
      <c r="D139">
        <v>2023</v>
      </c>
      <c r="E139">
        <v>1</v>
      </c>
      <c r="F139" s="17">
        <v>10425</v>
      </c>
      <c r="G139" s="17">
        <f>SUMIFS(Table1[Profit (Month)],Table1[Category],Table1[[#This Row],[Category]],Table1[Supplier],Table1[[#This Row],[Supplier]],Table1[Brand],Table1[[#This Row],[Brand]],Table1[Year],Table1[[#This Row],[Year]],Table1[Month],"&lt;="&amp;Table1[[#This Row],[Month]])</f>
        <v>10425</v>
      </c>
      <c r="H139" s="17">
        <f>Table1[[#This Row],[YTD profit ]]+SUMIFS(Table1[Profit (Month)],Table1[Category],Table1[[#This Row],[Category]],Table1[Supplier],Table1[[#This Row],[Supplier]],Table1[Brand],Table1[[#This Row],[Brand]],Table1[Year],Table1[[#This Row],[Year]]-1,Table1[Month],"&gt;"&amp;Table1[[#This Row],[Month]])</f>
        <v>156769</v>
      </c>
      <c r="I139" s="17" t="str">
        <f>TEXT(DATE(Table1[[#This Row],[Year]],Table1[[#This Row],[Month]],1),"mmmm")</f>
        <v>January</v>
      </c>
    </row>
    <row r="140" spans="1:9" x14ac:dyDescent="0.35">
      <c r="A140" t="s">
        <v>6</v>
      </c>
      <c r="B140" t="s">
        <v>7</v>
      </c>
      <c r="C140" t="s">
        <v>9</v>
      </c>
      <c r="D140">
        <v>2023</v>
      </c>
      <c r="E140">
        <v>2</v>
      </c>
      <c r="F140" s="17">
        <v>12137</v>
      </c>
      <c r="G140" s="17">
        <f>SUMIFS(Table1[Profit (Month)],Table1[Category],Table1[[#This Row],[Category]],Table1[Supplier],Table1[[#This Row],[Supplier]],Table1[Brand],Table1[[#This Row],[Brand]],Table1[Year],Table1[[#This Row],[Year]],Table1[Month],"&lt;="&amp;Table1[[#This Row],[Month]])</f>
        <v>22562</v>
      </c>
      <c r="H140" s="17">
        <f>Table1[[#This Row],[YTD profit ]]+SUMIFS(Table1[Profit (Month)],Table1[Category],Table1[[#This Row],[Category]],Table1[Supplier],Table1[[#This Row],[Supplier]],Table1[Brand],Table1[[#This Row],[Brand]],Table1[Year],Table1[[#This Row],[Year]]-1,Table1[Month],"&gt;"&amp;Table1[[#This Row],[Month]])</f>
        <v>153938</v>
      </c>
      <c r="I140" s="17" t="str">
        <f>TEXT(DATE(Table1[[#This Row],[Year]],Table1[[#This Row],[Month]],1),"mmmm")</f>
        <v>February</v>
      </c>
    </row>
    <row r="141" spans="1:9" x14ac:dyDescent="0.35">
      <c r="A141" t="s">
        <v>6</v>
      </c>
      <c r="B141" t="s">
        <v>7</v>
      </c>
      <c r="C141" t="s">
        <v>9</v>
      </c>
      <c r="D141">
        <v>2023</v>
      </c>
      <c r="E141">
        <v>3</v>
      </c>
      <c r="F141" s="17">
        <v>11373</v>
      </c>
      <c r="G141" s="17">
        <f>SUMIFS(Table1[Profit (Month)],Table1[Category],Table1[[#This Row],[Category]],Table1[Supplier],Table1[[#This Row],[Supplier]],Table1[Brand],Table1[[#This Row],[Brand]],Table1[Year],Table1[[#This Row],[Year]],Table1[Month],"&lt;="&amp;Table1[[#This Row],[Month]])</f>
        <v>33935</v>
      </c>
      <c r="H141" s="17">
        <f>Table1[[#This Row],[YTD profit ]]+SUMIFS(Table1[Profit (Month)],Table1[Category],Table1[[#This Row],[Category]],Table1[Supplier],Table1[[#This Row],[Supplier]],Table1[Brand],Table1[[#This Row],[Brand]],Table1[Year],Table1[[#This Row],[Year]]-1,Table1[Month],"&gt;"&amp;Table1[[#This Row],[Month]])</f>
        <v>150716</v>
      </c>
      <c r="I141" s="17" t="str">
        <f>TEXT(DATE(Table1[[#This Row],[Year]],Table1[[#This Row],[Month]],1),"mmmm")</f>
        <v>March</v>
      </c>
    </row>
    <row r="142" spans="1:9" x14ac:dyDescent="0.35">
      <c r="A142" t="s">
        <v>6</v>
      </c>
      <c r="B142" t="s">
        <v>7</v>
      </c>
      <c r="C142" t="s">
        <v>9</v>
      </c>
      <c r="D142">
        <v>2023</v>
      </c>
      <c r="E142">
        <v>4</v>
      </c>
      <c r="F142" s="17">
        <v>11091</v>
      </c>
      <c r="G142" s="17">
        <f>SUMIFS(Table1[Profit (Month)],Table1[Category],Table1[[#This Row],[Category]],Table1[Supplier],Table1[[#This Row],[Supplier]],Table1[Brand],Table1[[#This Row],[Brand]],Table1[Year],Table1[[#This Row],[Year]],Table1[Month],"&lt;="&amp;Table1[[#This Row],[Month]])</f>
        <v>45026</v>
      </c>
      <c r="H142" s="17">
        <f>Table1[[#This Row],[YTD profit ]]+SUMIFS(Table1[Profit (Month)],Table1[Category],Table1[[#This Row],[Category]],Table1[Supplier],Table1[[#This Row],[Supplier]],Table1[Brand],Table1[[#This Row],[Brand]],Table1[Year],Table1[[#This Row],[Year]]-1,Table1[Month],"&gt;"&amp;Table1[[#This Row],[Month]])</f>
        <v>148221</v>
      </c>
      <c r="I142" s="17" t="str">
        <f>TEXT(DATE(Table1[[#This Row],[Year]],Table1[[#This Row],[Month]],1),"mmmm")</f>
        <v>April</v>
      </c>
    </row>
    <row r="143" spans="1:9" x14ac:dyDescent="0.35">
      <c r="A143" t="s">
        <v>6</v>
      </c>
      <c r="B143" t="s">
        <v>7</v>
      </c>
      <c r="C143" t="s">
        <v>9</v>
      </c>
      <c r="D143">
        <v>2023</v>
      </c>
      <c r="E143">
        <v>5</v>
      </c>
      <c r="F143" s="17">
        <v>10287</v>
      </c>
      <c r="G143" s="17">
        <f>SUMIFS(Table1[Profit (Month)],Table1[Category],Table1[[#This Row],[Category]],Table1[Supplier],Table1[[#This Row],[Supplier]],Table1[Brand],Table1[[#This Row],[Brand]],Table1[Year],Table1[[#This Row],[Year]],Table1[Month],"&lt;="&amp;Table1[[#This Row],[Month]])</f>
        <v>55313</v>
      </c>
      <c r="H143" s="17">
        <f>Table1[[#This Row],[YTD profit ]]+SUMIFS(Table1[Profit (Month)],Table1[Category],Table1[[#This Row],[Category]],Table1[Supplier],Table1[[#This Row],[Supplier]],Table1[Brand],Table1[[#This Row],[Brand]],Table1[Year],Table1[[#This Row],[Year]]-1,Table1[Month],"&gt;"&amp;Table1[[#This Row],[Month]])</f>
        <v>144491</v>
      </c>
      <c r="I143" s="17" t="str">
        <f>TEXT(DATE(Table1[[#This Row],[Year]],Table1[[#This Row],[Month]],1),"mmmm")</f>
        <v>May</v>
      </c>
    </row>
    <row r="144" spans="1:9" x14ac:dyDescent="0.35">
      <c r="A144" t="s">
        <v>6</v>
      </c>
      <c r="B144" t="s">
        <v>7</v>
      </c>
      <c r="C144" t="s">
        <v>9</v>
      </c>
      <c r="D144">
        <v>2023</v>
      </c>
      <c r="E144">
        <v>6</v>
      </c>
      <c r="F144" s="17">
        <v>10096</v>
      </c>
      <c r="G144" s="17">
        <f>SUMIFS(Table1[Profit (Month)],Table1[Category],Table1[[#This Row],[Category]],Table1[Supplier],Table1[[#This Row],[Supplier]],Table1[Brand],Table1[[#This Row],[Brand]],Table1[Year],Table1[[#This Row],[Year]],Table1[Month],"&lt;="&amp;Table1[[#This Row],[Month]])</f>
        <v>65409</v>
      </c>
      <c r="H144" s="17">
        <f>Table1[[#This Row],[YTD profit ]]+SUMIFS(Table1[Profit (Month)],Table1[Category],Table1[[#This Row],[Category]],Table1[Supplier],Table1[[#This Row],[Supplier]],Table1[Brand],Table1[[#This Row],[Brand]],Table1[Year],Table1[[#This Row],[Year]]-1,Table1[Month],"&gt;"&amp;Table1[[#This Row],[Month]])</f>
        <v>140524</v>
      </c>
      <c r="I144" s="17" t="str">
        <f>TEXT(DATE(Table1[[#This Row],[Year]],Table1[[#This Row],[Month]],1),"mmmm")</f>
        <v>June</v>
      </c>
    </row>
    <row r="145" spans="1:9" x14ac:dyDescent="0.35">
      <c r="A145" t="s">
        <v>6</v>
      </c>
      <c r="B145" t="s">
        <v>7</v>
      </c>
      <c r="C145" t="s">
        <v>9</v>
      </c>
      <c r="D145">
        <v>2023</v>
      </c>
      <c r="E145">
        <v>7</v>
      </c>
      <c r="F145" s="17">
        <v>13815</v>
      </c>
      <c r="G145" s="17">
        <f>SUMIFS(Table1[Profit (Month)],Table1[Category],Table1[[#This Row],[Category]],Table1[Supplier],Table1[[#This Row],[Supplier]],Table1[Brand],Table1[[#This Row],[Brand]],Table1[Year],Table1[[#This Row],[Year]],Table1[Month],"&lt;="&amp;Table1[[#This Row],[Month]])</f>
        <v>79224</v>
      </c>
      <c r="H145" s="17">
        <f>Table1[[#This Row],[YTD profit ]]+SUMIFS(Table1[Profit (Month)],Table1[Category],Table1[[#This Row],[Category]],Table1[Supplier],Table1[[#This Row],[Supplier]],Table1[Brand],Table1[[#This Row],[Brand]],Table1[Year],Table1[[#This Row],[Year]]-1,Table1[Month],"&gt;"&amp;Table1[[#This Row],[Month]])</f>
        <v>144288</v>
      </c>
      <c r="I145" s="17" t="str">
        <f>TEXT(DATE(Table1[[#This Row],[Year]],Table1[[#This Row],[Month]],1),"mmmm")</f>
        <v>July</v>
      </c>
    </row>
    <row r="146" spans="1:9" x14ac:dyDescent="0.35">
      <c r="A146" t="s">
        <v>6</v>
      </c>
      <c r="B146" t="s">
        <v>7</v>
      </c>
      <c r="C146" t="s">
        <v>9</v>
      </c>
      <c r="D146">
        <v>2023</v>
      </c>
      <c r="E146">
        <v>8</v>
      </c>
      <c r="F146" s="17">
        <v>14086</v>
      </c>
      <c r="G146" s="17">
        <f>SUMIFS(Table1[Profit (Month)],Table1[Category],Table1[[#This Row],[Category]],Table1[Supplier],Table1[[#This Row],[Supplier]],Table1[Brand],Table1[[#This Row],[Brand]],Table1[Year],Table1[[#This Row],[Year]],Table1[Month],"&lt;="&amp;Table1[[#This Row],[Month]])</f>
        <v>93310</v>
      </c>
      <c r="H146" s="17">
        <f>Table1[[#This Row],[YTD profit ]]+SUMIFS(Table1[Profit (Month)],Table1[Category],Table1[[#This Row],[Category]],Table1[Supplier],Table1[[#This Row],[Supplier]],Table1[Brand],Table1[[#This Row],[Brand]],Table1[Year],Table1[[#This Row],[Year]]-1,Table1[Month],"&gt;"&amp;Table1[[#This Row],[Month]])</f>
        <v>146881</v>
      </c>
      <c r="I146" s="17" t="str">
        <f>TEXT(DATE(Table1[[#This Row],[Year]],Table1[[#This Row],[Month]],1),"mmmm")</f>
        <v>August</v>
      </c>
    </row>
    <row r="147" spans="1:9" x14ac:dyDescent="0.35">
      <c r="A147" t="s">
        <v>6</v>
      </c>
      <c r="B147" t="s">
        <v>7</v>
      </c>
      <c r="C147" t="s">
        <v>9</v>
      </c>
      <c r="D147">
        <v>2023</v>
      </c>
      <c r="E147">
        <v>9</v>
      </c>
      <c r="F147" s="17">
        <v>10519</v>
      </c>
      <c r="G147" s="17">
        <f>SUMIFS(Table1[Profit (Month)],Table1[Category],Table1[[#This Row],[Category]],Table1[Supplier],Table1[[#This Row],[Supplier]],Table1[Brand],Table1[[#This Row],[Brand]],Table1[Year],Table1[[#This Row],[Year]],Table1[Month],"&lt;="&amp;Table1[[#This Row],[Month]])</f>
        <v>103829</v>
      </c>
      <c r="H147" s="17">
        <f>Table1[[#This Row],[YTD profit ]]+SUMIFS(Table1[Profit (Month)],Table1[Category],Table1[[#This Row],[Category]],Table1[Supplier],Table1[[#This Row],[Supplier]],Table1[Brand],Table1[[#This Row],[Brand]],Table1[Year],Table1[[#This Row],[Year]]-1,Table1[Month],"&gt;"&amp;Table1[[#This Row],[Month]])</f>
        <v>142578</v>
      </c>
      <c r="I147" s="17" t="str">
        <f>TEXT(DATE(Table1[[#This Row],[Year]],Table1[[#This Row],[Month]],1),"mmmm")</f>
        <v>September</v>
      </c>
    </row>
    <row r="148" spans="1:9" x14ac:dyDescent="0.35">
      <c r="A148" t="s">
        <v>6</v>
      </c>
      <c r="B148" t="s">
        <v>7</v>
      </c>
      <c r="C148" t="s">
        <v>9</v>
      </c>
      <c r="D148">
        <v>2023</v>
      </c>
      <c r="E148">
        <v>10</v>
      </c>
      <c r="F148" s="17">
        <v>13977</v>
      </c>
      <c r="G148" s="17">
        <f>SUMIFS(Table1[Profit (Month)],Table1[Category],Table1[[#This Row],[Category]],Table1[Supplier],Table1[[#This Row],[Supplier]],Table1[Brand],Table1[[#This Row],[Brand]],Table1[Year],Table1[[#This Row],[Year]],Table1[Month],"&lt;="&amp;Table1[[#This Row],[Month]])</f>
        <v>117806</v>
      </c>
      <c r="H148" s="17">
        <f>Table1[[#This Row],[YTD profit ]]+SUMIFS(Table1[Profit (Month)],Table1[Category],Table1[[#This Row],[Category]],Table1[Supplier],Table1[[#This Row],[Supplier]],Table1[Brand],Table1[[#This Row],[Brand]],Table1[Year],Table1[[#This Row],[Year]]-1,Table1[Month],"&gt;"&amp;Table1[[#This Row],[Month]])</f>
        <v>145220</v>
      </c>
      <c r="I148" s="17" t="str">
        <f>TEXT(DATE(Table1[[#This Row],[Year]],Table1[[#This Row],[Month]],1),"mmmm")</f>
        <v>October</v>
      </c>
    </row>
    <row r="149" spans="1:9" x14ac:dyDescent="0.35">
      <c r="A149" t="s">
        <v>6</v>
      </c>
      <c r="B149" t="s">
        <v>7</v>
      </c>
      <c r="C149" t="s">
        <v>9</v>
      </c>
      <c r="D149">
        <v>2023</v>
      </c>
      <c r="E149">
        <v>11</v>
      </c>
      <c r="F149" s="17">
        <v>10682</v>
      </c>
      <c r="G149" s="17">
        <f>SUMIFS(Table1[Profit (Month)],Table1[Category],Table1[[#This Row],[Category]],Table1[Supplier],Table1[[#This Row],[Supplier]],Table1[Brand],Table1[[#This Row],[Brand]],Table1[Year],Table1[[#This Row],[Year]],Table1[Month],"&lt;="&amp;Table1[[#This Row],[Month]])</f>
        <v>128488</v>
      </c>
      <c r="H149" s="17">
        <f>Table1[[#This Row],[YTD profit ]]+SUMIFS(Table1[Profit (Month)],Table1[Category],Table1[[#This Row],[Category]],Table1[Supplier],Table1[[#This Row],[Supplier]],Table1[Brand],Table1[[#This Row],[Brand]],Table1[Year],Table1[[#This Row],[Year]]-1,Table1[Month],"&gt;"&amp;Table1[[#This Row],[Month]])</f>
        <v>141342</v>
      </c>
      <c r="I149" s="17" t="str">
        <f>TEXT(DATE(Table1[[#This Row],[Year]],Table1[[#This Row],[Month]],1),"mmmm")</f>
        <v>November</v>
      </c>
    </row>
    <row r="150" spans="1:9" x14ac:dyDescent="0.35">
      <c r="A150" t="s">
        <v>6</v>
      </c>
      <c r="B150" t="s">
        <v>7</v>
      </c>
      <c r="C150" t="s">
        <v>9</v>
      </c>
      <c r="D150">
        <v>2023</v>
      </c>
      <c r="E150">
        <v>12</v>
      </c>
      <c r="F150" s="17">
        <v>14899</v>
      </c>
      <c r="G150" s="17">
        <f>SUMIFS(Table1[Profit (Month)],Table1[Category],Table1[[#This Row],[Category]],Table1[Supplier],Table1[[#This Row],[Supplier]],Table1[Brand],Table1[[#This Row],[Brand]],Table1[Year],Table1[[#This Row],[Year]],Table1[Month],"&lt;="&amp;Table1[[#This Row],[Month]])</f>
        <v>143387</v>
      </c>
      <c r="H150" s="17">
        <f>Table1[[#This Row],[YTD profit ]]+SUMIFS(Table1[Profit (Month)],Table1[Category],Table1[[#This Row],[Category]],Table1[Supplier],Table1[[#This Row],[Supplier]],Table1[Brand],Table1[[#This Row],[Brand]],Table1[Year],Table1[[#This Row],[Year]]-1,Table1[Month],"&gt;"&amp;Table1[[#This Row],[Month]])</f>
        <v>143387</v>
      </c>
      <c r="I150" s="17" t="str">
        <f>TEXT(DATE(Table1[[#This Row],[Year]],Table1[[#This Row],[Month]],1),"mmmm")</f>
        <v>December</v>
      </c>
    </row>
    <row r="151" spans="1:9" x14ac:dyDescent="0.35">
      <c r="A151" t="s">
        <v>6</v>
      </c>
      <c r="B151" t="s">
        <v>7</v>
      </c>
      <c r="C151" t="s">
        <v>9</v>
      </c>
      <c r="D151">
        <v>2024</v>
      </c>
      <c r="E151">
        <v>1</v>
      </c>
      <c r="F151" s="17">
        <v>14564</v>
      </c>
      <c r="G151" s="17">
        <f>SUMIFS(Table1[Profit (Month)],Table1[Category],Table1[[#This Row],[Category]],Table1[Supplier],Table1[[#This Row],[Supplier]],Table1[Brand],Table1[[#This Row],[Brand]],Table1[Year],Table1[[#This Row],[Year]],Table1[Month],"&lt;="&amp;Table1[[#This Row],[Month]])</f>
        <v>14564</v>
      </c>
      <c r="H151" s="17">
        <f>Table1[[#This Row],[YTD profit ]]+SUMIFS(Table1[Profit (Month)],Table1[Category],Table1[[#This Row],[Category]],Table1[Supplier],Table1[[#This Row],[Supplier]],Table1[Brand],Table1[[#This Row],[Brand]],Table1[Year],Table1[[#This Row],[Year]]-1,Table1[Month],"&gt;"&amp;Table1[[#This Row],[Month]])</f>
        <v>147526</v>
      </c>
      <c r="I151" s="17" t="str">
        <f>TEXT(DATE(Table1[[#This Row],[Year]],Table1[[#This Row],[Month]],1),"mmmm")</f>
        <v>January</v>
      </c>
    </row>
    <row r="152" spans="1:9" x14ac:dyDescent="0.35">
      <c r="A152" t="s">
        <v>6</v>
      </c>
      <c r="B152" t="s">
        <v>7</v>
      </c>
      <c r="C152" t="s">
        <v>9</v>
      </c>
      <c r="D152">
        <v>2024</v>
      </c>
      <c r="E152">
        <v>2</v>
      </c>
      <c r="F152" s="17">
        <v>10453</v>
      </c>
      <c r="G152" s="17">
        <f>SUMIFS(Table1[Profit (Month)],Table1[Category],Table1[[#This Row],[Category]],Table1[Supplier],Table1[[#This Row],[Supplier]],Table1[Brand],Table1[[#This Row],[Brand]],Table1[Year],Table1[[#This Row],[Year]],Table1[Month],"&lt;="&amp;Table1[[#This Row],[Month]])</f>
        <v>25017</v>
      </c>
      <c r="H152" s="17">
        <f>Table1[[#This Row],[YTD profit ]]+SUMIFS(Table1[Profit (Month)],Table1[Category],Table1[[#This Row],[Category]],Table1[Supplier],Table1[[#This Row],[Supplier]],Table1[Brand],Table1[[#This Row],[Brand]],Table1[Year],Table1[[#This Row],[Year]]-1,Table1[Month],"&gt;"&amp;Table1[[#This Row],[Month]])</f>
        <v>145842</v>
      </c>
      <c r="I152" s="17" t="str">
        <f>TEXT(DATE(Table1[[#This Row],[Year]],Table1[[#This Row],[Month]],1),"mmmm")</f>
        <v>February</v>
      </c>
    </row>
    <row r="153" spans="1:9" x14ac:dyDescent="0.35">
      <c r="A153" t="s">
        <v>6</v>
      </c>
      <c r="B153" t="s">
        <v>7</v>
      </c>
      <c r="C153" t="s">
        <v>9</v>
      </c>
      <c r="D153">
        <v>2024</v>
      </c>
      <c r="E153">
        <v>3</v>
      </c>
      <c r="F153" s="17">
        <v>11827</v>
      </c>
      <c r="G153" s="17">
        <f>SUMIFS(Table1[Profit (Month)],Table1[Category],Table1[[#This Row],[Category]],Table1[Supplier],Table1[[#This Row],[Supplier]],Table1[Brand],Table1[[#This Row],[Brand]],Table1[Year],Table1[[#This Row],[Year]],Table1[Month],"&lt;="&amp;Table1[[#This Row],[Month]])</f>
        <v>36844</v>
      </c>
      <c r="H153" s="17">
        <f>Table1[[#This Row],[YTD profit ]]+SUMIFS(Table1[Profit (Month)],Table1[Category],Table1[[#This Row],[Category]],Table1[Supplier],Table1[[#This Row],[Supplier]],Table1[Brand],Table1[[#This Row],[Brand]],Table1[Year],Table1[[#This Row],[Year]]-1,Table1[Month],"&gt;"&amp;Table1[[#This Row],[Month]])</f>
        <v>146296</v>
      </c>
      <c r="I153" s="17" t="str">
        <f>TEXT(DATE(Table1[[#This Row],[Year]],Table1[[#This Row],[Month]],1),"mmmm")</f>
        <v>March</v>
      </c>
    </row>
    <row r="154" spans="1:9" x14ac:dyDescent="0.35">
      <c r="A154" t="s">
        <v>6</v>
      </c>
      <c r="B154" t="s">
        <v>7</v>
      </c>
      <c r="C154" t="s">
        <v>9</v>
      </c>
      <c r="D154">
        <v>2024</v>
      </c>
      <c r="E154">
        <v>4</v>
      </c>
      <c r="F154" s="17">
        <v>10588</v>
      </c>
      <c r="G154" s="17">
        <f>SUMIFS(Table1[Profit (Month)],Table1[Category],Table1[[#This Row],[Category]],Table1[Supplier],Table1[[#This Row],[Supplier]],Table1[Brand],Table1[[#This Row],[Brand]],Table1[Year],Table1[[#This Row],[Year]],Table1[Month],"&lt;="&amp;Table1[[#This Row],[Month]])</f>
        <v>47432</v>
      </c>
      <c r="H154" s="17">
        <f>Table1[[#This Row],[YTD profit ]]+SUMIFS(Table1[Profit (Month)],Table1[Category],Table1[[#This Row],[Category]],Table1[Supplier],Table1[[#This Row],[Supplier]],Table1[Brand],Table1[[#This Row],[Brand]],Table1[Year],Table1[[#This Row],[Year]]-1,Table1[Month],"&gt;"&amp;Table1[[#This Row],[Month]])</f>
        <v>145793</v>
      </c>
      <c r="I154" s="17" t="str">
        <f>TEXT(DATE(Table1[[#This Row],[Year]],Table1[[#This Row],[Month]],1),"mmmm")</f>
        <v>April</v>
      </c>
    </row>
    <row r="155" spans="1:9" x14ac:dyDescent="0.35">
      <c r="A155" t="s">
        <v>6</v>
      </c>
      <c r="B155" t="s">
        <v>7</v>
      </c>
      <c r="C155" t="s">
        <v>9</v>
      </c>
      <c r="D155">
        <v>2024</v>
      </c>
      <c r="E155">
        <v>5</v>
      </c>
      <c r="F155" s="17">
        <v>14056</v>
      </c>
      <c r="G155" s="17">
        <f>SUMIFS(Table1[Profit (Month)],Table1[Category],Table1[[#This Row],[Category]],Table1[Supplier],Table1[[#This Row],[Supplier]],Table1[Brand],Table1[[#This Row],[Brand]],Table1[Year],Table1[[#This Row],[Year]],Table1[Month],"&lt;="&amp;Table1[[#This Row],[Month]])</f>
        <v>61488</v>
      </c>
      <c r="H155" s="17">
        <f>Table1[[#This Row],[YTD profit ]]+SUMIFS(Table1[Profit (Month)],Table1[Category],Table1[[#This Row],[Category]],Table1[Supplier],Table1[[#This Row],[Supplier]],Table1[Brand],Table1[[#This Row],[Brand]],Table1[Year],Table1[[#This Row],[Year]]-1,Table1[Month],"&gt;"&amp;Table1[[#This Row],[Month]])</f>
        <v>149562</v>
      </c>
      <c r="I155" s="17" t="str">
        <f>TEXT(DATE(Table1[[#This Row],[Year]],Table1[[#This Row],[Month]],1),"mmmm")</f>
        <v>May</v>
      </c>
    </row>
    <row r="156" spans="1:9" x14ac:dyDescent="0.35">
      <c r="A156" t="s">
        <v>6</v>
      </c>
      <c r="B156" t="s">
        <v>10</v>
      </c>
      <c r="C156" t="s">
        <v>11</v>
      </c>
      <c r="D156">
        <v>2018</v>
      </c>
      <c r="E156">
        <v>1</v>
      </c>
      <c r="F156" s="17">
        <v>11477</v>
      </c>
      <c r="G156" s="17">
        <f>SUMIFS(Table1[Profit (Month)],Table1[Category],Table1[[#This Row],[Category]],Table1[Supplier],Table1[[#This Row],[Supplier]],Table1[Brand],Table1[[#This Row],[Brand]],Table1[Year],Table1[[#This Row],[Year]],Table1[Month],"&lt;="&amp;Table1[[#This Row],[Month]])</f>
        <v>11477</v>
      </c>
      <c r="H156" s="17">
        <f>Table1[[#This Row],[YTD profit ]]+SUMIFS(Table1[Profit (Month)],Table1[Category],Table1[[#This Row],[Category]],Table1[Supplier],Table1[[#This Row],[Supplier]],Table1[Brand],Table1[[#This Row],[Brand]],Table1[Year],Table1[[#This Row],[Year]]-1,Table1[Month],"&gt;"&amp;Table1[[#This Row],[Month]])</f>
        <v>11477</v>
      </c>
      <c r="I156" s="17" t="str">
        <f>TEXT(DATE(Table1[[#This Row],[Year]],Table1[[#This Row],[Month]],1),"mmmm")</f>
        <v>January</v>
      </c>
    </row>
    <row r="157" spans="1:9" x14ac:dyDescent="0.35">
      <c r="A157" t="s">
        <v>6</v>
      </c>
      <c r="B157" t="s">
        <v>10</v>
      </c>
      <c r="C157" t="s">
        <v>11</v>
      </c>
      <c r="D157">
        <v>2018</v>
      </c>
      <c r="E157">
        <v>2</v>
      </c>
      <c r="F157" s="17">
        <v>14410</v>
      </c>
      <c r="G157" s="17">
        <f>SUMIFS(Table1[Profit (Month)],Table1[Category],Table1[[#This Row],[Category]],Table1[Supplier],Table1[[#This Row],[Supplier]],Table1[Brand],Table1[[#This Row],[Brand]],Table1[Year],Table1[[#This Row],[Year]],Table1[Month],"&lt;="&amp;Table1[[#This Row],[Month]])</f>
        <v>25887</v>
      </c>
      <c r="H157" s="17">
        <f>Table1[[#This Row],[YTD profit ]]+SUMIFS(Table1[Profit (Month)],Table1[Category],Table1[[#This Row],[Category]],Table1[Supplier],Table1[[#This Row],[Supplier]],Table1[Brand],Table1[[#This Row],[Brand]],Table1[Year],Table1[[#This Row],[Year]]-1,Table1[Month],"&gt;"&amp;Table1[[#This Row],[Month]])</f>
        <v>25887</v>
      </c>
      <c r="I157" s="17" t="str">
        <f>TEXT(DATE(Table1[[#This Row],[Year]],Table1[[#This Row],[Month]],1),"mmmm")</f>
        <v>February</v>
      </c>
    </row>
    <row r="158" spans="1:9" x14ac:dyDescent="0.35">
      <c r="A158" t="s">
        <v>6</v>
      </c>
      <c r="B158" t="s">
        <v>10</v>
      </c>
      <c r="C158" t="s">
        <v>11</v>
      </c>
      <c r="D158">
        <v>2018</v>
      </c>
      <c r="E158">
        <v>3</v>
      </c>
      <c r="F158" s="17">
        <v>12314</v>
      </c>
      <c r="G158" s="17">
        <f>SUMIFS(Table1[Profit (Month)],Table1[Category],Table1[[#This Row],[Category]],Table1[Supplier],Table1[[#This Row],[Supplier]],Table1[Brand],Table1[[#This Row],[Brand]],Table1[Year],Table1[[#This Row],[Year]],Table1[Month],"&lt;="&amp;Table1[[#This Row],[Month]])</f>
        <v>38201</v>
      </c>
      <c r="H158" s="17">
        <f>Table1[[#This Row],[YTD profit ]]+SUMIFS(Table1[Profit (Month)],Table1[Category],Table1[[#This Row],[Category]],Table1[Supplier],Table1[[#This Row],[Supplier]],Table1[Brand],Table1[[#This Row],[Brand]],Table1[Year],Table1[[#This Row],[Year]]-1,Table1[Month],"&gt;"&amp;Table1[[#This Row],[Month]])</f>
        <v>38201</v>
      </c>
      <c r="I158" s="17" t="str">
        <f>TEXT(DATE(Table1[[#This Row],[Year]],Table1[[#This Row],[Month]],1),"mmmm")</f>
        <v>March</v>
      </c>
    </row>
    <row r="159" spans="1:9" x14ac:dyDescent="0.35">
      <c r="A159" t="s">
        <v>6</v>
      </c>
      <c r="B159" t="s">
        <v>10</v>
      </c>
      <c r="C159" t="s">
        <v>11</v>
      </c>
      <c r="D159">
        <v>2018</v>
      </c>
      <c r="E159">
        <v>4</v>
      </c>
      <c r="F159" s="17">
        <v>14417</v>
      </c>
      <c r="G159" s="17">
        <f>SUMIFS(Table1[Profit (Month)],Table1[Category],Table1[[#This Row],[Category]],Table1[Supplier],Table1[[#This Row],[Supplier]],Table1[Brand],Table1[[#This Row],[Brand]],Table1[Year],Table1[[#This Row],[Year]],Table1[Month],"&lt;="&amp;Table1[[#This Row],[Month]])</f>
        <v>52618</v>
      </c>
      <c r="H159" s="17">
        <f>Table1[[#This Row],[YTD profit ]]+SUMIFS(Table1[Profit (Month)],Table1[Category],Table1[[#This Row],[Category]],Table1[Supplier],Table1[[#This Row],[Supplier]],Table1[Brand],Table1[[#This Row],[Brand]],Table1[Year],Table1[[#This Row],[Year]]-1,Table1[Month],"&gt;"&amp;Table1[[#This Row],[Month]])</f>
        <v>52618</v>
      </c>
      <c r="I159" s="17" t="str">
        <f>TEXT(DATE(Table1[[#This Row],[Year]],Table1[[#This Row],[Month]],1),"mmmm")</f>
        <v>April</v>
      </c>
    </row>
    <row r="160" spans="1:9" x14ac:dyDescent="0.35">
      <c r="A160" t="s">
        <v>6</v>
      </c>
      <c r="B160" t="s">
        <v>10</v>
      </c>
      <c r="C160" t="s">
        <v>11</v>
      </c>
      <c r="D160">
        <v>2018</v>
      </c>
      <c r="E160">
        <v>5</v>
      </c>
      <c r="F160" s="17">
        <v>14670</v>
      </c>
      <c r="G160" s="17">
        <f>SUMIFS(Table1[Profit (Month)],Table1[Category],Table1[[#This Row],[Category]],Table1[Supplier],Table1[[#This Row],[Supplier]],Table1[Brand],Table1[[#This Row],[Brand]],Table1[Year],Table1[[#This Row],[Year]],Table1[Month],"&lt;="&amp;Table1[[#This Row],[Month]])</f>
        <v>67288</v>
      </c>
      <c r="H160" s="17">
        <f>Table1[[#This Row],[YTD profit ]]+SUMIFS(Table1[Profit (Month)],Table1[Category],Table1[[#This Row],[Category]],Table1[Supplier],Table1[[#This Row],[Supplier]],Table1[Brand],Table1[[#This Row],[Brand]],Table1[Year],Table1[[#This Row],[Year]]-1,Table1[Month],"&gt;"&amp;Table1[[#This Row],[Month]])</f>
        <v>67288</v>
      </c>
      <c r="I160" s="17" t="str">
        <f>TEXT(DATE(Table1[[#This Row],[Year]],Table1[[#This Row],[Month]],1),"mmmm")</f>
        <v>May</v>
      </c>
    </row>
    <row r="161" spans="1:9" x14ac:dyDescent="0.35">
      <c r="A161" t="s">
        <v>6</v>
      </c>
      <c r="B161" t="s">
        <v>10</v>
      </c>
      <c r="C161" t="s">
        <v>11</v>
      </c>
      <c r="D161">
        <v>2018</v>
      </c>
      <c r="E161">
        <v>6</v>
      </c>
      <c r="F161" s="17">
        <v>11757</v>
      </c>
      <c r="G161" s="17">
        <f>SUMIFS(Table1[Profit (Month)],Table1[Category],Table1[[#This Row],[Category]],Table1[Supplier],Table1[[#This Row],[Supplier]],Table1[Brand],Table1[[#This Row],[Brand]],Table1[Year],Table1[[#This Row],[Year]],Table1[Month],"&lt;="&amp;Table1[[#This Row],[Month]])</f>
        <v>79045</v>
      </c>
      <c r="H161" s="17">
        <f>Table1[[#This Row],[YTD profit ]]+SUMIFS(Table1[Profit (Month)],Table1[Category],Table1[[#This Row],[Category]],Table1[Supplier],Table1[[#This Row],[Supplier]],Table1[Brand],Table1[[#This Row],[Brand]],Table1[Year],Table1[[#This Row],[Year]]-1,Table1[Month],"&gt;"&amp;Table1[[#This Row],[Month]])</f>
        <v>79045</v>
      </c>
      <c r="I161" s="17" t="str">
        <f>TEXT(DATE(Table1[[#This Row],[Year]],Table1[[#This Row],[Month]],1),"mmmm")</f>
        <v>June</v>
      </c>
    </row>
    <row r="162" spans="1:9" x14ac:dyDescent="0.35">
      <c r="A162" t="s">
        <v>6</v>
      </c>
      <c r="B162" t="s">
        <v>10</v>
      </c>
      <c r="C162" t="s">
        <v>11</v>
      </c>
      <c r="D162">
        <v>2018</v>
      </c>
      <c r="E162">
        <v>7</v>
      </c>
      <c r="F162" s="17">
        <v>11861</v>
      </c>
      <c r="G162" s="17">
        <f>SUMIFS(Table1[Profit (Month)],Table1[Category],Table1[[#This Row],[Category]],Table1[Supplier],Table1[[#This Row],[Supplier]],Table1[Brand],Table1[[#This Row],[Brand]],Table1[Year],Table1[[#This Row],[Year]],Table1[Month],"&lt;="&amp;Table1[[#This Row],[Month]])</f>
        <v>90906</v>
      </c>
      <c r="H162" s="17">
        <f>Table1[[#This Row],[YTD profit ]]+SUMIFS(Table1[Profit (Month)],Table1[Category],Table1[[#This Row],[Category]],Table1[Supplier],Table1[[#This Row],[Supplier]],Table1[Brand],Table1[[#This Row],[Brand]],Table1[Year],Table1[[#This Row],[Year]]-1,Table1[Month],"&gt;"&amp;Table1[[#This Row],[Month]])</f>
        <v>90906</v>
      </c>
      <c r="I162" s="17" t="str">
        <f>TEXT(DATE(Table1[[#This Row],[Year]],Table1[[#This Row],[Month]],1),"mmmm")</f>
        <v>July</v>
      </c>
    </row>
    <row r="163" spans="1:9" x14ac:dyDescent="0.35">
      <c r="A163" t="s">
        <v>6</v>
      </c>
      <c r="B163" t="s">
        <v>10</v>
      </c>
      <c r="C163" t="s">
        <v>11</v>
      </c>
      <c r="D163">
        <v>2018</v>
      </c>
      <c r="E163">
        <v>8</v>
      </c>
      <c r="F163" s="17">
        <v>14517</v>
      </c>
      <c r="G163" s="17">
        <f>SUMIFS(Table1[Profit (Month)],Table1[Category],Table1[[#This Row],[Category]],Table1[Supplier],Table1[[#This Row],[Supplier]],Table1[Brand],Table1[[#This Row],[Brand]],Table1[Year],Table1[[#This Row],[Year]],Table1[Month],"&lt;="&amp;Table1[[#This Row],[Month]])</f>
        <v>105423</v>
      </c>
      <c r="H163" s="17">
        <f>Table1[[#This Row],[YTD profit ]]+SUMIFS(Table1[Profit (Month)],Table1[Category],Table1[[#This Row],[Category]],Table1[Supplier],Table1[[#This Row],[Supplier]],Table1[Brand],Table1[[#This Row],[Brand]],Table1[Year],Table1[[#This Row],[Year]]-1,Table1[Month],"&gt;"&amp;Table1[[#This Row],[Month]])</f>
        <v>105423</v>
      </c>
      <c r="I163" s="17" t="str">
        <f>TEXT(DATE(Table1[[#This Row],[Year]],Table1[[#This Row],[Month]],1),"mmmm")</f>
        <v>August</v>
      </c>
    </row>
    <row r="164" spans="1:9" x14ac:dyDescent="0.35">
      <c r="A164" t="s">
        <v>6</v>
      </c>
      <c r="B164" t="s">
        <v>10</v>
      </c>
      <c r="C164" t="s">
        <v>11</v>
      </c>
      <c r="D164">
        <v>2018</v>
      </c>
      <c r="E164">
        <v>9</v>
      </c>
      <c r="F164" s="17">
        <v>12009</v>
      </c>
      <c r="G164" s="17">
        <f>SUMIFS(Table1[Profit (Month)],Table1[Category],Table1[[#This Row],[Category]],Table1[Supplier],Table1[[#This Row],[Supplier]],Table1[Brand],Table1[[#This Row],[Brand]],Table1[Year],Table1[[#This Row],[Year]],Table1[Month],"&lt;="&amp;Table1[[#This Row],[Month]])</f>
        <v>117432</v>
      </c>
      <c r="H164" s="17">
        <f>Table1[[#This Row],[YTD profit ]]+SUMIFS(Table1[Profit (Month)],Table1[Category],Table1[[#This Row],[Category]],Table1[Supplier],Table1[[#This Row],[Supplier]],Table1[Brand],Table1[[#This Row],[Brand]],Table1[Year],Table1[[#This Row],[Year]]-1,Table1[Month],"&gt;"&amp;Table1[[#This Row],[Month]])</f>
        <v>117432</v>
      </c>
      <c r="I164" s="17" t="str">
        <f>TEXT(DATE(Table1[[#This Row],[Year]],Table1[[#This Row],[Month]],1),"mmmm")</f>
        <v>September</v>
      </c>
    </row>
    <row r="165" spans="1:9" x14ac:dyDescent="0.35">
      <c r="A165" t="s">
        <v>6</v>
      </c>
      <c r="B165" t="s">
        <v>10</v>
      </c>
      <c r="C165" t="s">
        <v>11</v>
      </c>
      <c r="D165">
        <v>2018</v>
      </c>
      <c r="E165">
        <v>10</v>
      </c>
      <c r="F165" s="17">
        <v>12863</v>
      </c>
      <c r="G165" s="17">
        <f>SUMIFS(Table1[Profit (Month)],Table1[Category],Table1[[#This Row],[Category]],Table1[Supplier],Table1[[#This Row],[Supplier]],Table1[Brand],Table1[[#This Row],[Brand]],Table1[Year],Table1[[#This Row],[Year]],Table1[Month],"&lt;="&amp;Table1[[#This Row],[Month]])</f>
        <v>130295</v>
      </c>
      <c r="H165" s="17">
        <f>Table1[[#This Row],[YTD profit ]]+SUMIFS(Table1[Profit (Month)],Table1[Category],Table1[[#This Row],[Category]],Table1[Supplier],Table1[[#This Row],[Supplier]],Table1[Brand],Table1[[#This Row],[Brand]],Table1[Year],Table1[[#This Row],[Year]]-1,Table1[Month],"&gt;"&amp;Table1[[#This Row],[Month]])</f>
        <v>130295</v>
      </c>
      <c r="I165" s="17" t="str">
        <f>TEXT(DATE(Table1[[#This Row],[Year]],Table1[[#This Row],[Month]],1),"mmmm")</f>
        <v>October</v>
      </c>
    </row>
    <row r="166" spans="1:9" x14ac:dyDescent="0.35">
      <c r="A166" t="s">
        <v>6</v>
      </c>
      <c r="B166" t="s">
        <v>10</v>
      </c>
      <c r="C166" t="s">
        <v>11</v>
      </c>
      <c r="D166">
        <v>2018</v>
      </c>
      <c r="E166">
        <v>11</v>
      </c>
      <c r="F166" s="17">
        <v>11187</v>
      </c>
      <c r="G166" s="17">
        <f>SUMIFS(Table1[Profit (Month)],Table1[Category],Table1[[#This Row],[Category]],Table1[Supplier],Table1[[#This Row],[Supplier]],Table1[Brand],Table1[[#This Row],[Brand]],Table1[Year],Table1[[#This Row],[Year]],Table1[Month],"&lt;="&amp;Table1[[#This Row],[Month]])</f>
        <v>141482</v>
      </c>
      <c r="H166" s="17">
        <f>Table1[[#This Row],[YTD profit ]]+SUMIFS(Table1[Profit (Month)],Table1[Category],Table1[[#This Row],[Category]],Table1[Supplier],Table1[[#This Row],[Supplier]],Table1[Brand],Table1[[#This Row],[Brand]],Table1[Year],Table1[[#This Row],[Year]]-1,Table1[Month],"&gt;"&amp;Table1[[#This Row],[Month]])</f>
        <v>141482</v>
      </c>
      <c r="I166" s="17" t="str">
        <f>TEXT(DATE(Table1[[#This Row],[Year]],Table1[[#This Row],[Month]],1),"mmmm")</f>
        <v>November</v>
      </c>
    </row>
    <row r="167" spans="1:9" x14ac:dyDescent="0.35">
      <c r="A167" t="s">
        <v>6</v>
      </c>
      <c r="B167" t="s">
        <v>10</v>
      </c>
      <c r="C167" t="s">
        <v>11</v>
      </c>
      <c r="D167">
        <v>2018</v>
      </c>
      <c r="E167">
        <v>12</v>
      </c>
      <c r="F167" s="17">
        <v>12794</v>
      </c>
      <c r="G167" s="17">
        <f>SUMIFS(Table1[Profit (Month)],Table1[Category],Table1[[#This Row],[Category]],Table1[Supplier],Table1[[#This Row],[Supplier]],Table1[Brand],Table1[[#This Row],[Brand]],Table1[Year],Table1[[#This Row],[Year]],Table1[Month],"&lt;="&amp;Table1[[#This Row],[Month]])</f>
        <v>154276</v>
      </c>
      <c r="H167" s="17">
        <f>Table1[[#This Row],[YTD profit ]]+SUMIFS(Table1[Profit (Month)],Table1[Category],Table1[[#This Row],[Category]],Table1[Supplier],Table1[[#This Row],[Supplier]],Table1[Brand],Table1[[#This Row],[Brand]],Table1[Year],Table1[[#This Row],[Year]]-1,Table1[Month],"&gt;"&amp;Table1[[#This Row],[Month]])</f>
        <v>154276</v>
      </c>
      <c r="I167" s="17" t="str">
        <f>TEXT(DATE(Table1[[#This Row],[Year]],Table1[[#This Row],[Month]],1),"mmmm")</f>
        <v>December</v>
      </c>
    </row>
    <row r="168" spans="1:9" x14ac:dyDescent="0.35">
      <c r="A168" t="s">
        <v>6</v>
      </c>
      <c r="B168" t="s">
        <v>10</v>
      </c>
      <c r="C168" t="s">
        <v>11</v>
      </c>
      <c r="D168">
        <v>2019</v>
      </c>
      <c r="E168">
        <v>1</v>
      </c>
      <c r="F168" s="17">
        <v>11753</v>
      </c>
      <c r="G168" s="17">
        <f>SUMIFS(Table1[Profit (Month)],Table1[Category],Table1[[#This Row],[Category]],Table1[Supplier],Table1[[#This Row],[Supplier]],Table1[Brand],Table1[[#This Row],[Brand]],Table1[Year],Table1[[#This Row],[Year]],Table1[Month],"&lt;="&amp;Table1[[#This Row],[Month]])</f>
        <v>11753</v>
      </c>
      <c r="H168" s="17">
        <f>Table1[[#This Row],[YTD profit ]]+SUMIFS(Table1[Profit (Month)],Table1[Category],Table1[[#This Row],[Category]],Table1[Supplier],Table1[[#This Row],[Supplier]],Table1[Brand],Table1[[#This Row],[Brand]],Table1[Year],Table1[[#This Row],[Year]]-1,Table1[Month],"&gt;"&amp;Table1[[#This Row],[Month]])</f>
        <v>154552</v>
      </c>
      <c r="I168" s="17" t="str">
        <f>TEXT(DATE(Table1[[#This Row],[Year]],Table1[[#This Row],[Month]],1),"mmmm")</f>
        <v>January</v>
      </c>
    </row>
    <row r="169" spans="1:9" x14ac:dyDescent="0.35">
      <c r="A169" t="s">
        <v>6</v>
      </c>
      <c r="B169" t="s">
        <v>10</v>
      </c>
      <c r="C169" t="s">
        <v>11</v>
      </c>
      <c r="D169">
        <v>2019</v>
      </c>
      <c r="E169">
        <v>2</v>
      </c>
      <c r="F169" s="17">
        <v>13650</v>
      </c>
      <c r="G169" s="17">
        <f>SUMIFS(Table1[Profit (Month)],Table1[Category],Table1[[#This Row],[Category]],Table1[Supplier],Table1[[#This Row],[Supplier]],Table1[Brand],Table1[[#This Row],[Brand]],Table1[Year],Table1[[#This Row],[Year]],Table1[Month],"&lt;="&amp;Table1[[#This Row],[Month]])</f>
        <v>25403</v>
      </c>
      <c r="H169" s="17">
        <f>Table1[[#This Row],[YTD profit ]]+SUMIFS(Table1[Profit (Month)],Table1[Category],Table1[[#This Row],[Category]],Table1[Supplier],Table1[[#This Row],[Supplier]],Table1[Brand],Table1[[#This Row],[Brand]],Table1[Year],Table1[[#This Row],[Year]]-1,Table1[Month],"&gt;"&amp;Table1[[#This Row],[Month]])</f>
        <v>153792</v>
      </c>
      <c r="I169" s="17" t="str">
        <f>TEXT(DATE(Table1[[#This Row],[Year]],Table1[[#This Row],[Month]],1),"mmmm")</f>
        <v>February</v>
      </c>
    </row>
    <row r="170" spans="1:9" x14ac:dyDescent="0.35">
      <c r="A170" t="s">
        <v>6</v>
      </c>
      <c r="B170" t="s">
        <v>10</v>
      </c>
      <c r="C170" t="s">
        <v>11</v>
      </c>
      <c r="D170">
        <v>2019</v>
      </c>
      <c r="E170">
        <v>3</v>
      </c>
      <c r="F170" s="17">
        <v>14980</v>
      </c>
      <c r="G170" s="17">
        <f>SUMIFS(Table1[Profit (Month)],Table1[Category],Table1[[#This Row],[Category]],Table1[Supplier],Table1[[#This Row],[Supplier]],Table1[Brand],Table1[[#This Row],[Brand]],Table1[Year],Table1[[#This Row],[Year]],Table1[Month],"&lt;="&amp;Table1[[#This Row],[Month]])</f>
        <v>40383</v>
      </c>
      <c r="H170" s="17">
        <f>Table1[[#This Row],[YTD profit ]]+SUMIFS(Table1[Profit (Month)],Table1[Category],Table1[[#This Row],[Category]],Table1[Supplier],Table1[[#This Row],[Supplier]],Table1[Brand],Table1[[#This Row],[Brand]],Table1[Year],Table1[[#This Row],[Year]]-1,Table1[Month],"&gt;"&amp;Table1[[#This Row],[Month]])</f>
        <v>156458</v>
      </c>
      <c r="I170" s="17" t="str">
        <f>TEXT(DATE(Table1[[#This Row],[Year]],Table1[[#This Row],[Month]],1),"mmmm")</f>
        <v>March</v>
      </c>
    </row>
    <row r="171" spans="1:9" x14ac:dyDescent="0.35">
      <c r="A171" t="s">
        <v>6</v>
      </c>
      <c r="B171" t="s">
        <v>10</v>
      </c>
      <c r="C171" t="s">
        <v>11</v>
      </c>
      <c r="D171">
        <v>2019</v>
      </c>
      <c r="E171">
        <v>4</v>
      </c>
      <c r="F171" s="17">
        <v>11343</v>
      </c>
      <c r="G171" s="17">
        <f>SUMIFS(Table1[Profit (Month)],Table1[Category],Table1[[#This Row],[Category]],Table1[Supplier],Table1[[#This Row],[Supplier]],Table1[Brand],Table1[[#This Row],[Brand]],Table1[Year],Table1[[#This Row],[Year]],Table1[Month],"&lt;="&amp;Table1[[#This Row],[Month]])</f>
        <v>51726</v>
      </c>
      <c r="H171" s="17">
        <f>Table1[[#This Row],[YTD profit ]]+SUMIFS(Table1[Profit (Month)],Table1[Category],Table1[[#This Row],[Category]],Table1[Supplier],Table1[[#This Row],[Supplier]],Table1[Brand],Table1[[#This Row],[Brand]],Table1[Year],Table1[[#This Row],[Year]]-1,Table1[Month],"&gt;"&amp;Table1[[#This Row],[Month]])</f>
        <v>153384</v>
      </c>
      <c r="I171" s="17" t="str">
        <f>TEXT(DATE(Table1[[#This Row],[Year]],Table1[[#This Row],[Month]],1),"mmmm")</f>
        <v>April</v>
      </c>
    </row>
    <row r="172" spans="1:9" x14ac:dyDescent="0.35">
      <c r="A172" t="s">
        <v>6</v>
      </c>
      <c r="B172" t="s">
        <v>10</v>
      </c>
      <c r="C172" t="s">
        <v>11</v>
      </c>
      <c r="D172">
        <v>2019</v>
      </c>
      <c r="E172">
        <v>5</v>
      </c>
      <c r="F172" s="17">
        <v>13789</v>
      </c>
      <c r="G172" s="17">
        <f>SUMIFS(Table1[Profit (Month)],Table1[Category],Table1[[#This Row],[Category]],Table1[Supplier],Table1[[#This Row],[Supplier]],Table1[Brand],Table1[[#This Row],[Brand]],Table1[Year],Table1[[#This Row],[Year]],Table1[Month],"&lt;="&amp;Table1[[#This Row],[Month]])</f>
        <v>65515</v>
      </c>
      <c r="H172" s="17">
        <f>Table1[[#This Row],[YTD profit ]]+SUMIFS(Table1[Profit (Month)],Table1[Category],Table1[[#This Row],[Category]],Table1[Supplier],Table1[[#This Row],[Supplier]],Table1[Brand],Table1[[#This Row],[Brand]],Table1[Year],Table1[[#This Row],[Year]]-1,Table1[Month],"&gt;"&amp;Table1[[#This Row],[Month]])</f>
        <v>152503</v>
      </c>
      <c r="I172" s="17" t="str">
        <f>TEXT(DATE(Table1[[#This Row],[Year]],Table1[[#This Row],[Month]],1),"mmmm")</f>
        <v>May</v>
      </c>
    </row>
    <row r="173" spans="1:9" x14ac:dyDescent="0.35">
      <c r="A173" t="s">
        <v>6</v>
      </c>
      <c r="B173" t="s">
        <v>10</v>
      </c>
      <c r="C173" t="s">
        <v>11</v>
      </c>
      <c r="D173">
        <v>2019</v>
      </c>
      <c r="E173">
        <v>6</v>
      </c>
      <c r="F173" s="17">
        <v>14204</v>
      </c>
      <c r="G173" s="17">
        <f>SUMIFS(Table1[Profit (Month)],Table1[Category],Table1[[#This Row],[Category]],Table1[Supplier],Table1[[#This Row],[Supplier]],Table1[Brand],Table1[[#This Row],[Brand]],Table1[Year],Table1[[#This Row],[Year]],Table1[Month],"&lt;="&amp;Table1[[#This Row],[Month]])</f>
        <v>79719</v>
      </c>
      <c r="H173" s="17">
        <f>Table1[[#This Row],[YTD profit ]]+SUMIFS(Table1[Profit (Month)],Table1[Category],Table1[[#This Row],[Category]],Table1[Supplier],Table1[[#This Row],[Supplier]],Table1[Brand],Table1[[#This Row],[Brand]],Table1[Year],Table1[[#This Row],[Year]]-1,Table1[Month],"&gt;"&amp;Table1[[#This Row],[Month]])</f>
        <v>154950</v>
      </c>
      <c r="I173" s="17" t="str">
        <f>TEXT(DATE(Table1[[#This Row],[Year]],Table1[[#This Row],[Month]],1),"mmmm")</f>
        <v>June</v>
      </c>
    </row>
    <row r="174" spans="1:9" x14ac:dyDescent="0.35">
      <c r="A174" t="s">
        <v>6</v>
      </c>
      <c r="B174" t="s">
        <v>10</v>
      </c>
      <c r="C174" t="s">
        <v>11</v>
      </c>
      <c r="D174">
        <v>2019</v>
      </c>
      <c r="E174">
        <v>7</v>
      </c>
      <c r="F174" s="17">
        <v>14683</v>
      </c>
      <c r="G174" s="17">
        <f>SUMIFS(Table1[Profit (Month)],Table1[Category],Table1[[#This Row],[Category]],Table1[Supplier],Table1[[#This Row],[Supplier]],Table1[Brand],Table1[[#This Row],[Brand]],Table1[Year],Table1[[#This Row],[Year]],Table1[Month],"&lt;="&amp;Table1[[#This Row],[Month]])</f>
        <v>94402</v>
      </c>
      <c r="H174" s="17">
        <f>Table1[[#This Row],[YTD profit ]]+SUMIFS(Table1[Profit (Month)],Table1[Category],Table1[[#This Row],[Category]],Table1[Supplier],Table1[[#This Row],[Supplier]],Table1[Brand],Table1[[#This Row],[Brand]],Table1[Year],Table1[[#This Row],[Year]]-1,Table1[Month],"&gt;"&amp;Table1[[#This Row],[Month]])</f>
        <v>157772</v>
      </c>
      <c r="I174" s="17" t="str">
        <f>TEXT(DATE(Table1[[#This Row],[Year]],Table1[[#This Row],[Month]],1),"mmmm")</f>
        <v>July</v>
      </c>
    </row>
    <row r="175" spans="1:9" x14ac:dyDescent="0.35">
      <c r="A175" t="s">
        <v>6</v>
      </c>
      <c r="B175" t="s">
        <v>10</v>
      </c>
      <c r="C175" t="s">
        <v>11</v>
      </c>
      <c r="D175">
        <v>2019</v>
      </c>
      <c r="E175">
        <v>8</v>
      </c>
      <c r="F175" s="17">
        <v>11030</v>
      </c>
      <c r="G175" s="17">
        <f>SUMIFS(Table1[Profit (Month)],Table1[Category],Table1[[#This Row],[Category]],Table1[Supplier],Table1[[#This Row],[Supplier]],Table1[Brand],Table1[[#This Row],[Brand]],Table1[Year],Table1[[#This Row],[Year]],Table1[Month],"&lt;="&amp;Table1[[#This Row],[Month]])</f>
        <v>105432</v>
      </c>
      <c r="H175" s="17">
        <f>Table1[[#This Row],[YTD profit ]]+SUMIFS(Table1[Profit (Month)],Table1[Category],Table1[[#This Row],[Category]],Table1[Supplier],Table1[[#This Row],[Supplier]],Table1[Brand],Table1[[#This Row],[Brand]],Table1[Year],Table1[[#This Row],[Year]]-1,Table1[Month],"&gt;"&amp;Table1[[#This Row],[Month]])</f>
        <v>154285</v>
      </c>
      <c r="I175" s="17" t="str">
        <f>TEXT(DATE(Table1[[#This Row],[Year]],Table1[[#This Row],[Month]],1),"mmmm")</f>
        <v>August</v>
      </c>
    </row>
    <row r="176" spans="1:9" x14ac:dyDescent="0.35">
      <c r="A176" t="s">
        <v>6</v>
      </c>
      <c r="B176" t="s">
        <v>10</v>
      </c>
      <c r="C176" t="s">
        <v>11</v>
      </c>
      <c r="D176">
        <v>2019</v>
      </c>
      <c r="E176">
        <v>9</v>
      </c>
      <c r="F176" s="17">
        <v>11220</v>
      </c>
      <c r="G176" s="17">
        <f>SUMIFS(Table1[Profit (Month)],Table1[Category],Table1[[#This Row],[Category]],Table1[Supplier],Table1[[#This Row],[Supplier]],Table1[Brand],Table1[[#This Row],[Brand]],Table1[Year],Table1[[#This Row],[Year]],Table1[Month],"&lt;="&amp;Table1[[#This Row],[Month]])</f>
        <v>116652</v>
      </c>
      <c r="H176" s="17">
        <f>Table1[[#This Row],[YTD profit ]]+SUMIFS(Table1[Profit (Month)],Table1[Category],Table1[[#This Row],[Category]],Table1[Supplier],Table1[[#This Row],[Supplier]],Table1[Brand],Table1[[#This Row],[Brand]],Table1[Year],Table1[[#This Row],[Year]]-1,Table1[Month],"&gt;"&amp;Table1[[#This Row],[Month]])</f>
        <v>153496</v>
      </c>
      <c r="I176" s="17" t="str">
        <f>TEXT(DATE(Table1[[#This Row],[Year]],Table1[[#This Row],[Month]],1),"mmmm")</f>
        <v>September</v>
      </c>
    </row>
    <row r="177" spans="1:9" x14ac:dyDescent="0.35">
      <c r="A177" t="s">
        <v>6</v>
      </c>
      <c r="B177" t="s">
        <v>10</v>
      </c>
      <c r="C177" t="s">
        <v>11</v>
      </c>
      <c r="D177">
        <v>2019</v>
      </c>
      <c r="E177">
        <v>10</v>
      </c>
      <c r="F177" s="17">
        <v>14348</v>
      </c>
      <c r="G177" s="17">
        <f>SUMIFS(Table1[Profit (Month)],Table1[Category],Table1[[#This Row],[Category]],Table1[Supplier],Table1[[#This Row],[Supplier]],Table1[Brand],Table1[[#This Row],[Brand]],Table1[Year],Table1[[#This Row],[Year]],Table1[Month],"&lt;="&amp;Table1[[#This Row],[Month]])</f>
        <v>131000</v>
      </c>
      <c r="H177" s="17">
        <f>Table1[[#This Row],[YTD profit ]]+SUMIFS(Table1[Profit (Month)],Table1[Category],Table1[[#This Row],[Category]],Table1[Supplier],Table1[[#This Row],[Supplier]],Table1[Brand],Table1[[#This Row],[Brand]],Table1[Year],Table1[[#This Row],[Year]]-1,Table1[Month],"&gt;"&amp;Table1[[#This Row],[Month]])</f>
        <v>154981</v>
      </c>
      <c r="I177" s="17" t="str">
        <f>TEXT(DATE(Table1[[#This Row],[Year]],Table1[[#This Row],[Month]],1),"mmmm")</f>
        <v>October</v>
      </c>
    </row>
    <row r="178" spans="1:9" x14ac:dyDescent="0.35">
      <c r="A178" t="s">
        <v>6</v>
      </c>
      <c r="B178" t="s">
        <v>10</v>
      </c>
      <c r="C178" t="s">
        <v>11</v>
      </c>
      <c r="D178">
        <v>2019</v>
      </c>
      <c r="E178">
        <v>11</v>
      </c>
      <c r="F178" s="17">
        <v>11663</v>
      </c>
      <c r="G178" s="17">
        <f>SUMIFS(Table1[Profit (Month)],Table1[Category],Table1[[#This Row],[Category]],Table1[Supplier],Table1[[#This Row],[Supplier]],Table1[Brand],Table1[[#This Row],[Brand]],Table1[Year],Table1[[#This Row],[Year]],Table1[Month],"&lt;="&amp;Table1[[#This Row],[Month]])</f>
        <v>142663</v>
      </c>
      <c r="H178" s="17">
        <f>Table1[[#This Row],[YTD profit ]]+SUMIFS(Table1[Profit (Month)],Table1[Category],Table1[[#This Row],[Category]],Table1[Supplier],Table1[[#This Row],[Supplier]],Table1[Brand],Table1[[#This Row],[Brand]],Table1[Year],Table1[[#This Row],[Year]]-1,Table1[Month],"&gt;"&amp;Table1[[#This Row],[Month]])</f>
        <v>155457</v>
      </c>
      <c r="I178" s="17" t="str">
        <f>TEXT(DATE(Table1[[#This Row],[Year]],Table1[[#This Row],[Month]],1),"mmmm")</f>
        <v>November</v>
      </c>
    </row>
    <row r="179" spans="1:9" x14ac:dyDescent="0.35">
      <c r="A179" t="s">
        <v>6</v>
      </c>
      <c r="B179" t="s">
        <v>10</v>
      </c>
      <c r="C179" t="s">
        <v>11</v>
      </c>
      <c r="D179">
        <v>2019</v>
      </c>
      <c r="E179">
        <v>12</v>
      </c>
      <c r="F179" s="17">
        <v>14686</v>
      </c>
      <c r="G179" s="17">
        <f>SUMIFS(Table1[Profit (Month)],Table1[Category],Table1[[#This Row],[Category]],Table1[Supplier],Table1[[#This Row],[Supplier]],Table1[Brand],Table1[[#This Row],[Brand]],Table1[Year],Table1[[#This Row],[Year]],Table1[Month],"&lt;="&amp;Table1[[#This Row],[Month]])</f>
        <v>157349</v>
      </c>
      <c r="H179" s="17">
        <f>Table1[[#This Row],[YTD profit ]]+SUMIFS(Table1[Profit (Month)],Table1[Category],Table1[[#This Row],[Category]],Table1[Supplier],Table1[[#This Row],[Supplier]],Table1[Brand],Table1[[#This Row],[Brand]],Table1[Year],Table1[[#This Row],[Year]]-1,Table1[Month],"&gt;"&amp;Table1[[#This Row],[Month]])</f>
        <v>157349</v>
      </c>
      <c r="I179" s="17" t="str">
        <f>TEXT(DATE(Table1[[#This Row],[Year]],Table1[[#This Row],[Month]],1),"mmmm")</f>
        <v>December</v>
      </c>
    </row>
    <row r="180" spans="1:9" x14ac:dyDescent="0.35">
      <c r="A180" t="s">
        <v>6</v>
      </c>
      <c r="B180" t="s">
        <v>10</v>
      </c>
      <c r="C180" t="s">
        <v>11</v>
      </c>
      <c r="D180">
        <v>2020</v>
      </c>
      <c r="E180">
        <v>1</v>
      </c>
      <c r="F180" s="17">
        <v>12667</v>
      </c>
      <c r="G180" s="17">
        <f>SUMIFS(Table1[Profit (Month)],Table1[Category],Table1[[#This Row],[Category]],Table1[Supplier],Table1[[#This Row],[Supplier]],Table1[Brand],Table1[[#This Row],[Brand]],Table1[Year],Table1[[#This Row],[Year]],Table1[Month],"&lt;="&amp;Table1[[#This Row],[Month]])</f>
        <v>12667</v>
      </c>
      <c r="H180" s="17">
        <f>Table1[[#This Row],[YTD profit ]]+SUMIFS(Table1[Profit (Month)],Table1[Category],Table1[[#This Row],[Category]],Table1[Supplier],Table1[[#This Row],[Supplier]],Table1[Brand],Table1[[#This Row],[Brand]],Table1[Year],Table1[[#This Row],[Year]]-1,Table1[Month],"&gt;"&amp;Table1[[#This Row],[Month]])</f>
        <v>158263</v>
      </c>
      <c r="I180" s="17" t="str">
        <f>TEXT(DATE(Table1[[#This Row],[Year]],Table1[[#This Row],[Month]],1),"mmmm")</f>
        <v>January</v>
      </c>
    </row>
    <row r="181" spans="1:9" x14ac:dyDescent="0.35">
      <c r="A181" t="s">
        <v>6</v>
      </c>
      <c r="B181" t="s">
        <v>10</v>
      </c>
      <c r="C181" t="s">
        <v>11</v>
      </c>
      <c r="D181">
        <v>2020</v>
      </c>
      <c r="E181">
        <v>2</v>
      </c>
      <c r="F181" s="17">
        <v>12101</v>
      </c>
      <c r="G181" s="17">
        <f>SUMIFS(Table1[Profit (Month)],Table1[Category],Table1[[#This Row],[Category]],Table1[Supplier],Table1[[#This Row],[Supplier]],Table1[Brand],Table1[[#This Row],[Brand]],Table1[Year],Table1[[#This Row],[Year]],Table1[Month],"&lt;="&amp;Table1[[#This Row],[Month]])</f>
        <v>24768</v>
      </c>
      <c r="H181" s="17">
        <f>Table1[[#This Row],[YTD profit ]]+SUMIFS(Table1[Profit (Month)],Table1[Category],Table1[[#This Row],[Category]],Table1[Supplier],Table1[[#This Row],[Supplier]],Table1[Brand],Table1[[#This Row],[Brand]],Table1[Year],Table1[[#This Row],[Year]]-1,Table1[Month],"&gt;"&amp;Table1[[#This Row],[Month]])</f>
        <v>156714</v>
      </c>
      <c r="I181" s="17" t="str">
        <f>TEXT(DATE(Table1[[#This Row],[Year]],Table1[[#This Row],[Month]],1),"mmmm")</f>
        <v>February</v>
      </c>
    </row>
    <row r="182" spans="1:9" x14ac:dyDescent="0.35">
      <c r="A182" t="s">
        <v>6</v>
      </c>
      <c r="B182" t="s">
        <v>10</v>
      </c>
      <c r="C182" t="s">
        <v>11</v>
      </c>
      <c r="D182">
        <v>2020</v>
      </c>
      <c r="E182">
        <v>3</v>
      </c>
      <c r="F182" s="17">
        <v>14375</v>
      </c>
      <c r="G182" s="17">
        <f>SUMIFS(Table1[Profit (Month)],Table1[Category],Table1[[#This Row],[Category]],Table1[Supplier],Table1[[#This Row],[Supplier]],Table1[Brand],Table1[[#This Row],[Brand]],Table1[Year],Table1[[#This Row],[Year]],Table1[Month],"&lt;="&amp;Table1[[#This Row],[Month]])</f>
        <v>39143</v>
      </c>
      <c r="H182" s="17">
        <f>Table1[[#This Row],[YTD profit ]]+SUMIFS(Table1[Profit (Month)],Table1[Category],Table1[[#This Row],[Category]],Table1[Supplier],Table1[[#This Row],[Supplier]],Table1[Brand],Table1[[#This Row],[Brand]],Table1[Year],Table1[[#This Row],[Year]]-1,Table1[Month],"&gt;"&amp;Table1[[#This Row],[Month]])</f>
        <v>156109</v>
      </c>
      <c r="I182" s="17" t="str">
        <f>TEXT(DATE(Table1[[#This Row],[Year]],Table1[[#This Row],[Month]],1),"mmmm")</f>
        <v>March</v>
      </c>
    </row>
    <row r="183" spans="1:9" x14ac:dyDescent="0.35">
      <c r="A183" t="s">
        <v>6</v>
      </c>
      <c r="B183" t="s">
        <v>10</v>
      </c>
      <c r="C183" t="s">
        <v>11</v>
      </c>
      <c r="D183">
        <v>2020</v>
      </c>
      <c r="E183">
        <v>4</v>
      </c>
      <c r="F183" s="17">
        <v>14576</v>
      </c>
      <c r="G183" s="17">
        <f>SUMIFS(Table1[Profit (Month)],Table1[Category],Table1[[#This Row],[Category]],Table1[Supplier],Table1[[#This Row],[Supplier]],Table1[Brand],Table1[[#This Row],[Brand]],Table1[Year],Table1[[#This Row],[Year]],Table1[Month],"&lt;="&amp;Table1[[#This Row],[Month]])</f>
        <v>53719</v>
      </c>
      <c r="H183" s="17">
        <f>Table1[[#This Row],[YTD profit ]]+SUMIFS(Table1[Profit (Month)],Table1[Category],Table1[[#This Row],[Category]],Table1[Supplier],Table1[[#This Row],[Supplier]],Table1[Brand],Table1[[#This Row],[Brand]],Table1[Year],Table1[[#This Row],[Year]]-1,Table1[Month],"&gt;"&amp;Table1[[#This Row],[Month]])</f>
        <v>159342</v>
      </c>
      <c r="I183" s="17" t="str">
        <f>TEXT(DATE(Table1[[#This Row],[Year]],Table1[[#This Row],[Month]],1),"mmmm")</f>
        <v>April</v>
      </c>
    </row>
    <row r="184" spans="1:9" x14ac:dyDescent="0.35">
      <c r="A184" t="s">
        <v>6</v>
      </c>
      <c r="B184" t="s">
        <v>10</v>
      </c>
      <c r="C184" t="s">
        <v>11</v>
      </c>
      <c r="D184">
        <v>2020</v>
      </c>
      <c r="E184">
        <v>5</v>
      </c>
      <c r="F184" s="17">
        <v>11629</v>
      </c>
      <c r="G184" s="17">
        <f>SUMIFS(Table1[Profit (Month)],Table1[Category],Table1[[#This Row],[Category]],Table1[Supplier],Table1[[#This Row],[Supplier]],Table1[Brand],Table1[[#This Row],[Brand]],Table1[Year],Table1[[#This Row],[Year]],Table1[Month],"&lt;="&amp;Table1[[#This Row],[Month]])</f>
        <v>65348</v>
      </c>
      <c r="H184" s="17">
        <f>Table1[[#This Row],[YTD profit ]]+SUMIFS(Table1[Profit (Month)],Table1[Category],Table1[[#This Row],[Category]],Table1[Supplier],Table1[[#This Row],[Supplier]],Table1[Brand],Table1[[#This Row],[Brand]],Table1[Year],Table1[[#This Row],[Year]]-1,Table1[Month],"&gt;"&amp;Table1[[#This Row],[Month]])</f>
        <v>157182</v>
      </c>
      <c r="I184" s="17" t="str">
        <f>TEXT(DATE(Table1[[#This Row],[Year]],Table1[[#This Row],[Month]],1),"mmmm")</f>
        <v>May</v>
      </c>
    </row>
    <row r="185" spans="1:9" x14ac:dyDescent="0.35">
      <c r="A185" t="s">
        <v>6</v>
      </c>
      <c r="B185" t="s">
        <v>10</v>
      </c>
      <c r="C185" t="s">
        <v>11</v>
      </c>
      <c r="D185">
        <v>2020</v>
      </c>
      <c r="E185">
        <v>6</v>
      </c>
      <c r="F185" s="17">
        <v>11257</v>
      </c>
      <c r="G185" s="17">
        <f>SUMIFS(Table1[Profit (Month)],Table1[Category],Table1[[#This Row],[Category]],Table1[Supplier],Table1[[#This Row],[Supplier]],Table1[Brand],Table1[[#This Row],[Brand]],Table1[Year],Table1[[#This Row],[Year]],Table1[Month],"&lt;="&amp;Table1[[#This Row],[Month]])</f>
        <v>76605</v>
      </c>
      <c r="H185" s="17">
        <f>Table1[[#This Row],[YTD profit ]]+SUMIFS(Table1[Profit (Month)],Table1[Category],Table1[[#This Row],[Category]],Table1[Supplier],Table1[[#This Row],[Supplier]],Table1[Brand],Table1[[#This Row],[Brand]],Table1[Year],Table1[[#This Row],[Year]]-1,Table1[Month],"&gt;"&amp;Table1[[#This Row],[Month]])</f>
        <v>154235</v>
      </c>
      <c r="I185" s="17" t="str">
        <f>TEXT(DATE(Table1[[#This Row],[Year]],Table1[[#This Row],[Month]],1),"mmmm")</f>
        <v>June</v>
      </c>
    </row>
    <row r="186" spans="1:9" x14ac:dyDescent="0.35">
      <c r="A186" t="s">
        <v>6</v>
      </c>
      <c r="B186" t="s">
        <v>10</v>
      </c>
      <c r="C186" t="s">
        <v>11</v>
      </c>
      <c r="D186">
        <v>2020</v>
      </c>
      <c r="E186">
        <v>7</v>
      </c>
      <c r="F186" s="17">
        <v>10666</v>
      </c>
      <c r="G186" s="17">
        <f>SUMIFS(Table1[Profit (Month)],Table1[Category],Table1[[#This Row],[Category]],Table1[Supplier],Table1[[#This Row],[Supplier]],Table1[Brand],Table1[[#This Row],[Brand]],Table1[Year],Table1[[#This Row],[Year]],Table1[Month],"&lt;="&amp;Table1[[#This Row],[Month]])</f>
        <v>87271</v>
      </c>
      <c r="H186" s="17">
        <f>Table1[[#This Row],[YTD profit ]]+SUMIFS(Table1[Profit (Month)],Table1[Category],Table1[[#This Row],[Category]],Table1[Supplier],Table1[[#This Row],[Supplier]],Table1[Brand],Table1[[#This Row],[Brand]],Table1[Year],Table1[[#This Row],[Year]]-1,Table1[Month],"&gt;"&amp;Table1[[#This Row],[Month]])</f>
        <v>150218</v>
      </c>
      <c r="I186" s="17" t="str">
        <f>TEXT(DATE(Table1[[#This Row],[Year]],Table1[[#This Row],[Month]],1),"mmmm")</f>
        <v>July</v>
      </c>
    </row>
    <row r="187" spans="1:9" x14ac:dyDescent="0.35">
      <c r="A187" t="s">
        <v>6</v>
      </c>
      <c r="B187" t="s">
        <v>10</v>
      </c>
      <c r="C187" t="s">
        <v>11</v>
      </c>
      <c r="D187">
        <v>2020</v>
      </c>
      <c r="E187">
        <v>8</v>
      </c>
      <c r="F187" s="17">
        <v>12284</v>
      </c>
      <c r="G187" s="17">
        <f>SUMIFS(Table1[Profit (Month)],Table1[Category],Table1[[#This Row],[Category]],Table1[Supplier],Table1[[#This Row],[Supplier]],Table1[Brand],Table1[[#This Row],[Brand]],Table1[Year],Table1[[#This Row],[Year]],Table1[Month],"&lt;="&amp;Table1[[#This Row],[Month]])</f>
        <v>99555</v>
      </c>
      <c r="H187" s="17">
        <f>Table1[[#This Row],[YTD profit ]]+SUMIFS(Table1[Profit (Month)],Table1[Category],Table1[[#This Row],[Category]],Table1[Supplier],Table1[[#This Row],[Supplier]],Table1[Brand],Table1[[#This Row],[Brand]],Table1[Year],Table1[[#This Row],[Year]]-1,Table1[Month],"&gt;"&amp;Table1[[#This Row],[Month]])</f>
        <v>151472</v>
      </c>
      <c r="I187" s="17" t="str">
        <f>TEXT(DATE(Table1[[#This Row],[Year]],Table1[[#This Row],[Month]],1),"mmmm")</f>
        <v>August</v>
      </c>
    </row>
    <row r="188" spans="1:9" x14ac:dyDescent="0.35">
      <c r="A188" t="s">
        <v>6</v>
      </c>
      <c r="B188" t="s">
        <v>10</v>
      </c>
      <c r="C188" t="s">
        <v>11</v>
      </c>
      <c r="D188">
        <v>2020</v>
      </c>
      <c r="E188">
        <v>9</v>
      </c>
      <c r="F188" s="17">
        <v>10084</v>
      </c>
      <c r="G188" s="17">
        <f>SUMIFS(Table1[Profit (Month)],Table1[Category],Table1[[#This Row],[Category]],Table1[Supplier],Table1[[#This Row],[Supplier]],Table1[Brand],Table1[[#This Row],[Brand]],Table1[Year],Table1[[#This Row],[Year]],Table1[Month],"&lt;="&amp;Table1[[#This Row],[Month]])</f>
        <v>109639</v>
      </c>
      <c r="H188" s="17">
        <f>Table1[[#This Row],[YTD profit ]]+SUMIFS(Table1[Profit (Month)],Table1[Category],Table1[[#This Row],[Category]],Table1[Supplier],Table1[[#This Row],[Supplier]],Table1[Brand],Table1[[#This Row],[Brand]],Table1[Year],Table1[[#This Row],[Year]]-1,Table1[Month],"&gt;"&amp;Table1[[#This Row],[Month]])</f>
        <v>150336</v>
      </c>
      <c r="I188" s="17" t="str">
        <f>TEXT(DATE(Table1[[#This Row],[Year]],Table1[[#This Row],[Month]],1),"mmmm")</f>
        <v>September</v>
      </c>
    </row>
    <row r="189" spans="1:9" x14ac:dyDescent="0.35">
      <c r="A189" t="s">
        <v>6</v>
      </c>
      <c r="B189" t="s">
        <v>10</v>
      </c>
      <c r="C189" t="s">
        <v>11</v>
      </c>
      <c r="D189">
        <v>2020</v>
      </c>
      <c r="E189">
        <v>10</v>
      </c>
      <c r="F189" s="17">
        <v>12708</v>
      </c>
      <c r="G189" s="17">
        <f>SUMIFS(Table1[Profit (Month)],Table1[Category],Table1[[#This Row],[Category]],Table1[Supplier],Table1[[#This Row],[Supplier]],Table1[Brand],Table1[[#This Row],[Brand]],Table1[Year],Table1[[#This Row],[Year]],Table1[Month],"&lt;="&amp;Table1[[#This Row],[Month]])</f>
        <v>122347</v>
      </c>
      <c r="H189" s="17">
        <f>Table1[[#This Row],[YTD profit ]]+SUMIFS(Table1[Profit (Month)],Table1[Category],Table1[[#This Row],[Category]],Table1[Supplier],Table1[[#This Row],[Supplier]],Table1[Brand],Table1[[#This Row],[Brand]],Table1[Year],Table1[[#This Row],[Year]]-1,Table1[Month],"&gt;"&amp;Table1[[#This Row],[Month]])</f>
        <v>148696</v>
      </c>
      <c r="I189" s="17" t="str">
        <f>TEXT(DATE(Table1[[#This Row],[Year]],Table1[[#This Row],[Month]],1),"mmmm")</f>
        <v>October</v>
      </c>
    </row>
    <row r="190" spans="1:9" x14ac:dyDescent="0.35">
      <c r="A190" t="s">
        <v>6</v>
      </c>
      <c r="B190" t="s">
        <v>10</v>
      </c>
      <c r="C190" t="s">
        <v>11</v>
      </c>
      <c r="D190">
        <v>2020</v>
      </c>
      <c r="E190">
        <v>11</v>
      </c>
      <c r="F190" s="17">
        <v>10903</v>
      </c>
      <c r="G190" s="17">
        <f>SUMIFS(Table1[Profit (Month)],Table1[Category],Table1[[#This Row],[Category]],Table1[Supplier],Table1[[#This Row],[Supplier]],Table1[Brand],Table1[[#This Row],[Brand]],Table1[Year],Table1[[#This Row],[Year]],Table1[Month],"&lt;="&amp;Table1[[#This Row],[Month]])</f>
        <v>133250</v>
      </c>
      <c r="H190" s="17">
        <f>Table1[[#This Row],[YTD profit ]]+SUMIFS(Table1[Profit (Month)],Table1[Category],Table1[[#This Row],[Category]],Table1[Supplier],Table1[[#This Row],[Supplier]],Table1[Brand],Table1[[#This Row],[Brand]],Table1[Year],Table1[[#This Row],[Year]]-1,Table1[Month],"&gt;"&amp;Table1[[#This Row],[Month]])</f>
        <v>147936</v>
      </c>
      <c r="I190" s="17" t="str">
        <f>TEXT(DATE(Table1[[#This Row],[Year]],Table1[[#This Row],[Month]],1),"mmmm")</f>
        <v>November</v>
      </c>
    </row>
    <row r="191" spans="1:9" x14ac:dyDescent="0.35">
      <c r="A191" t="s">
        <v>6</v>
      </c>
      <c r="B191" t="s">
        <v>10</v>
      </c>
      <c r="C191" t="s">
        <v>11</v>
      </c>
      <c r="D191">
        <v>2020</v>
      </c>
      <c r="E191">
        <v>12</v>
      </c>
      <c r="F191" s="17">
        <v>12260</v>
      </c>
      <c r="G191" s="17">
        <f>SUMIFS(Table1[Profit (Month)],Table1[Category],Table1[[#This Row],[Category]],Table1[Supplier],Table1[[#This Row],[Supplier]],Table1[Brand],Table1[[#This Row],[Brand]],Table1[Year],Table1[[#This Row],[Year]],Table1[Month],"&lt;="&amp;Table1[[#This Row],[Month]])</f>
        <v>145510</v>
      </c>
      <c r="H191" s="17">
        <f>Table1[[#This Row],[YTD profit ]]+SUMIFS(Table1[Profit (Month)],Table1[Category],Table1[[#This Row],[Category]],Table1[Supplier],Table1[[#This Row],[Supplier]],Table1[Brand],Table1[[#This Row],[Brand]],Table1[Year],Table1[[#This Row],[Year]]-1,Table1[Month],"&gt;"&amp;Table1[[#This Row],[Month]])</f>
        <v>145510</v>
      </c>
      <c r="I191" s="17" t="str">
        <f>TEXT(DATE(Table1[[#This Row],[Year]],Table1[[#This Row],[Month]],1),"mmmm")</f>
        <v>December</v>
      </c>
    </row>
    <row r="192" spans="1:9" x14ac:dyDescent="0.35">
      <c r="A192" t="s">
        <v>6</v>
      </c>
      <c r="B192" t="s">
        <v>10</v>
      </c>
      <c r="C192" t="s">
        <v>11</v>
      </c>
      <c r="D192">
        <v>2021</v>
      </c>
      <c r="E192">
        <v>1</v>
      </c>
      <c r="F192" s="17">
        <v>13154</v>
      </c>
      <c r="G192" s="17">
        <f>SUMIFS(Table1[Profit (Month)],Table1[Category],Table1[[#This Row],[Category]],Table1[Supplier],Table1[[#This Row],[Supplier]],Table1[Brand],Table1[[#This Row],[Brand]],Table1[Year],Table1[[#This Row],[Year]],Table1[Month],"&lt;="&amp;Table1[[#This Row],[Month]])</f>
        <v>13154</v>
      </c>
      <c r="H192" s="17">
        <f>Table1[[#This Row],[YTD profit ]]+SUMIFS(Table1[Profit (Month)],Table1[Category],Table1[[#This Row],[Category]],Table1[Supplier],Table1[[#This Row],[Supplier]],Table1[Brand],Table1[[#This Row],[Brand]],Table1[Year],Table1[[#This Row],[Year]]-1,Table1[Month],"&gt;"&amp;Table1[[#This Row],[Month]])</f>
        <v>145997</v>
      </c>
      <c r="I192" s="17" t="str">
        <f>TEXT(DATE(Table1[[#This Row],[Year]],Table1[[#This Row],[Month]],1),"mmmm")</f>
        <v>January</v>
      </c>
    </row>
    <row r="193" spans="1:9" x14ac:dyDescent="0.35">
      <c r="A193" t="s">
        <v>6</v>
      </c>
      <c r="B193" t="s">
        <v>10</v>
      </c>
      <c r="C193" t="s">
        <v>11</v>
      </c>
      <c r="D193">
        <v>2021</v>
      </c>
      <c r="E193">
        <v>2</v>
      </c>
      <c r="F193" s="17">
        <v>14351</v>
      </c>
      <c r="G193" s="17">
        <f>SUMIFS(Table1[Profit (Month)],Table1[Category],Table1[[#This Row],[Category]],Table1[Supplier],Table1[[#This Row],[Supplier]],Table1[Brand],Table1[[#This Row],[Brand]],Table1[Year],Table1[[#This Row],[Year]],Table1[Month],"&lt;="&amp;Table1[[#This Row],[Month]])</f>
        <v>27505</v>
      </c>
      <c r="H193" s="17">
        <f>Table1[[#This Row],[YTD profit ]]+SUMIFS(Table1[Profit (Month)],Table1[Category],Table1[[#This Row],[Category]],Table1[Supplier],Table1[[#This Row],[Supplier]],Table1[Brand],Table1[[#This Row],[Brand]],Table1[Year],Table1[[#This Row],[Year]]-1,Table1[Month],"&gt;"&amp;Table1[[#This Row],[Month]])</f>
        <v>148247</v>
      </c>
      <c r="I193" s="17" t="str">
        <f>TEXT(DATE(Table1[[#This Row],[Year]],Table1[[#This Row],[Month]],1),"mmmm")</f>
        <v>February</v>
      </c>
    </row>
    <row r="194" spans="1:9" x14ac:dyDescent="0.35">
      <c r="A194" t="s">
        <v>6</v>
      </c>
      <c r="B194" t="s">
        <v>10</v>
      </c>
      <c r="C194" t="s">
        <v>11</v>
      </c>
      <c r="D194">
        <v>2021</v>
      </c>
      <c r="E194">
        <v>3</v>
      </c>
      <c r="F194" s="17">
        <v>12001</v>
      </c>
      <c r="G194" s="17">
        <f>SUMIFS(Table1[Profit (Month)],Table1[Category],Table1[[#This Row],[Category]],Table1[Supplier],Table1[[#This Row],[Supplier]],Table1[Brand],Table1[[#This Row],[Brand]],Table1[Year],Table1[[#This Row],[Year]],Table1[Month],"&lt;="&amp;Table1[[#This Row],[Month]])</f>
        <v>39506</v>
      </c>
      <c r="H194" s="17">
        <f>Table1[[#This Row],[YTD profit ]]+SUMIFS(Table1[Profit (Month)],Table1[Category],Table1[[#This Row],[Category]],Table1[Supplier],Table1[[#This Row],[Supplier]],Table1[Brand],Table1[[#This Row],[Brand]],Table1[Year],Table1[[#This Row],[Year]]-1,Table1[Month],"&gt;"&amp;Table1[[#This Row],[Month]])</f>
        <v>145873</v>
      </c>
      <c r="I194" s="17" t="str">
        <f>TEXT(DATE(Table1[[#This Row],[Year]],Table1[[#This Row],[Month]],1),"mmmm")</f>
        <v>March</v>
      </c>
    </row>
    <row r="195" spans="1:9" x14ac:dyDescent="0.35">
      <c r="A195" t="s">
        <v>6</v>
      </c>
      <c r="B195" t="s">
        <v>10</v>
      </c>
      <c r="C195" t="s">
        <v>11</v>
      </c>
      <c r="D195">
        <v>2021</v>
      </c>
      <c r="E195">
        <v>4</v>
      </c>
      <c r="F195" s="17">
        <v>13116</v>
      </c>
      <c r="G195" s="17">
        <f>SUMIFS(Table1[Profit (Month)],Table1[Category],Table1[[#This Row],[Category]],Table1[Supplier],Table1[[#This Row],[Supplier]],Table1[Brand],Table1[[#This Row],[Brand]],Table1[Year],Table1[[#This Row],[Year]],Table1[Month],"&lt;="&amp;Table1[[#This Row],[Month]])</f>
        <v>52622</v>
      </c>
      <c r="H195" s="17">
        <f>Table1[[#This Row],[YTD profit ]]+SUMIFS(Table1[Profit (Month)],Table1[Category],Table1[[#This Row],[Category]],Table1[Supplier],Table1[[#This Row],[Supplier]],Table1[Brand],Table1[[#This Row],[Brand]],Table1[Year],Table1[[#This Row],[Year]]-1,Table1[Month],"&gt;"&amp;Table1[[#This Row],[Month]])</f>
        <v>144413</v>
      </c>
      <c r="I195" s="17" t="str">
        <f>TEXT(DATE(Table1[[#This Row],[Year]],Table1[[#This Row],[Month]],1),"mmmm")</f>
        <v>April</v>
      </c>
    </row>
    <row r="196" spans="1:9" x14ac:dyDescent="0.35">
      <c r="A196" t="s">
        <v>6</v>
      </c>
      <c r="B196" t="s">
        <v>10</v>
      </c>
      <c r="C196" t="s">
        <v>11</v>
      </c>
      <c r="D196">
        <v>2021</v>
      </c>
      <c r="E196">
        <v>5</v>
      </c>
      <c r="F196" s="17">
        <v>12878</v>
      </c>
      <c r="G196" s="17">
        <f>SUMIFS(Table1[Profit (Month)],Table1[Category],Table1[[#This Row],[Category]],Table1[Supplier],Table1[[#This Row],[Supplier]],Table1[Brand],Table1[[#This Row],[Brand]],Table1[Year],Table1[[#This Row],[Year]],Table1[Month],"&lt;="&amp;Table1[[#This Row],[Month]])</f>
        <v>65500</v>
      </c>
      <c r="H196" s="17">
        <f>Table1[[#This Row],[YTD profit ]]+SUMIFS(Table1[Profit (Month)],Table1[Category],Table1[[#This Row],[Category]],Table1[Supplier],Table1[[#This Row],[Supplier]],Table1[Brand],Table1[[#This Row],[Brand]],Table1[Year],Table1[[#This Row],[Year]]-1,Table1[Month],"&gt;"&amp;Table1[[#This Row],[Month]])</f>
        <v>145662</v>
      </c>
      <c r="I196" s="17" t="str">
        <f>TEXT(DATE(Table1[[#This Row],[Year]],Table1[[#This Row],[Month]],1),"mmmm")</f>
        <v>May</v>
      </c>
    </row>
    <row r="197" spans="1:9" x14ac:dyDescent="0.35">
      <c r="A197" t="s">
        <v>6</v>
      </c>
      <c r="B197" t="s">
        <v>10</v>
      </c>
      <c r="C197" t="s">
        <v>11</v>
      </c>
      <c r="D197">
        <v>2021</v>
      </c>
      <c r="E197">
        <v>6</v>
      </c>
      <c r="F197" s="17">
        <v>14005</v>
      </c>
      <c r="G197" s="17">
        <f>SUMIFS(Table1[Profit (Month)],Table1[Category],Table1[[#This Row],[Category]],Table1[Supplier],Table1[[#This Row],[Supplier]],Table1[Brand],Table1[[#This Row],[Brand]],Table1[Year],Table1[[#This Row],[Year]],Table1[Month],"&lt;="&amp;Table1[[#This Row],[Month]])</f>
        <v>79505</v>
      </c>
      <c r="H197" s="17">
        <f>Table1[[#This Row],[YTD profit ]]+SUMIFS(Table1[Profit (Month)],Table1[Category],Table1[[#This Row],[Category]],Table1[Supplier],Table1[[#This Row],[Supplier]],Table1[Brand],Table1[[#This Row],[Brand]],Table1[Year],Table1[[#This Row],[Year]]-1,Table1[Month],"&gt;"&amp;Table1[[#This Row],[Month]])</f>
        <v>148410</v>
      </c>
      <c r="I197" s="17" t="str">
        <f>TEXT(DATE(Table1[[#This Row],[Year]],Table1[[#This Row],[Month]],1),"mmmm")</f>
        <v>June</v>
      </c>
    </row>
    <row r="198" spans="1:9" x14ac:dyDescent="0.35">
      <c r="A198" t="s">
        <v>6</v>
      </c>
      <c r="B198" t="s">
        <v>10</v>
      </c>
      <c r="C198" t="s">
        <v>11</v>
      </c>
      <c r="D198">
        <v>2021</v>
      </c>
      <c r="E198">
        <v>7</v>
      </c>
      <c r="F198" s="17">
        <v>14782</v>
      </c>
      <c r="G198" s="17">
        <f>SUMIFS(Table1[Profit (Month)],Table1[Category],Table1[[#This Row],[Category]],Table1[Supplier],Table1[[#This Row],[Supplier]],Table1[Brand],Table1[[#This Row],[Brand]],Table1[Year],Table1[[#This Row],[Year]],Table1[Month],"&lt;="&amp;Table1[[#This Row],[Month]])</f>
        <v>94287</v>
      </c>
      <c r="H198" s="17">
        <f>Table1[[#This Row],[YTD profit ]]+SUMIFS(Table1[Profit (Month)],Table1[Category],Table1[[#This Row],[Category]],Table1[Supplier],Table1[[#This Row],[Supplier]],Table1[Brand],Table1[[#This Row],[Brand]],Table1[Year],Table1[[#This Row],[Year]]-1,Table1[Month],"&gt;"&amp;Table1[[#This Row],[Month]])</f>
        <v>152526</v>
      </c>
      <c r="I198" s="17" t="str">
        <f>TEXT(DATE(Table1[[#This Row],[Year]],Table1[[#This Row],[Month]],1),"mmmm")</f>
        <v>July</v>
      </c>
    </row>
    <row r="199" spans="1:9" x14ac:dyDescent="0.35">
      <c r="A199" t="s">
        <v>6</v>
      </c>
      <c r="B199" t="s">
        <v>10</v>
      </c>
      <c r="C199" t="s">
        <v>11</v>
      </c>
      <c r="D199">
        <v>2021</v>
      </c>
      <c r="E199">
        <v>8</v>
      </c>
      <c r="F199" s="17">
        <v>10373</v>
      </c>
      <c r="G199" s="17">
        <f>SUMIFS(Table1[Profit (Month)],Table1[Category],Table1[[#This Row],[Category]],Table1[Supplier],Table1[[#This Row],[Supplier]],Table1[Brand],Table1[[#This Row],[Brand]],Table1[Year],Table1[[#This Row],[Year]],Table1[Month],"&lt;="&amp;Table1[[#This Row],[Month]])</f>
        <v>104660</v>
      </c>
      <c r="H199" s="17">
        <f>Table1[[#This Row],[YTD profit ]]+SUMIFS(Table1[Profit (Month)],Table1[Category],Table1[[#This Row],[Category]],Table1[Supplier],Table1[[#This Row],[Supplier]],Table1[Brand],Table1[[#This Row],[Brand]],Table1[Year],Table1[[#This Row],[Year]]-1,Table1[Month],"&gt;"&amp;Table1[[#This Row],[Month]])</f>
        <v>150615</v>
      </c>
      <c r="I199" s="17" t="str">
        <f>TEXT(DATE(Table1[[#This Row],[Year]],Table1[[#This Row],[Month]],1),"mmmm")</f>
        <v>August</v>
      </c>
    </row>
    <row r="200" spans="1:9" x14ac:dyDescent="0.35">
      <c r="A200" t="s">
        <v>6</v>
      </c>
      <c r="B200" t="s">
        <v>10</v>
      </c>
      <c r="C200" t="s">
        <v>11</v>
      </c>
      <c r="D200">
        <v>2021</v>
      </c>
      <c r="E200">
        <v>9</v>
      </c>
      <c r="F200" s="17">
        <v>13264</v>
      </c>
      <c r="G200" s="17">
        <f>SUMIFS(Table1[Profit (Month)],Table1[Category],Table1[[#This Row],[Category]],Table1[Supplier],Table1[[#This Row],[Supplier]],Table1[Brand],Table1[[#This Row],[Brand]],Table1[Year],Table1[[#This Row],[Year]],Table1[Month],"&lt;="&amp;Table1[[#This Row],[Month]])</f>
        <v>117924</v>
      </c>
      <c r="H200" s="17">
        <f>Table1[[#This Row],[YTD profit ]]+SUMIFS(Table1[Profit (Month)],Table1[Category],Table1[[#This Row],[Category]],Table1[Supplier],Table1[[#This Row],[Supplier]],Table1[Brand],Table1[[#This Row],[Brand]],Table1[Year],Table1[[#This Row],[Year]]-1,Table1[Month],"&gt;"&amp;Table1[[#This Row],[Month]])</f>
        <v>153795</v>
      </c>
      <c r="I200" s="17" t="str">
        <f>TEXT(DATE(Table1[[#This Row],[Year]],Table1[[#This Row],[Month]],1),"mmmm")</f>
        <v>September</v>
      </c>
    </row>
    <row r="201" spans="1:9" x14ac:dyDescent="0.35">
      <c r="A201" t="s">
        <v>6</v>
      </c>
      <c r="B201" t="s">
        <v>10</v>
      </c>
      <c r="C201" t="s">
        <v>11</v>
      </c>
      <c r="D201">
        <v>2021</v>
      </c>
      <c r="E201">
        <v>10</v>
      </c>
      <c r="F201" s="17">
        <v>13362</v>
      </c>
      <c r="G201" s="17">
        <f>SUMIFS(Table1[Profit (Month)],Table1[Category],Table1[[#This Row],[Category]],Table1[Supplier],Table1[[#This Row],[Supplier]],Table1[Brand],Table1[[#This Row],[Brand]],Table1[Year],Table1[[#This Row],[Year]],Table1[Month],"&lt;="&amp;Table1[[#This Row],[Month]])</f>
        <v>131286</v>
      </c>
      <c r="H201" s="17">
        <f>Table1[[#This Row],[YTD profit ]]+SUMIFS(Table1[Profit (Month)],Table1[Category],Table1[[#This Row],[Category]],Table1[Supplier],Table1[[#This Row],[Supplier]],Table1[Brand],Table1[[#This Row],[Brand]],Table1[Year],Table1[[#This Row],[Year]]-1,Table1[Month],"&gt;"&amp;Table1[[#This Row],[Month]])</f>
        <v>154449</v>
      </c>
      <c r="I201" s="17" t="str">
        <f>TEXT(DATE(Table1[[#This Row],[Year]],Table1[[#This Row],[Month]],1),"mmmm")</f>
        <v>October</v>
      </c>
    </row>
    <row r="202" spans="1:9" x14ac:dyDescent="0.35">
      <c r="A202" t="s">
        <v>6</v>
      </c>
      <c r="B202" t="s">
        <v>10</v>
      </c>
      <c r="C202" t="s">
        <v>11</v>
      </c>
      <c r="D202">
        <v>2021</v>
      </c>
      <c r="E202">
        <v>11</v>
      </c>
      <c r="F202" s="17">
        <v>10416</v>
      </c>
      <c r="G202" s="17">
        <f>SUMIFS(Table1[Profit (Month)],Table1[Category],Table1[[#This Row],[Category]],Table1[Supplier],Table1[[#This Row],[Supplier]],Table1[Brand],Table1[[#This Row],[Brand]],Table1[Year],Table1[[#This Row],[Year]],Table1[Month],"&lt;="&amp;Table1[[#This Row],[Month]])</f>
        <v>141702</v>
      </c>
      <c r="H202" s="17">
        <f>Table1[[#This Row],[YTD profit ]]+SUMIFS(Table1[Profit (Month)],Table1[Category],Table1[[#This Row],[Category]],Table1[Supplier],Table1[[#This Row],[Supplier]],Table1[Brand],Table1[[#This Row],[Brand]],Table1[Year],Table1[[#This Row],[Year]]-1,Table1[Month],"&gt;"&amp;Table1[[#This Row],[Month]])</f>
        <v>153962</v>
      </c>
      <c r="I202" s="17" t="str">
        <f>TEXT(DATE(Table1[[#This Row],[Year]],Table1[[#This Row],[Month]],1),"mmmm")</f>
        <v>November</v>
      </c>
    </row>
    <row r="203" spans="1:9" x14ac:dyDescent="0.35">
      <c r="A203" t="s">
        <v>6</v>
      </c>
      <c r="B203" t="s">
        <v>10</v>
      </c>
      <c r="C203" t="s">
        <v>11</v>
      </c>
      <c r="D203">
        <v>2021</v>
      </c>
      <c r="E203">
        <v>12</v>
      </c>
      <c r="F203" s="17">
        <v>12973</v>
      </c>
      <c r="G203" s="17">
        <f>SUMIFS(Table1[Profit (Month)],Table1[Category],Table1[[#This Row],[Category]],Table1[Supplier],Table1[[#This Row],[Supplier]],Table1[Brand],Table1[[#This Row],[Brand]],Table1[Year],Table1[[#This Row],[Year]],Table1[Month],"&lt;="&amp;Table1[[#This Row],[Month]])</f>
        <v>154675</v>
      </c>
      <c r="H203" s="17">
        <f>Table1[[#This Row],[YTD profit ]]+SUMIFS(Table1[Profit (Month)],Table1[Category],Table1[[#This Row],[Category]],Table1[Supplier],Table1[[#This Row],[Supplier]],Table1[Brand],Table1[[#This Row],[Brand]],Table1[Year],Table1[[#This Row],[Year]]-1,Table1[Month],"&gt;"&amp;Table1[[#This Row],[Month]])</f>
        <v>154675</v>
      </c>
      <c r="I203" s="17" t="str">
        <f>TEXT(DATE(Table1[[#This Row],[Year]],Table1[[#This Row],[Month]],1),"mmmm")</f>
        <v>December</v>
      </c>
    </row>
    <row r="204" spans="1:9" x14ac:dyDescent="0.35">
      <c r="A204" t="s">
        <v>6</v>
      </c>
      <c r="B204" t="s">
        <v>10</v>
      </c>
      <c r="C204" t="s">
        <v>11</v>
      </c>
      <c r="D204">
        <v>2022</v>
      </c>
      <c r="E204">
        <v>1</v>
      </c>
      <c r="F204" s="17">
        <v>14251</v>
      </c>
      <c r="G204" s="17">
        <f>SUMIFS(Table1[Profit (Month)],Table1[Category],Table1[[#This Row],[Category]],Table1[Supplier],Table1[[#This Row],[Supplier]],Table1[Brand],Table1[[#This Row],[Brand]],Table1[Year],Table1[[#This Row],[Year]],Table1[Month],"&lt;="&amp;Table1[[#This Row],[Month]])</f>
        <v>14251</v>
      </c>
      <c r="H204" s="17">
        <f>Table1[[#This Row],[YTD profit ]]+SUMIFS(Table1[Profit (Month)],Table1[Category],Table1[[#This Row],[Category]],Table1[Supplier],Table1[[#This Row],[Supplier]],Table1[Brand],Table1[[#This Row],[Brand]],Table1[Year],Table1[[#This Row],[Year]]-1,Table1[Month],"&gt;"&amp;Table1[[#This Row],[Month]])</f>
        <v>155772</v>
      </c>
      <c r="I204" s="17" t="str">
        <f>TEXT(DATE(Table1[[#This Row],[Year]],Table1[[#This Row],[Month]],1),"mmmm")</f>
        <v>January</v>
      </c>
    </row>
    <row r="205" spans="1:9" x14ac:dyDescent="0.35">
      <c r="A205" t="s">
        <v>6</v>
      </c>
      <c r="B205" t="s">
        <v>10</v>
      </c>
      <c r="C205" t="s">
        <v>11</v>
      </c>
      <c r="D205">
        <v>2022</v>
      </c>
      <c r="E205">
        <v>2</v>
      </c>
      <c r="F205" s="17">
        <v>10881</v>
      </c>
      <c r="G205" s="17">
        <f>SUMIFS(Table1[Profit (Month)],Table1[Category],Table1[[#This Row],[Category]],Table1[Supplier],Table1[[#This Row],[Supplier]],Table1[Brand],Table1[[#This Row],[Brand]],Table1[Year],Table1[[#This Row],[Year]],Table1[Month],"&lt;="&amp;Table1[[#This Row],[Month]])</f>
        <v>25132</v>
      </c>
      <c r="H205" s="17">
        <f>Table1[[#This Row],[YTD profit ]]+SUMIFS(Table1[Profit (Month)],Table1[Category],Table1[[#This Row],[Category]],Table1[Supplier],Table1[[#This Row],[Supplier]],Table1[Brand],Table1[[#This Row],[Brand]],Table1[Year],Table1[[#This Row],[Year]]-1,Table1[Month],"&gt;"&amp;Table1[[#This Row],[Month]])</f>
        <v>152302</v>
      </c>
      <c r="I205" s="17" t="str">
        <f>TEXT(DATE(Table1[[#This Row],[Year]],Table1[[#This Row],[Month]],1),"mmmm")</f>
        <v>February</v>
      </c>
    </row>
    <row r="206" spans="1:9" x14ac:dyDescent="0.35">
      <c r="A206" t="s">
        <v>6</v>
      </c>
      <c r="B206" t="s">
        <v>10</v>
      </c>
      <c r="C206" t="s">
        <v>11</v>
      </c>
      <c r="D206">
        <v>2022</v>
      </c>
      <c r="E206">
        <v>3</v>
      </c>
      <c r="F206" s="17">
        <v>10322</v>
      </c>
      <c r="G206" s="17">
        <f>SUMIFS(Table1[Profit (Month)],Table1[Category],Table1[[#This Row],[Category]],Table1[Supplier],Table1[[#This Row],[Supplier]],Table1[Brand],Table1[[#This Row],[Brand]],Table1[Year],Table1[[#This Row],[Year]],Table1[Month],"&lt;="&amp;Table1[[#This Row],[Month]])</f>
        <v>35454</v>
      </c>
      <c r="H206" s="17">
        <f>Table1[[#This Row],[YTD profit ]]+SUMIFS(Table1[Profit (Month)],Table1[Category],Table1[[#This Row],[Category]],Table1[Supplier],Table1[[#This Row],[Supplier]],Table1[Brand],Table1[[#This Row],[Brand]],Table1[Year],Table1[[#This Row],[Year]]-1,Table1[Month],"&gt;"&amp;Table1[[#This Row],[Month]])</f>
        <v>150623</v>
      </c>
      <c r="I206" s="17" t="str">
        <f>TEXT(DATE(Table1[[#This Row],[Year]],Table1[[#This Row],[Month]],1),"mmmm")</f>
        <v>March</v>
      </c>
    </row>
    <row r="207" spans="1:9" x14ac:dyDescent="0.35">
      <c r="A207" t="s">
        <v>6</v>
      </c>
      <c r="B207" t="s">
        <v>10</v>
      </c>
      <c r="C207" t="s">
        <v>11</v>
      </c>
      <c r="D207">
        <v>2022</v>
      </c>
      <c r="E207">
        <v>4</v>
      </c>
      <c r="F207" s="17">
        <v>11335</v>
      </c>
      <c r="G207" s="17">
        <f>SUMIFS(Table1[Profit (Month)],Table1[Category],Table1[[#This Row],[Category]],Table1[Supplier],Table1[[#This Row],[Supplier]],Table1[Brand],Table1[[#This Row],[Brand]],Table1[Year],Table1[[#This Row],[Year]],Table1[Month],"&lt;="&amp;Table1[[#This Row],[Month]])</f>
        <v>46789</v>
      </c>
      <c r="H207" s="17">
        <f>Table1[[#This Row],[YTD profit ]]+SUMIFS(Table1[Profit (Month)],Table1[Category],Table1[[#This Row],[Category]],Table1[Supplier],Table1[[#This Row],[Supplier]],Table1[Brand],Table1[[#This Row],[Brand]],Table1[Year],Table1[[#This Row],[Year]]-1,Table1[Month],"&gt;"&amp;Table1[[#This Row],[Month]])</f>
        <v>148842</v>
      </c>
      <c r="I207" s="17" t="str">
        <f>TEXT(DATE(Table1[[#This Row],[Year]],Table1[[#This Row],[Month]],1),"mmmm")</f>
        <v>April</v>
      </c>
    </row>
    <row r="208" spans="1:9" x14ac:dyDescent="0.35">
      <c r="A208" t="s">
        <v>6</v>
      </c>
      <c r="B208" t="s">
        <v>10</v>
      </c>
      <c r="C208" t="s">
        <v>11</v>
      </c>
      <c r="D208">
        <v>2022</v>
      </c>
      <c r="E208">
        <v>5</v>
      </c>
      <c r="F208" s="17">
        <v>11140</v>
      </c>
      <c r="G208" s="17">
        <f>SUMIFS(Table1[Profit (Month)],Table1[Category],Table1[[#This Row],[Category]],Table1[Supplier],Table1[[#This Row],[Supplier]],Table1[Brand],Table1[[#This Row],[Brand]],Table1[Year],Table1[[#This Row],[Year]],Table1[Month],"&lt;="&amp;Table1[[#This Row],[Month]])</f>
        <v>57929</v>
      </c>
      <c r="H208" s="17">
        <f>Table1[[#This Row],[YTD profit ]]+SUMIFS(Table1[Profit (Month)],Table1[Category],Table1[[#This Row],[Category]],Table1[Supplier],Table1[[#This Row],[Supplier]],Table1[Brand],Table1[[#This Row],[Brand]],Table1[Year],Table1[[#This Row],[Year]]-1,Table1[Month],"&gt;"&amp;Table1[[#This Row],[Month]])</f>
        <v>147104</v>
      </c>
      <c r="I208" s="17" t="str">
        <f>TEXT(DATE(Table1[[#This Row],[Year]],Table1[[#This Row],[Month]],1),"mmmm")</f>
        <v>May</v>
      </c>
    </row>
    <row r="209" spans="1:9" x14ac:dyDescent="0.35">
      <c r="A209" t="s">
        <v>6</v>
      </c>
      <c r="B209" t="s">
        <v>10</v>
      </c>
      <c r="C209" t="s">
        <v>11</v>
      </c>
      <c r="D209">
        <v>2022</v>
      </c>
      <c r="E209">
        <v>6</v>
      </c>
      <c r="F209" s="17">
        <v>11705</v>
      </c>
      <c r="G209" s="17">
        <f>SUMIFS(Table1[Profit (Month)],Table1[Category],Table1[[#This Row],[Category]],Table1[Supplier],Table1[[#This Row],[Supplier]],Table1[Brand],Table1[[#This Row],[Brand]],Table1[Year],Table1[[#This Row],[Year]],Table1[Month],"&lt;="&amp;Table1[[#This Row],[Month]])</f>
        <v>69634</v>
      </c>
      <c r="H209" s="17">
        <f>Table1[[#This Row],[YTD profit ]]+SUMIFS(Table1[Profit (Month)],Table1[Category],Table1[[#This Row],[Category]],Table1[Supplier],Table1[[#This Row],[Supplier]],Table1[Brand],Table1[[#This Row],[Brand]],Table1[Year],Table1[[#This Row],[Year]]-1,Table1[Month],"&gt;"&amp;Table1[[#This Row],[Month]])</f>
        <v>144804</v>
      </c>
      <c r="I209" s="17" t="str">
        <f>TEXT(DATE(Table1[[#This Row],[Year]],Table1[[#This Row],[Month]],1),"mmmm")</f>
        <v>June</v>
      </c>
    </row>
    <row r="210" spans="1:9" x14ac:dyDescent="0.35">
      <c r="A210" t="s">
        <v>6</v>
      </c>
      <c r="B210" t="s">
        <v>10</v>
      </c>
      <c r="C210" t="s">
        <v>11</v>
      </c>
      <c r="D210">
        <v>2022</v>
      </c>
      <c r="E210">
        <v>7</v>
      </c>
      <c r="F210" s="17">
        <v>10152</v>
      </c>
      <c r="G210" s="17">
        <f>SUMIFS(Table1[Profit (Month)],Table1[Category],Table1[[#This Row],[Category]],Table1[Supplier],Table1[[#This Row],[Supplier]],Table1[Brand],Table1[[#This Row],[Brand]],Table1[Year],Table1[[#This Row],[Year]],Table1[Month],"&lt;="&amp;Table1[[#This Row],[Month]])</f>
        <v>79786</v>
      </c>
      <c r="H210" s="17">
        <f>Table1[[#This Row],[YTD profit ]]+SUMIFS(Table1[Profit (Month)],Table1[Category],Table1[[#This Row],[Category]],Table1[Supplier],Table1[[#This Row],[Supplier]],Table1[Brand],Table1[[#This Row],[Brand]],Table1[Year],Table1[[#This Row],[Year]]-1,Table1[Month],"&gt;"&amp;Table1[[#This Row],[Month]])</f>
        <v>140174</v>
      </c>
      <c r="I210" s="17" t="str">
        <f>TEXT(DATE(Table1[[#This Row],[Year]],Table1[[#This Row],[Month]],1),"mmmm")</f>
        <v>July</v>
      </c>
    </row>
    <row r="211" spans="1:9" x14ac:dyDescent="0.35">
      <c r="A211" t="s">
        <v>6</v>
      </c>
      <c r="B211" t="s">
        <v>10</v>
      </c>
      <c r="C211" t="s">
        <v>11</v>
      </c>
      <c r="D211">
        <v>2022</v>
      </c>
      <c r="E211">
        <v>8</v>
      </c>
      <c r="F211" s="17">
        <v>12344</v>
      </c>
      <c r="G211" s="17">
        <f>SUMIFS(Table1[Profit (Month)],Table1[Category],Table1[[#This Row],[Category]],Table1[Supplier],Table1[[#This Row],[Supplier]],Table1[Brand],Table1[[#This Row],[Brand]],Table1[Year],Table1[[#This Row],[Year]],Table1[Month],"&lt;="&amp;Table1[[#This Row],[Month]])</f>
        <v>92130</v>
      </c>
      <c r="H211" s="17">
        <f>Table1[[#This Row],[YTD profit ]]+SUMIFS(Table1[Profit (Month)],Table1[Category],Table1[[#This Row],[Category]],Table1[Supplier],Table1[[#This Row],[Supplier]],Table1[Brand],Table1[[#This Row],[Brand]],Table1[Year],Table1[[#This Row],[Year]]-1,Table1[Month],"&gt;"&amp;Table1[[#This Row],[Month]])</f>
        <v>142145</v>
      </c>
      <c r="I211" s="17" t="str">
        <f>TEXT(DATE(Table1[[#This Row],[Year]],Table1[[#This Row],[Month]],1),"mmmm")</f>
        <v>August</v>
      </c>
    </row>
    <row r="212" spans="1:9" x14ac:dyDescent="0.35">
      <c r="A212" t="s">
        <v>6</v>
      </c>
      <c r="B212" t="s">
        <v>10</v>
      </c>
      <c r="C212" t="s">
        <v>11</v>
      </c>
      <c r="D212">
        <v>2022</v>
      </c>
      <c r="E212">
        <v>9</v>
      </c>
      <c r="F212" s="17">
        <v>11967</v>
      </c>
      <c r="G212" s="17">
        <f>SUMIFS(Table1[Profit (Month)],Table1[Category],Table1[[#This Row],[Category]],Table1[Supplier],Table1[[#This Row],[Supplier]],Table1[Brand],Table1[[#This Row],[Brand]],Table1[Year],Table1[[#This Row],[Year]],Table1[Month],"&lt;="&amp;Table1[[#This Row],[Month]])</f>
        <v>104097</v>
      </c>
      <c r="H212" s="17">
        <f>Table1[[#This Row],[YTD profit ]]+SUMIFS(Table1[Profit (Month)],Table1[Category],Table1[[#This Row],[Category]],Table1[Supplier],Table1[[#This Row],[Supplier]],Table1[Brand],Table1[[#This Row],[Brand]],Table1[Year],Table1[[#This Row],[Year]]-1,Table1[Month],"&gt;"&amp;Table1[[#This Row],[Month]])</f>
        <v>140848</v>
      </c>
      <c r="I212" s="17" t="str">
        <f>TEXT(DATE(Table1[[#This Row],[Year]],Table1[[#This Row],[Month]],1),"mmmm")</f>
        <v>September</v>
      </c>
    </row>
    <row r="213" spans="1:9" x14ac:dyDescent="0.35">
      <c r="A213" t="s">
        <v>6</v>
      </c>
      <c r="B213" t="s">
        <v>10</v>
      </c>
      <c r="C213" t="s">
        <v>11</v>
      </c>
      <c r="D213">
        <v>2022</v>
      </c>
      <c r="E213">
        <v>10</v>
      </c>
      <c r="F213" s="17">
        <v>14387</v>
      </c>
      <c r="G213" s="17">
        <f>SUMIFS(Table1[Profit (Month)],Table1[Category],Table1[[#This Row],[Category]],Table1[Supplier],Table1[[#This Row],[Supplier]],Table1[Brand],Table1[[#This Row],[Brand]],Table1[Year],Table1[[#This Row],[Year]],Table1[Month],"&lt;="&amp;Table1[[#This Row],[Month]])</f>
        <v>118484</v>
      </c>
      <c r="H213" s="17">
        <f>Table1[[#This Row],[YTD profit ]]+SUMIFS(Table1[Profit (Month)],Table1[Category],Table1[[#This Row],[Category]],Table1[Supplier],Table1[[#This Row],[Supplier]],Table1[Brand],Table1[[#This Row],[Brand]],Table1[Year],Table1[[#This Row],[Year]]-1,Table1[Month],"&gt;"&amp;Table1[[#This Row],[Month]])</f>
        <v>141873</v>
      </c>
      <c r="I213" s="17" t="str">
        <f>TEXT(DATE(Table1[[#This Row],[Year]],Table1[[#This Row],[Month]],1),"mmmm")</f>
        <v>October</v>
      </c>
    </row>
    <row r="214" spans="1:9" x14ac:dyDescent="0.35">
      <c r="A214" t="s">
        <v>6</v>
      </c>
      <c r="B214" t="s">
        <v>10</v>
      </c>
      <c r="C214" t="s">
        <v>11</v>
      </c>
      <c r="D214">
        <v>2022</v>
      </c>
      <c r="E214">
        <v>11</v>
      </c>
      <c r="F214" s="17">
        <v>14417</v>
      </c>
      <c r="G214" s="17">
        <f>SUMIFS(Table1[Profit (Month)],Table1[Category],Table1[[#This Row],[Category]],Table1[Supplier],Table1[[#This Row],[Supplier]],Table1[Brand],Table1[[#This Row],[Brand]],Table1[Year],Table1[[#This Row],[Year]],Table1[Month],"&lt;="&amp;Table1[[#This Row],[Month]])</f>
        <v>132901</v>
      </c>
      <c r="H214" s="17">
        <f>Table1[[#This Row],[YTD profit ]]+SUMIFS(Table1[Profit (Month)],Table1[Category],Table1[[#This Row],[Category]],Table1[Supplier],Table1[[#This Row],[Supplier]],Table1[Brand],Table1[[#This Row],[Brand]],Table1[Year],Table1[[#This Row],[Year]]-1,Table1[Month],"&gt;"&amp;Table1[[#This Row],[Month]])</f>
        <v>145874</v>
      </c>
      <c r="I214" s="17" t="str">
        <f>TEXT(DATE(Table1[[#This Row],[Year]],Table1[[#This Row],[Month]],1),"mmmm")</f>
        <v>November</v>
      </c>
    </row>
    <row r="215" spans="1:9" x14ac:dyDescent="0.35">
      <c r="A215" t="s">
        <v>6</v>
      </c>
      <c r="B215" t="s">
        <v>10</v>
      </c>
      <c r="C215" t="s">
        <v>11</v>
      </c>
      <c r="D215">
        <v>2022</v>
      </c>
      <c r="E215">
        <v>12</v>
      </c>
      <c r="F215" s="17">
        <v>10356</v>
      </c>
      <c r="G215" s="17">
        <f>SUMIFS(Table1[Profit (Month)],Table1[Category],Table1[[#This Row],[Category]],Table1[Supplier],Table1[[#This Row],[Supplier]],Table1[Brand],Table1[[#This Row],[Brand]],Table1[Year],Table1[[#This Row],[Year]],Table1[Month],"&lt;="&amp;Table1[[#This Row],[Month]])</f>
        <v>143257</v>
      </c>
      <c r="H215" s="17">
        <f>Table1[[#This Row],[YTD profit ]]+SUMIFS(Table1[Profit (Month)],Table1[Category],Table1[[#This Row],[Category]],Table1[Supplier],Table1[[#This Row],[Supplier]],Table1[Brand],Table1[[#This Row],[Brand]],Table1[Year],Table1[[#This Row],[Year]]-1,Table1[Month],"&gt;"&amp;Table1[[#This Row],[Month]])</f>
        <v>143257</v>
      </c>
      <c r="I215" s="17" t="str">
        <f>TEXT(DATE(Table1[[#This Row],[Year]],Table1[[#This Row],[Month]],1),"mmmm")</f>
        <v>December</v>
      </c>
    </row>
    <row r="216" spans="1:9" x14ac:dyDescent="0.35">
      <c r="A216" t="s">
        <v>6</v>
      </c>
      <c r="B216" t="s">
        <v>10</v>
      </c>
      <c r="C216" t="s">
        <v>11</v>
      </c>
      <c r="D216">
        <v>2023</v>
      </c>
      <c r="E216">
        <v>1</v>
      </c>
      <c r="F216" s="17">
        <v>10959</v>
      </c>
      <c r="G216" s="17">
        <f>SUMIFS(Table1[Profit (Month)],Table1[Category],Table1[[#This Row],[Category]],Table1[Supplier],Table1[[#This Row],[Supplier]],Table1[Brand],Table1[[#This Row],[Brand]],Table1[Year],Table1[[#This Row],[Year]],Table1[Month],"&lt;="&amp;Table1[[#This Row],[Month]])</f>
        <v>10959</v>
      </c>
      <c r="H216" s="17">
        <f>Table1[[#This Row],[YTD profit ]]+SUMIFS(Table1[Profit (Month)],Table1[Category],Table1[[#This Row],[Category]],Table1[Supplier],Table1[[#This Row],[Supplier]],Table1[Brand],Table1[[#This Row],[Brand]],Table1[Year],Table1[[#This Row],[Year]]-1,Table1[Month],"&gt;"&amp;Table1[[#This Row],[Month]])</f>
        <v>139965</v>
      </c>
      <c r="I216" s="17" t="str">
        <f>TEXT(DATE(Table1[[#This Row],[Year]],Table1[[#This Row],[Month]],1),"mmmm")</f>
        <v>January</v>
      </c>
    </row>
    <row r="217" spans="1:9" x14ac:dyDescent="0.35">
      <c r="A217" t="s">
        <v>6</v>
      </c>
      <c r="B217" t="s">
        <v>10</v>
      </c>
      <c r="C217" t="s">
        <v>11</v>
      </c>
      <c r="D217">
        <v>2023</v>
      </c>
      <c r="E217">
        <v>2</v>
      </c>
      <c r="F217" s="17">
        <v>12899</v>
      </c>
      <c r="G217" s="17">
        <f>SUMIFS(Table1[Profit (Month)],Table1[Category],Table1[[#This Row],[Category]],Table1[Supplier],Table1[[#This Row],[Supplier]],Table1[Brand],Table1[[#This Row],[Brand]],Table1[Year],Table1[[#This Row],[Year]],Table1[Month],"&lt;="&amp;Table1[[#This Row],[Month]])</f>
        <v>23858</v>
      </c>
      <c r="H217" s="17">
        <f>Table1[[#This Row],[YTD profit ]]+SUMIFS(Table1[Profit (Month)],Table1[Category],Table1[[#This Row],[Category]],Table1[Supplier],Table1[[#This Row],[Supplier]],Table1[Brand],Table1[[#This Row],[Brand]],Table1[Year],Table1[[#This Row],[Year]]-1,Table1[Month],"&gt;"&amp;Table1[[#This Row],[Month]])</f>
        <v>141983</v>
      </c>
      <c r="I217" s="17" t="str">
        <f>TEXT(DATE(Table1[[#This Row],[Year]],Table1[[#This Row],[Month]],1),"mmmm")</f>
        <v>February</v>
      </c>
    </row>
    <row r="218" spans="1:9" x14ac:dyDescent="0.35">
      <c r="A218" t="s">
        <v>6</v>
      </c>
      <c r="B218" t="s">
        <v>10</v>
      </c>
      <c r="C218" t="s">
        <v>11</v>
      </c>
      <c r="D218">
        <v>2023</v>
      </c>
      <c r="E218">
        <v>3</v>
      </c>
      <c r="F218" s="17">
        <v>10591</v>
      </c>
      <c r="G218" s="17">
        <f>SUMIFS(Table1[Profit (Month)],Table1[Category],Table1[[#This Row],[Category]],Table1[Supplier],Table1[[#This Row],[Supplier]],Table1[Brand],Table1[[#This Row],[Brand]],Table1[Year],Table1[[#This Row],[Year]],Table1[Month],"&lt;="&amp;Table1[[#This Row],[Month]])</f>
        <v>34449</v>
      </c>
      <c r="H218" s="17">
        <f>Table1[[#This Row],[YTD profit ]]+SUMIFS(Table1[Profit (Month)],Table1[Category],Table1[[#This Row],[Category]],Table1[Supplier],Table1[[#This Row],[Supplier]],Table1[Brand],Table1[[#This Row],[Brand]],Table1[Year],Table1[[#This Row],[Year]]-1,Table1[Month],"&gt;"&amp;Table1[[#This Row],[Month]])</f>
        <v>142252</v>
      </c>
      <c r="I218" s="17" t="str">
        <f>TEXT(DATE(Table1[[#This Row],[Year]],Table1[[#This Row],[Month]],1),"mmmm")</f>
        <v>March</v>
      </c>
    </row>
    <row r="219" spans="1:9" x14ac:dyDescent="0.35">
      <c r="A219" t="s">
        <v>6</v>
      </c>
      <c r="B219" t="s">
        <v>10</v>
      </c>
      <c r="C219" t="s">
        <v>11</v>
      </c>
      <c r="D219">
        <v>2023</v>
      </c>
      <c r="E219">
        <v>4</v>
      </c>
      <c r="F219" s="17">
        <v>11020</v>
      </c>
      <c r="G219" s="17">
        <f>SUMIFS(Table1[Profit (Month)],Table1[Category],Table1[[#This Row],[Category]],Table1[Supplier],Table1[[#This Row],[Supplier]],Table1[Brand],Table1[[#This Row],[Brand]],Table1[Year],Table1[[#This Row],[Year]],Table1[Month],"&lt;="&amp;Table1[[#This Row],[Month]])</f>
        <v>45469</v>
      </c>
      <c r="H219" s="17">
        <f>Table1[[#This Row],[YTD profit ]]+SUMIFS(Table1[Profit (Month)],Table1[Category],Table1[[#This Row],[Category]],Table1[Supplier],Table1[[#This Row],[Supplier]],Table1[Brand],Table1[[#This Row],[Brand]],Table1[Year],Table1[[#This Row],[Year]]-1,Table1[Month],"&gt;"&amp;Table1[[#This Row],[Month]])</f>
        <v>141937</v>
      </c>
      <c r="I219" s="17" t="str">
        <f>TEXT(DATE(Table1[[#This Row],[Year]],Table1[[#This Row],[Month]],1),"mmmm")</f>
        <v>April</v>
      </c>
    </row>
    <row r="220" spans="1:9" x14ac:dyDescent="0.35">
      <c r="A220" t="s">
        <v>6</v>
      </c>
      <c r="B220" t="s">
        <v>10</v>
      </c>
      <c r="C220" t="s">
        <v>11</v>
      </c>
      <c r="D220">
        <v>2023</v>
      </c>
      <c r="E220">
        <v>5</v>
      </c>
      <c r="F220" s="17">
        <v>14265</v>
      </c>
      <c r="G220" s="17">
        <f>SUMIFS(Table1[Profit (Month)],Table1[Category],Table1[[#This Row],[Category]],Table1[Supplier],Table1[[#This Row],[Supplier]],Table1[Brand],Table1[[#This Row],[Brand]],Table1[Year],Table1[[#This Row],[Year]],Table1[Month],"&lt;="&amp;Table1[[#This Row],[Month]])</f>
        <v>59734</v>
      </c>
      <c r="H220" s="17">
        <f>Table1[[#This Row],[YTD profit ]]+SUMIFS(Table1[Profit (Month)],Table1[Category],Table1[[#This Row],[Category]],Table1[Supplier],Table1[[#This Row],[Supplier]],Table1[Brand],Table1[[#This Row],[Brand]],Table1[Year],Table1[[#This Row],[Year]]-1,Table1[Month],"&gt;"&amp;Table1[[#This Row],[Month]])</f>
        <v>145062</v>
      </c>
      <c r="I220" s="17" t="str">
        <f>TEXT(DATE(Table1[[#This Row],[Year]],Table1[[#This Row],[Month]],1),"mmmm")</f>
        <v>May</v>
      </c>
    </row>
    <row r="221" spans="1:9" x14ac:dyDescent="0.35">
      <c r="A221" t="s">
        <v>6</v>
      </c>
      <c r="B221" t="s">
        <v>10</v>
      </c>
      <c r="C221" t="s">
        <v>11</v>
      </c>
      <c r="D221">
        <v>2023</v>
      </c>
      <c r="E221">
        <v>6</v>
      </c>
      <c r="F221" s="17">
        <v>13493</v>
      </c>
      <c r="G221" s="17">
        <f>SUMIFS(Table1[Profit (Month)],Table1[Category],Table1[[#This Row],[Category]],Table1[Supplier],Table1[[#This Row],[Supplier]],Table1[Brand],Table1[[#This Row],[Brand]],Table1[Year],Table1[[#This Row],[Year]],Table1[Month],"&lt;="&amp;Table1[[#This Row],[Month]])</f>
        <v>73227</v>
      </c>
      <c r="H221" s="17">
        <f>Table1[[#This Row],[YTD profit ]]+SUMIFS(Table1[Profit (Month)],Table1[Category],Table1[[#This Row],[Category]],Table1[Supplier],Table1[[#This Row],[Supplier]],Table1[Brand],Table1[[#This Row],[Brand]],Table1[Year],Table1[[#This Row],[Year]]-1,Table1[Month],"&gt;"&amp;Table1[[#This Row],[Month]])</f>
        <v>146850</v>
      </c>
      <c r="I221" s="17" t="str">
        <f>TEXT(DATE(Table1[[#This Row],[Year]],Table1[[#This Row],[Month]],1),"mmmm")</f>
        <v>June</v>
      </c>
    </row>
    <row r="222" spans="1:9" x14ac:dyDescent="0.35">
      <c r="A222" t="s">
        <v>6</v>
      </c>
      <c r="B222" t="s">
        <v>10</v>
      </c>
      <c r="C222" t="s">
        <v>11</v>
      </c>
      <c r="D222">
        <v>2023</v>
      </c>
      <c r="E222">
        <v>7</v>
      </c>
      <c r="F222" s="17">
        <v>13396</v>
      </c>
      <c r="G222" s="17">
        <f>SUMIFS(Table1[Profit (Month)],Table1[Category],Table1[[#This Row],[Category]],Table1[Supplier],Table1[[#This Row],[Supplier]],Table1[Brand],Table1[[#This Row],[Brand]],Table1[Year],Table1[[#This Row],[Year]],Table1[Month],"&lt;="&amp;Table1[[#This Row],[Month]])</f>
        <v>86623</v>
      </c>
      <c r="H222" s="17">
        <f>Table1[[#This Row],[YTD profit ]]+SUMIFS(Table1[Profit (Month)],Table1[Category],Table1[[#This Row],[Category]],Table1[Supplier],Table1[[#This Row],[Supplier]],Table1[Brand],Table1[[#This Row],[Brand]],Table1[Year],Table1[[#This Row],[Year]]-1,Table1[Month],"&gt;"&amp;Table1[[#This Row],[Month]])</f>
        <v>150094</v>
      </c>
      <c r="I222" s="17" t="str">
        <f>TEXT(DATE(Table1[[#This Row],[Year]],Table1[[#This Row],[Month]],1),"mmmm")</f>
        <v>July</v>
      </c>
    </row>
    <row r="223" spans="1:9" x14ac:dyDescent="0.35">
      <c r="A223" t="s">
        <v>6</v>
      </c>
      <c r="B223" t="s">
        <v>10</v>
      </c>
      <c r="C223" t="s">
        <v>11</v>
      </c>
      <c r="D223">
        <v>2023</v>
      </c>
      <c r="E223">
        <v>8</v>
      </c>
      <c r="F223" s="17">
        <v>10405</v>
      </c>
      <c r="G223" s="17">
        <f>SUMIFS(Table1[Profit (Month)],Table1[Category],Table1[[#This Row],[Category]],Table1[Supplier],Table1[[#This Row],[Supplier]],Table1[Brand],Table1[[#This Row],[Brand]],Table1[Year],Table1[[#This Row],[Year]],Table1[Month],"&lt;="&amp;Table1[[#This Row],[Month]])</f>
        <v>97028</v>
      </c>
      <c r="H223" s="17">
        <f>Table1[[#This Row],[YTD profit ]]+SUMIFS(Table1[Profit (Month)],Table1[Category],Table1[[#This Row],[Category]],Table1[Supplier],Table1[[#This Row],[Supplier]],Table1[Brand],Table1[[#This Row],[Brand]],Table1[Year],Table1[[#This Row],[Year]]-1,Table1[Month],"&gt;"&amp;Table1[[#This Row],[Month]])</f>
        <v>148155</v>
      </c>
      <c r="I223" s="17" t="str">
        <f>TEXT(DATE(Table1[[#This Row],[Year]],Table1[[#This Row],[Month]],1),"mmmm")</f>
        <v>August</v>
      </c>
    </row>
    <row r="224" spans="1:9" x14ac:dyDescent="0.35">
      <c r="A224" t="s">
        <v>6</v>
      </c>
      <c r="B224" t="s">
        <v>10</v>
      </c>
      <c r="C224" t="s">
        <v>11</v>
      </c>
      <c r="D224">
        <v>2023</v>
      </c>
      <c r="E224">
        <v>9</v>
      </c>
      <c r="F224" s="17">
        <v>14423</v>
      </c>
      <c r="G224" s="17">
        <f>SUMIFS(Table1[Profit (Month)],Table1[Category],Table1[[#This Row],[Category]],Table1[Supplier],Table1[[#This Row],[Supplier]],Table1[Brand],Table1[[#This Row],[Brand]],Table1[Year],Table1[[#This Row],[Year]],Table1[Month],"&lt;="&amp;Table1[[#This Row],[Month]])</f>
        <v>111451</v>
      </c>
      <c r="H224" s="17">
        <f>Table1[[#This Row],[YTD profit ]]+SUMIFS(Table1[Profit (Month)],Table1[Category],Table1[[#This Row],[Category]],Table1[Supplier],Table1[[#This Row],[Supplier]],Table1[Brand],Table1[[#This Row],[Brand]],Table1[Year],Table1[[#This Row],[Year]]-1,Table1[Month],"&gt;"&amp;Table1[[#This Row],[Month]])</f>
        <v>150611</v>
      </c>
      <c r="I224" s="17" t="str">
        <f>TEXT(DATE(Table1[[#This Row],[Year]],Table1[[#This Row],[Month]],1),"mmmm")</f>
        <v>September</v>
      </c>
    </row>
    <row r="225" spans="1:9" x14ac:dyDescent="0.35">
      <c r="A225" t="s">
        <v>6</v>
      </c>
      <c r="B225" t="s">
        <v>10</v>
      </c>
      <c r="C225" t="s">
        <v>11</v>
      </c>
      <c r="D225">
        <v>2023</v>
      </c>
      <c r="E225">
        <v>10</v>
      </c>
      <c r="F225" s="17">
        <v>12315</v>
      </c>
      <c r="G225" s="17">
        <f>SUMIFS(Table1[Profit (Month)],Table1[Category],Table1[[#This Row],[Category]],Table1[Supplier],Table1[[#This Row],[Supplier]],Table1[Brand],Table1[[#This Row],[Brand]],Table1[Year],Table1[[#This Row],[Year]],Table1[Month],"&lt;="&amp;Table1[[#This Row],[Month]])</f>
        <v>123766</v>
      </c>
      <c r="H225" s="17">
        <f>Table1[[#This Row],[YTD profit ]]+SUMIFS(Table1[Profit (Month)],Table1[Category],Table1[[#This Row],[Category]],Table1[Supplier],Table1[[#This Row],[Supplier]],Table1[Brand],Table1[[#This Row],[Brand]],Table1[Year],Table1[[#This Row],[Year]]-1,Table1[Month],"&gt;"&amp;Table1[[#This Row],[Month]])</f>
        <v>148539</v>
      </c>
      <c r="I225" s="17" t="str">
        <f>TEXT(DATE(Table1[[#This Row],[Year]],Table1[[#This Row],[Month]],1),"mmmm")</f>
        <v>October</v>
      </c>
    </row>
    <row r="226" spans="1:9" x14ac:dyDescent="0.35">
      <c r="A226" t="s">
        <v>6</v>
      </c>
      <c r="B226" t="s">
        <v>10</v>
      </c>
      <c r="C226" t="s">
        <v>11</v>
      </c>
      <c r="D226">
        <v>2023</v>
      </c>
      <c r="E226">
        <v>11</v>
      </c>
      <c r="F226" s="17">
        <v>12785</v>
      </c>
      <c r="G226" s="17">
        <f>SUMIFS(Table1[Profit (Month)],Table1[Category],Table1[[#This Row],[Category]],Table1[Supplier],Table1[[#This Row],[Supplier]],Table1[Brand],Table1[[#This Row],[Brand]],Table1[Year],Table1[[#This Row],[Year]],Table1[Month],"&lt;="&amp;Table1[[#This Row],[Month]])</f>
        <v>136551</v>
      </c>
      <c r="H226" s="17">
        <f>Table1[[#This Row],[YTD profit ]]+SUMIFS(Table1[Profit (Month)],Table1[Category],Table1[[#This Row],[Category]],Table1[Supplier],Table1[[#This Row],[Supplier]],Table1[Brand],Table1[[#This Row],[Brand]],Table1[Year],Table1[[#This Row],[Year]]-1,Table1[Month],"&gt;"&amp;Table1[[#This Row],[Month]])</f>
        <v>146907</v>
      </c>
      <c r="I226" s="17" t="str">
        <f>TEXT(DATE(Table1[[#This Row],[Year]],Table1[[#This Row],[Month]],1),"mmmm")</f>
        <v>November</v>
      </c>
    </row>
    <row r="227" spans="1:9" x14ac:dyDescent="0.35">
      <c r="A227" t="s">
        <v>6</v>
      </c>
      <c r="B227" t="s">
        <v>10</v>
      </c>
      <c r="C227" t="s">
        <v>11</v>
      </c>
      <c r="D227">
        <v>2023</v>
      </c>
      <c r="E227">
        <v>12</v>
      </c>
      <c r="F227" s="17">
        <v>13220</v>
      </c>
      <c r="G227" s="17">
        <f>SUMIFS(Table1[Profit (Month)],Table1[Category],Table1[[#This Row],[Category]],Table1[Supplier],Table1[[#This Row],[Supplier]],Table1[Brand],Table1[[#This Row],[Brand]],Table1[Year],Table1[[#This Row],[Year]],Table1[Month],"&lt;="&amp;Table1[[#This Row],[Month]])</f>
        <v>149771</v>
      </c>
      <c r="H227" s="17">
        <f>Table1[[#This Row],[YTD profit ]]+SUMIFS(Table1[Profit (Month)],Table1[Category],Table1[[#This Row],[Category]],Table1[Supplier],Table1[[#This Row],[Supplier]],Table1[Brand],Table1[[#This Row],[Brand]],Table1[Year],Table1[[#This Row],[Year]]-1,Table1[Month],"&gt;"&amp;Table1[[#This Row],[Month]])</f>
        <v>149771</v>
      </c>
      <c r="I227" s="17" t="str">
        <f>TEXT(DATE(Table1[[#This Row],[Year]],Table1[[#This Row],[Month]],1),"mmmm")</f>
        <v>December</v>
      </c>
    </row>
    <row r="228" spans="1:9" x14ac:dyDescent="0.35">
      <c r="A228" t="s">
        <v>6</v>
      </c>
      <c r="B228" t="s">
        <v>10</v>
      </c>
      <c r="C228" t="s">
        <v>11</v>
      </c>
      <c r="D228">
        <v>2024</v>
      </c>
      <c r="E228">
        <v>1</v>
      </c>
      <c r="F228" s="17">
        <v>10248</v>
      </c>
      <c r="G228" s="17">
        <f>SUMIFS(Table1[Profit (Month)],Table1[Category],Table1[[#This Row],[Category]],Table1[Supplier],Table1[[#This Row],[Supplier]],Table1[Brand],Table1[[#This Row],[Brand]],Table1[Year],Table1[[#This Row],[Year]],Table1[Month],"&lt;="&amp;Table1[[#This Row],[Month]])</f>
        <v>10248</v>
      </c>
      <c r="H228" s="17">
        <f>Table1[[#This Row],[YTD profit ]]+SUMIFS(Table1[Profit (Month)],Table1[Category],Table1[[#This Row],[Category]],Table1[Supplier],Table1[[#This Row],[Supplier]],Table1[Brand],Table1[[#This Row],[Brand]],Table1[Year],Table1[[#This Row],[Year]]-1,Table1[Month],"&gt;"&amp;Table1[[#This Row],[Month]])</f>
        <v>149060</v>
      </c>
      <c r="I228" s="17" t="str">
        <f>TEXT(DATE(Table1[[#This Row],[Year]],Table1[[#This Row],[Month]],1),"mmmm")</f>
        <v>January</v>
      </c>
    </row>
    <row r="229" spans="1:9" x14ac:dyDescent="0.35">
      <c r="A229" t="s">
        <v>6</v>
      </c>
      <c r="B229" t="s">
        <v>10</v>
      </c>
      <c r="C229" t="s">
        <v>11</v>
      </c>
      <c r="D229">
        <v>2024</v>
      </c>
      <c r="E229">
        <v>2</v>
      </c>
      <c r="F229" s="17">
        <v>11009</v>
      </c>
      <c r="G229" s="17">
        <f>SUMIFS(Table1[Profit (Month)],Table1[Category],Table1[[#This Row],[Category]],Table1[Supplier],Table1[[#This Row],[Supplier]],Table1[Brand],Table1[[#This Row],[Brand]],Table1[Year],Table1[[#This Row],[Year]],Table1[Month],"&lt;="&amp;Table1[[#This Row],[Month]])</f>
        <v>21257</v>
      </c>
      <c r="H229" s="17">
        <f>Table1[[#This Row],[YTD profit ]]+SUMIFS(Table1[Profit (Month)],Table1[Category],Table1[[#This Row],[Category]],Table1[Supplier],Table1[[#This Row],[Supplier]],Table1[Brand],Table1[[#This Row],[Brand]],Table1[Year],Table1[[#This Row],[Year]]-1,Table1[Month],"&gt;"&amp;Table1[[#This Row],[Month]])</f>
        <v>147170</v>
      </c>
      <c r="I229" s="17" t="str">
        <f>TEXT(DATE(Table1[[#This Row],[Year]],Table1[[#This Row],[Month]],1),"mmmm")</f>
        <v>February</v>
      </c>
    </row>
    <row r="230" spans="1:9" x14ac:dyDescent="0.35">
      <c r="A230" t="s">
        <v>6</v>
      </c>
      <c r="B230" t="s">
        <v>10</v>
      </c>
      <c r="C230" t="s">
        <v>11</v>
      </c>
      <c r="D230">
        <v>2024</v>
      </c>
      <c r="E230">
        <v>3</v>
      </c>
      <c r="F230" s="17">
        <v>11790</v>
      </c>
      <c r="G230" s="17">
        <f>SUMIFS(Table1[Profit (Month)],Table1[Category],Table1[[#This Row],[Category]],Table1[Supplier],Table1[[#This Row],[Supplier]],Table1[Brand],Table1[[#This Row],[Brand]],Table1[Year],Table1[[#This Row],[Year]],Table1[Month],"&lt;="&amp;Table1[[#This Row],[Month]])</f>
        <v>33047</v>
      </c>
      <c r="H230" s="17">
        <f>Table1[[#This Row],[YTD profit ]]+SUMIFS(Table1[Profit (Month)],Table1[Category],Table1[[#This Row],[Category]],Table1[Supplier],Table1[[#This Row],[Supplier]],Table1[Brand],Table1[[#This Row],[Brand]],Table1[Year],Table1[[#This Row],[Year]]-1,Table1[Month],"&gt;"&amp;Table1[[#This Row],[Month]])</f>
        <v>148369</v>
      </c>
      <c r="I230" s="17" t="str">
        <f>TEXT(DATE(Table1[[#This Row],[Year]],Table1[[#This Row],[Month]],1),"mmmm")</f>
        <v>March</v>
      </c>
    </row>
    <row r="231" spans="1:9" x14ac:dyDescent="0.35">
      <c r="A231" t="s">
        <v>6</v>
      </c>
      <c r="B231" t="s">
        <v>10</v>
      </c>
      <c r="C231" t="s">
        <v>11</v>
      </c>
      <c r="D231">
        <v>2024</v>
      </c>
      <c r="E231">
        <v>4</v>
      </c>
      <c r="F231" s="17">
        <v>10662</v>
      </c>
      <c r="G231" s="17">
        <f>SUMIFS(Table1[Profit (Month)],Table1[Category],Table1[[#This Row],[Category]],Table1[Supplier],Table1[[#This Row],[Supplier]],Table1[Brand],Table1[[#This Row],[Brand]],Table1[Year],Table1[[#This Row],[Year]],Table1[Month],"&lt;="&amp;Table1[[#This Row],[Month]])</f>
        <v>43709</v>
      </c>
      <c r="H231" s="17">
        <f>Table1[[#This Row],[YTD profit ]]+SUMIFS(Table1[Profit (Month)],Table1[Category],Table1[[#This Row],[Category]],Table1[Supplier],Table1[[#This Row],[Supplier]],Table1[Brand],Table1[[#This Row],[Brand]],Table1[Year],Table1[[#This Row],[Year]]-1,Table1[Month],"&gt;"&amp;Table1[[#This Row],[Month]])</f>
        <v>148011</v>
      </c>
      <c r="I231" s="17" t="str">
        <f>TEXT(DATE(Table1[[#This Row],[Year]],Table1[[#This Row],[Month]],1),"mmmm")</f>
        <v>April</v>
      </c>
    </row>
    <row r="232" spans="1:9" x14ac:dyDescent="0.35">
      <c r="A232" t="s">
        <v>6</v>
      </c>
      <c r="B232" t="s">
        <v>10</v>
      </c>
      <c r="C232" t="s">
        <v>11</v>
      </c>
      <c r="D232">
        <v>2024</v>
      </c>
      <c r="E232">
        <v>5</v>
      </c>
      <c r="F232" s="17">
        <v>11714</v>
      </c>
      <c r="G232" s="17">
        <f>SUMIFS(Table1[Profit (Month)],Table1[Category],Table1[[#This Row],[Category]],Table1[Supplier],Table1[[#This Row],[Supplier]],Table1[Brand],Table1[[#This Row],[Brand]],Table1[Year],Table1[[#This Row],[Year]],Table1[Month],"&lt;="&amp;Table1[[#This Row],[Month]])</f>
        <v>55423</v>
      </c>
      <c r="H232" s="17">
        <f>Table1[[#This Row],[YTD profit ]]+SUMIFS(Table1[Profit (Month)],Table1[Category],Table1[[#This Row],[Category]],Table1[Supplier],Table1[[#This Row],[Supplier]],Table1[Brand],Table1[[#This Row],[Brand]],Table1[Year],Table1[[#This Row],[Year]]-1,Table1[Month],"&gt;"&amp;Table1[[#This Row],[Month]])</f>
        <v>145460</v>
      </c>
      <c r="I232" s="17" t="str">
        <f>TEXT(DATE(Table1[[#This Row],[Year]],Table1[[#This Row],[Month]],1),"mmmm")</f>
        <v>May</v>
      </c>
    </row>
    <row r="233" spans="1:9" x14ac:dyDescent="0.35">
      <c r="A233" t="s">
        <v>6</v>
      </c>
      <c r="B233" t="s">
        <v>10</v>
      </c>
      <c r="C233" t="s">
        <v>12</v>
      </c>
      <c r="D233">
        <v>2018</v>
      </c>
      <c r="E233">
        <v>1</v>
      </c>
      <c r="F233" s="17">
        <v>10371</v>
      </c>
      <c r="G233" s="17">
        <f>SUMIFS(Table1[Profit (Month)],Table1[Category],Table1[[#This Row],[Category]],Table1[Supplier],Table1[[#This Row],[Supplier]],Table1[Brand],Table1[[#This Row],[Brand]],Table1[Year],Table1[[#This Row],[Year]],Table1[Month],"&lt;="&amp;Table1[[#This Row],[Month]])</f>
        <v>10371</v>
      </c>
      <c r="H233" s="17">
        <f>Table1[[#This Row],[YTD profit ]]+SUMIFS(Table1[Profit (Month)],Table1[Category],Table1[[#This Row],[Category]],Table1[Supplier],Table1[[#This Row],[Supplier]],Table1[Brand],Table1[[#This Row],[Brand]],Table1[Year],Table1[[#This Row],[Year]]-1,Table1[Month],"&gt;"&amp;Table1[[#This Row],[Month]])</f>
        <v>10371</v>
      </c>
      <c r="I233" s="17" t="str">
        <f>TEXT(DATE(Table1[[#This Row],[Year]],Table1[[#This Row],[Month]],1),"mmmm")</f>
        <v>January</v>
      </c>
    </row>
    <row r="234" spans="1:9" x14ac:dyDescent="0.35">
      <c r="A234" t="s">
        <v>6</v>
      </c>
      <c r="B234" t="s">
        <v>10</v>
      </c>
      <c r="C234" t="s">
        <v>12</v>
      </c>
      <c r="D234">
        <v>2018</v>
      </c>
      <c r="E234">
        <v>2</v>
      </c>
      <c r="F234" s="17">
        <v>10304</v>
      </c>
      <c r="G234" s="17">
        <f>SUMIFS(Table1[Profit (Month)],Table1[Category],Table1[[#This Row],[Category]],Table1[Supplier],Table1[[#This Row],[Supplier]],Table1[Brand],Table1[[#This Row],[Brand]],Table1[Year],Table1[[#This Row],[Year]],Table1[Month],"&lt;="&amp;Table1[[#This Row],[Month]])</f>
        <v>20675</v>
      </c>
      <c r="H234" s="17">
        <f>Table1[[#This Row],[YTD profit ]]+SUMIFS(Table1[Profit (Month)],Table1[Category],Table1[[#This Row],[Category]],Table1[Supplier],Table1[[#This Row],[Supplier]],Table1[Brand],Table1[[#This Row],[Brand]],Table1[Year],Table1[[#This Row],[Year]]-1,Table1[Month],"&gt;"&amp;Table1[[#This Row],[Month]])</f>
        <v>20675</v>
      </c>
      <c r="I234" s="17" t="str">
        <f>TEXT(DATE(Table1[[#This Row],[Year]],Table1[[#This Row],[Month]],1),"mmmm")</f>
        <v>February</v>
      </c>
    </row>
    <row r="235" spans="1:9" x14ac:dyDescent="0.35">
      <c r="A235" t="s">
        <v>6</v>
      </c>
      <c r="B235" t="s">
        <v>10</v>
      </c>
      <c r="C235" t="s">
        <v>12</v>
      </c>
      <c r="D235">
        <v>2018</v>
      </c>
      <c r="E235">
        <v>3</v>
      </c>
      <c r="F235" s="17">
        <v>13165</v>
      </c>
      <c r="G235" s="17">
        <f>SUMIFS(Table1[Profit (Month)],Table1[Category],Table1[[#This Row],[Category]],Table1[Supplier],Table1[[#This Row],[Supplier]],Table1[Brand],Table1[[#This Row],[Brand]],Table1[Year],Table1[[#This Row],[Year]],Table1[Month],"&lt;="&amp;Table1[[#This Row],[Month]])</f>
        <v>33840</v>
      </c>
      <c r="H235" s="17">
        <f>Table1[[#This Row],[YTD profit ]]+SUMIFS(Table1[Profit (Month)],Table1[Category],Table1[[#This Row],[Category]],Table1[Supplier],Table1[[#This Row],[Supplier]],Table1[Brand],Table1[[#This Row],[Brand]],Table1[Year],Table1[[#This Row],[Year]]-1,Table1[Month],"&gt;"&amp;Table1[[#This Row],[Month]])</f>
        <v>33840</v>
      </c>
      <c r="I235" s="17" t="str">
        <f>TEXT(DATE(Table1[[#This Row],[Year]],Table1[[#This Row],[Month]],1),"mmmm")</f>
        <v>March</v>
      </c>
    </row>
    <row r="236" spans="1:9" x14ac:dyDescent="0.35">
      <c r="A236" t="s">
        <v>6</v>
      </c>
      <c r="B236" t="s">
        <v>10</v>
      </c>
      <c r="C236" t="s">
        <v>12</v>
      </c>
      <c r="D236">
        <v>2018</v>
      </c>
      <c r="E236">
        <v>4</v>
      </c>
      <c r="F236" s="17">
        <v>10514</v>
      </c>
      <c r="G236" s="17">
        <f>SUMIFS(Table1[Profit (Month)],Table1[Category],Table1[[#This Row],[Category]],Table1[Supplier],Table1[[#This Row],[Supplier]],Table1[Brand],Table1[[#This Row],[Brand]],Table1[Year],Table1[[#This Row],[Year]],Table1[Month],"&lt;="&amp;Table1[[#This Row],[Month]])</f>
        <v>44354</v>
      </c>
      <c r="H236" s="17">
        <f>Table1[[#This Row],[YTD profit ]]+SUMIFS(Table1[Profit (Month)],Table1[Category],Table1[[#This Row],[Category]],Table1[Supplier],Table1[[#This Row],[Supplier]],Table1[Brand],Table1[[#This Row],[Brand]],Table1[Year],Table1[[#This Row],[Year]]-1,Table1[Month],"&gt;"&amp;Table1[[#This Row],[Month]])</f>
        <v>44354</v>
      </c>
      <c r="I236" s="17" t="str">
        <f>TEXT(DATE(Table1[[#This Row],[Year]],Table1[[#This Row],[Month]],1),"mmmm")</f>
        <v>April</v>
      </c>
    </row>
    <row r="237" spans="1:9" x14ac:dyDescent="0.35">
      <c r="A237" t="s">
        <v>6</v>
      </c>
      <c r="B237" t="s">
        <v>10</v>
      </c>
      <c r="C237" t="s">
        <v>12</v>
      </c>
      <c r="D237">
        <v>2018</v>
      </c>
      <c r="E237">
        <v>5</v>
      </c>
      <c r="F237" s="17">
        <v>12064</v>
      </c>
      <c r="G237" s="17">
        <f>SUMIFS(Table1[Profit (Month)],Table1[Category],Table1[[#This Row],[Category]],Table1[Supplier],Table1[[#This Row],[Supplier]],Table1[Brand],Table1[[#This Row],[Brand]],Table1[Year],Table1[[#This Row],[Year]],Table1[Month],"&lt;="&amp;Table1[[#This Row],[Month]])</f>
        <v>56418</v>
      </c>
      <c r="H237" s="17">
        <f>Table1[[#This Row],[YTD profit ]]+SUMIFS(Table1[Profit (Month)],Table1[Category],Table1[[#This Row],[Category]],Table1[Supplier],Table1[[#This Row],[Supplier]],Table1[Brand],Table1[[#This Row],[Brand]],Table1[Year],Table1[[#This Row],[Year]]-1,Table1[Month],"&gt;"&amp;Table1[[#This Row],[Month]])</f>
        <v>56418</v>
      </c>
      <c r="I237" s="17" t="str">
        <f>TEXT(DATE(Table1[[#This Row],[Year]],Table1[[#This Row],[Month]],1),"mmmm")</f>
        <v>May</v>
      </c>
    </row>
    <row r="238" spans="1:9" x14ac:dyDescent="0.35">
      <c r="A238" t="s">
        <v>6</v>
      </c>
      <c r="B238" t="s">
        <v>10</v>
      </c>
      <c r="C238" t="s">
        <v>12</v>
      </c>
      <c r="D238">
        <v>2018</v>
      </c>
      <c r="E238">
        <v>6</v>
      </c>
      <c r="F238" s="17">
        <v>13107</v>
      </c>
      <c r="G238" s="17">
        <f>SUMIFS(Table1[Profit (Month)],Table1[Category],Table1[[#This Row],[Category]],Table1[Supplier],Table1[[#This Row],[Supplier]],Table1[Brand],Table1[[#This Row],[Brand]],Table1[Year],Table1[[#This Row],[Year]],Table1[Month],"&lt;="&amp;Table1[[#This Row],[Month]])</f>
        <v>69525</v>
      </c>
      <c r="H238" s="17">
        <f>Table1[[#This Row],[YTD profit ]]+SUMIFS(Table1[Profit (Month)],Table1[Category],Table1[[#This Row],[Category]],Table1[Supplier],Table1[[#This Row],[Supplier]],Table1[Brand],Table1[[#This Row],[Brand]],Table1[Year],Table1[[#This Row],[Year]]-1,Table1[Month],"&gt;"&amp;Table1[[#This Row],[Month]])</f>
        <v>69525</v>
      </c>
      <c r="I238" s="17" t="str">
        <f>TEXT(DATE(Table1[[#This Row],[Year]],Table1[[#This Row],[Month]],1),"mmmm")</f>
        <v>June</v>
      </c>
    </row>
    <row r="239" spans="1:9" x14ac:dyDescent="0.35">
      <c r="A239" t="s">
        <v>6</v>
      </c>
      <c r="B239" t="s">
        <v>10</v>
      </c>
      <c r="C239" t="s">
        <v>12</v>
      </c>
      <c r="D239">
        <v>2018</v>
      </c>
      <c r="E239">
        <v>7</v>
      </c>
      <c r="F239" s="17">
        <v>14745</v>
      </c>
      <c r="G239" s="17">
        <f>SUMIFS(Table1[Profit (Month)],Table1[Category],Table1[[#This Row],[Category]],Table1[Supplier],Table1[[#This Row],[Supplier]],Table1[Brand],Table1[[#This Row],[Brand]],Table1[Year],Table1[[#This Row],[Year]],Table1[Month],"&lt;="&amp;Table1[[#This Row],[Month]])</f>
        <v>84270</v>
      </c>
      <c r="H239" s="17">
        <f>Table1[[#This Row],[YTD profit ]]+SUMIFS(Table1[Profit (Month)],Table1[Category],Table1[[#This Row],[Category]],Table1[Supplier],Table1[[#This Row],[Supplier]],Table1[Brand],Table1[[#This Row],[Brand]],Table1[Year],Table1[[#This Row],[Year]]-1,Table1[Month],"&gt;"&amp;Table1[[#This Row],[Month]])</f>
        <v>84270</v>
      </c>
      <c r="I239" s="17" t="str">
        <f>TEXT(DATE(Table1[[#This Row],[Year]],Table1[[#This Row],[Month]],1),"mmmm")</f>
        <v>July</v>
      </c>
    </row>
    <row r="240" spans="1:9" x14ac:dyDescent="0.35">
      <c r="A240" t="s">
        <v>6</v>
      </c>
      <c r="B240" t="s">
        <v>10</v>
      </c>
      <c r="C240" t="s">
        <v>12</v>
      </c>
      <c r="D240">
        <v>2018</v>
      </c>
      <c r="E240">
        <v>8</v>
      </c>
      <c r="F240" s="17">
        <v>12976</v>
      </c>
      <c r="G240" s="17">
        <f>SUMIFS(Table1[Profit (Month)],Table1[Category],Table1[[#This Row],[Category]],Table1[Supplier],Table1[[#This Row],[Supplier]],Table1[Brand],Table1[[#This Row],[Brand]],Table1[Year],Table1[[#This Row],[Year]],Table1[Month],"&lt;="&amp;Table1[[#This Row],[Month]])</f>
        <v>97246</v>
      </c>
      <c r="H240" s="17">
        <f>Table1[[#This Row],[YTD profit ]]+SUMIFS(Table1[Profit (Month)],Table1[Category],Table1[[#This Row],[Category]],Table1[Supplier],Table1[[#This Row],[Supplier]],Table1[Brand],Table1[[#This Row],[Brand]],Table1[Year],Table1[[#This Row],[Year]]-1,Table1[Month],"&gt;"&amp;Table1[[#This Row],[Month]])</f>
        <v>97246</v>
      </c>
      <c r="I240" s="17" t="str">
        <f>TEXT(DATE(Table1[[#This Row],[Year]],Table1[[#This Row],[Month]],1),"mmmm")</f>
        <v>August</v>
      </c>
    </row>
    <row r="241" spans="1:9" x14ac:dyDescent="0.35">
      <c r="A241" t="s">
        <v>6</v>
      </c>
      <c r="B241" t="s">
        <v>10</v>
      </c>
      <c r="C241" t="s">
        <v>12</v>
      </c>
      <c r="D241">
        <v>2018</v>
      </c>
      <c r="E241">
        <v>9</v>
      </c>
      <c r="F241" s="17">
        <v>11755</v>
      </c>
      <c r="G241" s="17">
        <f>SUMIFS(Table1[Profit (Month)],Table1[Category],Table1[[#This Row],[Category]],Table1[Supplier],Table1[[#This Row],[Supplier]],Table1[Brand],Table1[[#This Row],[Brand]],Table1[Year],Table1[[#This Row],[Year]],Table1[Month],"&lt;="&amp;Table1[[#This Row],[Month]])</f>
        <v>109001</v>
      </c>
      <c r="H241" s="17">
        <f>Table1[[#This Row],[YTD profit ]]+SUMIFS(Table1[Profit (Month)],Table1[Category],Table1[[#This Row],[Category]],Table1[Supplier],Table1[[#This Row],[Supplier]],Table1[Brand],Table1[[#This Row],[Brand]],Table1[Year],Table1[[#This Row],[Year]]-1,Table1[Month],"&gt;"&amp;Table1[[#This Row],[Month]])</f>
        <v>109001</v>
      </c>
      <c r="I241" s="17" t="str">
        <f>TEXT(DATE(Table1[[#This Row],[Year]],Table1[[#This Row],[Month]],1),"mmmm")</f>
        <v>September</v>
      </c>
    </row>
    <row r="242" spans="1:9" x14ac:dyDescent="0.35">
      <c r="A242" t="s">
        <v>6</v>
      </c>
      <c r="B242" t="s">
        <v>10</v>
      </c>
      <c r="C242" t="s">
        <v>12</v>
      </c>
      <c r="D242">
        <v>2018</v>
      </c>
      <c r="E242">
        <v>10</v>
      </c>
      <c r="F242" s="17">
        <v>10467</v>
      </c>
      <c r="G242" s="17">
        <f>SUMIFS(Table1[Profit (Month)],Table1[Category],Table1[[#This Row],[Category]],Table1[Supplier],Table1[[#This Row],[Supplier]],Table1[Brand],Table1[[#This Row],[Brand]],Table1[Year],Table1[[#This Row],[Year]],Table1[Month],"&lt;="&amp;Table1[[#This Row],[Month]])</f>
        <v>119468</v>
      </c>
      <c r="H242" s="17">
        <f>Table1[[#This Row],[YTD profit ]]+SUMIFS(Table1[Profit (Month)],Table1[Category],Table1[[#This Row],[Category]],Table1[Supplier],Table1[[#This Row],[Supplier]],Table1[Brand],Table1[[#This Row],[Brand]],Table1[Year],Table1[[#This Row],[Year]]-1,Table1[Month],"&gt;"&amp;Table1[[#This Row],[Month]])</f>
        <v>119468</v>
      </c>
      <c r="I242" s="17" t="str">
        <f>TEXT(DATE(Table1[[#This Row],[Year]],Table1[[#This Row],[Month]],1),"mmmm")</f>
        <v>October</v>
      </c>
    </row>
    <row r="243" spans="1:9" x14ac:dyDescent="0.35">
      <c r="A243" t="s">
        <v>6</v>
      </c>
      <c r="B243" t="s">
        <v>10</v>
      </c>
      <c r="C243" t="s">
        <v>12</v>
      </c>
      <c r="D243">
        <v>2018</v>
      </c>
      <c r="E243">
        <v>11</v>
      </c>
      <c r="F243" s="17">
        <v>10828</v>
      </c>
      <c r="G243" s="17">
        <f>SUMIFS(Table1[Profit (Month)],Table1[Category],Table1[[#This Row],[Category]],Table1[Supplier],Table1[[#This Row],[Supplier]],Table1[Brand],Table1[[#This Row],[Brand]],Table1[Year],Table1[[#This Row],[Year]],Table1[Month],"&lt;="&amp;Table1[[#This Row],[Month]])</f>
        <v>130296</v>
      </c>
      <c r="H243" s="17">
        <f>Table1[[#This Row],[YTD profit ]]+SUMIFS(Table1[Profit (Month)],Table1[Category],Table1[[#This Row],[Category]],Table1[Supplier],Table1[[#This Row],[Supplier]],Table1[Brand],Table1[[#This Row],[Brand]],Table1[Year],Table1[[#This Row],[Year]]-1,Table1[Month],"&gt;"&amp;Table1[[#This Row],[Month]])</f>
        <v>130296</v>
      </c>
      <c r="I243" s="17" t="str">
        <f>TEXT(DATE(Table1[[#This Row],[Year]],Table1[[#This Row],[Month]],1),"mmmm")</f>
        <v>November</v>
      </c>
    </row>
    <row r="244" spans="1:9" x14ac:dyDescent="0.35">
      <c r="A244" t="s">
        <v>6</v>
      </c>
      <c r="B244" t="s">
        <v>10</v>
      </c>
      <c r="C244" t="s">
        <v>12</v>
      </c>
      <c r="D244">
        <v>2018</v>
      </c>
      <c r="E244">
        <v>12</v>
      </c>
      <c r="F244" s="17">
        <v>10225</v>
      </c>
      <c r="G244" s="17">
        <f>SUMIFS(Table1[Profit (Month)],Table1[Category],Table1[[#This Row],[Category]],Table1[Supplier],Table1[[#This Row],[Supplier]],Table1[Brand],Table1[[#This Row],[Brand]],Table1[Year],Table1[[#This Row],[Year]],Table1[Month],"&lt;="&amp;Table1[[#This Row],[Month]])</f>
        <v>140521</v>
      </c>
      <c r="H244" s="17">
        <f>Table1[[#This Row],[YTD profit ]]+SUMIFS(Table1[Profit (Month)],Table1[Category],Table1[[#This Row],[Category]],Table1[Supplier],Table1[[#This Row],[Supplier]],Table1[Brand],Table1[[#This Row],[Brand]],Table1[Year],Table1[[#This Row],[Year]]-1,Table1[Month],"&gt;"&amp;Table1[[#This Row],[Month]])</f>
        <v>140521</v>
      </c>
      <c r="I244" s="17" t="str">
        <f>TEXT(DATE(Table1[[#This Row],[Year]],Table1[[#This Row],[Month]],1),"mmmm")</f>
        <v>December</v>
      </c>
    </row>
    <row r="245" spans="1:9" x14ac:dyDescent="0.35">
      <c r="A245" t="s">
        <v>6</v>
      </c>
      <c r="B245" t="s">
        <v>10</v>
      </c>
      <c r="C245" t="s">
        <v>12</v>
      </c>
      <c r="D245">
        <v>2019</v>
      </c>
      <c r="E245">
        <v>1</v>
      </c>
      <c r="F245" s="17">
        <v>13972</v>
      </c>
      <c r="G245" s="17">
        <f>SUMIFS(Table1[Profit (Month)],Table1[Category],Table1[[#This Row],[Category]],Table1[Supplier],Table1[[#This Row],[Supplier]],Table1[Brand],Table1[[#This Row],[Brand]],Table1[Year],Table1[[#This Row],[Year]],Table1[Month],"&lt;="&amp;Table1[[#This Row],[Month]])</f>
        <v>13972</v>
      </c>
      <c r="H245" s="17">
        <f>Table1[[#This Row],[YTD profit ]]+SUMIFS(Table1[Profit (Month)],Table1[Category],Table1[[#This Row],[Category]],Table1[Supplier],Table1[[#This Row],[Supplier]],Table1[Brand],Table1[[#This Row],[Brand]],Table1[Year],Table1[[#This Row],[Year]]-1,Table1[Month],"&gt;"&amp;Table1[[#This Row],[Month]])</f>
        <v>144122</v>
      </c>
      <c r="I245" s="17" t="str">
        <f>TEXT(DATE(Table1[[#This Row],[Year]],Table1[[#This Row],[Month]],1),"mmmm")</f>
        <v>January</v>
      </c>
    </row>
    <row r="246" spans="1:9" x14ac:dyDescent="0.35">
      <c r="A246" t="s">
        <v>6</v>
      </c>
      <c r="B246" t="s">
        <v>10</v>
      </c>
      <c r="C246" t="s">
        <v>12</v>
      </c>
      <c r="D246">
        <v>2019</v>
      </c>
      <c r="E246">
        <v>2</v>
      </c>
      <c r="F246" s="17">
        <v>13077</v>
      </c>
      <c r="G246" s="17">
        <f>SUMIFS(Table1[Profit (Month)],Table1[Category],Table1[[#This Row],[Category]],Table1[Supplier],Table1[[#This Row],[Supplier]],Table1[Brand],Table1[[#This Row],[Brand]],Table1[Year],Table1[[#This Row],[Year]],Table1[Month],"&lt;="&amp;Table1[[#This Row],[Month]])</f>
        <v>27049</v>
      </c>
      <c r="H246" s="17">
        <f>Table1[[#This Row],[YTD profit ]]+SUMIFS(Table1[Profit (Month)],Table1[Category],Table1[[#This Row],[Category]],Table1[Supplier],Table1[[#This Row],[Supplier]],Table1[Brand],Table1[[#This Row],[Brand]],Table1[Year],Table1[[#This Row],[Year]]-1,Table1[Month],"&gt;"&amp;Table1[[#This Row],[Month]])</f>
        <v>146895</v>
      </c>
      <c r="I246" s="17" t="str">
        <f>TEXT(DATE(Table1[[#This Row],[Year]],Table1[[#This Row],[Month]],1),"mmmm")</f>
        <v>February</v>
      </c>
    </row>
    <row r="247" spans="1:9" x14ac:dyDescent="0.35">
      <c r="A247" t="s">
        <v>6</v>
      </c>
      <c r="B247" t="s">
        <v>10</v>
      </c>
      <c r="C247" t="s">
        <v>12</v>
      </c>
      <c r="D247">
        <v>2019</v>
      </c>
      <c r="E247">
        <v>3</v>
      </c>
      <c r="F247" s="17">
        <v>11296</v>
      </c>
      <c r="G247" s="17">
        <f>SUMIFS(Table1[Profit (Month)],Table1[Category],Table1[[#This Row],[Category]],Table1[Supplier],Table1[[#This Row],[Supplier]],Table1[Brand],Table1[[#This Row],[Brand]],Table1[Year],Table1[[#This Row],[Year]],Table1[Month],"&lt;="&amp;Table1[[#This Row],[Month]])</f>
        <v>38345</v>
      </c>
      <c r="H247" s="17">
        <f>Table1[[#This Row],[YTD profit ]]+SUMIFS(Table1[Profit (Month)],Table1[Category],Table1[[#This Row],[Category]],Table1[Supplier],Table1[[#This Row],[Supplier]],Table1[Brand],Table1[[#This Row],[Brand]],Table1[Year],Table1[[#This Row],[Year]]-1,Table1[Month],"&gt;"&amp;Table1[[#This Row],[Month]])</f>
        <v>145026</v>
      </c>
      <c r="I247" s="17" t="str">
        <f>TEXT(DATE(Table1[[#This Row],[Year]],Table1[[#This Row],[Month]],1),"mmmm")</f>
        <v>March</v>
      </c>
    </row>
    <row r="248" spans="1:9" x14ac:dyDescent="0.35">
      <c r="A248" t="s">
        <v>6</v>
      </c>
      <c r="B248" t="s">
        <v>10</v>
      </c>
      <c r="C248" t="s">
        <v>12</v>
      </c>
      <c r="D248">
        <v>2019</v>
      </c>
      <c r="E248">
        <v>4</v>
      </c>
      <c r="F248" s="17">
        <v>10015</v>
      </c>
      <c r="G248" s="17">
        <f>SUMIFS(Table1[Profit (Month)],Table1[Category],Table1[[#This Row],[Category]],Table1[Supplier],Table1[[#This Row],[Supplier]],Table1[Brand],Table1[[#This Row],[Brand]],Table1[Year],Table1[[#This Row],[Year]],Table1[Month],"&lt;="&amp;Table1[[#This Row],[Month]])</f>
        <v>48360</v>
      </c>
      <c r="H248" s="17">
        <f>Table1[[#This Row],[YTD profit ]]+SUMIFS(Table1[Profit (Month)],Table1[Category],Table1[[#This Row],[Category]],Table1[Supplier],Table1[[#This Row],[Supplier]],Table1[Brand],Table1[[#This Row],[Brand]],Table1[Year],Table1[[#This Row],[Year]]-1,Table1[Month],"&gt;"&amp;Table1[[#This Row],[Month]])</f>
        <v>144527</v>
      </c>
      <c r="I248" s="17" t="str">
        <f>TEXT(DATE(Table1[[#This Row],[Year]],Table1[[#This Row],[Month]],1),"mmmm")</f>
        <v>April</v>
      </c>
    </row>
    <row r="249" spans="1:9" x14ac:dyDescent="0.35">
      <c r="A249" t="s">
        <v>6</v>
      </c>
      <c r="B249" t="s">
        <v>10</v>
      </c>
      <c r="C249" t="s">
        <v>12</v>
      </c>
      <c r="D249">
        <v>2019</v>
      </c>
      <c r="E249">
        <v>5</v>
      </c>
      <c r="F249" s="17">
        <v>12516</v>
      </c>
      <c r="G249" s="17">
        <f>SUMIFS(Table1[Profit (Month)],Table1[Category],Table1[[#This Row],[Category]],Table1[Supplier],Table1[[#This Row],[Supplier]],Table1[Brand],Table1[[#This Row],[Brand]],Table1[Year],Table1[[#This Row],[Year]],Table1[Month],"&lt;="&amp;Table1[[#This Row],[Month]])</f>
        <v>60876</v>
      </c>
      <c r="H249" s="17">
        <f>Table1[[#This Row],[YTD profit ]]+SUMIFS(Table1[Profit (Month)],Table1[Category],Table1[[#This Row],[Category]],Table1[Supplier],Table1[[#This Row],[Supplier]],Table1[Brand],Table1[[#This Row],[Brand]],Table1[Year],Table1[[#This Row],[Year]]-1,Table1[Month],"&gt;"&amp;Table1[[#This Row],[Month]])</f>
        <v>144979</v>
      </c>
      <c r="I249" s="17" t="str">
        <f>TEXT(DATE(Table1[[#This Row],[Year]],Table1[[#This Row],[Month]],1),"mmmm")</f>
        <v>May</v>
      </c>
    </row>
    <row r="250" spans="1:9" x14ac:dyDescent="0.35">
      <c r="A250" t="s">
        <v>6</v>
      </c>
      <c r="B250" t="s">
        <v>10</v>
      </c>
      <c r="C250" t="s">
        <v>12</v>
      </c>
      <c r="D250">
        <v>2019</v>
      </c>
      <c r="E250">
        <v>6</v>
      </c>
      <c r="F250" s="17">
        <v>12329</v>
      </c>
      <c r="G250" s="17">
        <f>SUMIFS(Table1[Profit (Month)],Table1[Category],Table1[[#This Row],[Category]],Table1[Supplier],Table1[[#This Row],[Supplier]],Table1[Brand],Table1[[#This Row],[Brand]],Table1[Year],Table1[[#This Row],[Year]],Table1[Month],"&lt;="&amp;Table1[[#This Row],[Month]])</f>
        <v>73205</v>
      </c>
      <c r="H250" s="17">
        <f>Table1[[#This Row],[YTD profit ]]+SUMIFS(Table1[Profit (Month)],Table1[Category],Table1[[#This Row],[Category]],Table1[Supplier],Table1[[#This Row],[Supplier]],Table1[Brand],Table1[[#This Row],[Brand]],Table1[Year],Table1[[#This Row],[Year]]-1,Table1[Month],"&gt;"&amp;Table1[[#This Row],[Month]])</f>
        <v>144201</v>
      </c>
      <c r="I250" s="17" t="str">
        <f>TEXT(DATE(Table1[[#This Row],[Year]],Table1[[#This Row],[Month]],1),"mmmm")</f>
        <v>June</v>
      </c>
    </row>
    <row r="251" spans="1:9" x14ac:dyDescent="0.35">
      <c r="A251" t="s">
        <v>6</v>
      </c>
      <c r="B251" t="s">
        <v>10</v>
      </c>
      <c r="C251" t="s">
        <v>12</v>
      </c>
      <c r="D251">
        <v>2019</v>
      </c>
      <c r="E251">
        <v>7</v>
      </c>
      <c r="F251" s="17">
        <v>11466</v>
      </c>
      <c r="G251" s="17">
        <f>SUMIFS(Table1[Profit (Month)],Table1[Category],Table1[[#This Row],[Category]],Table1[Supplier],Table1[[#This Row],[Supplier]],Table1[Brand],Table1[[#This Row],[Brand]],Table1[Year],Table1[[#This Row],[Year]],Table1[Month],"&lt;="&amp;Table1[[#This Row],[Month]])</f>
        <v>84671</v>
      </c>
      <c r="H251" s="17">
        <f>Table1[[#This Row],[YTD profit ]]+SUMIFS(Table1[Profit (Month)],Table1[Category],Table1[[#This Row],[Category]],Table1[Supplier],Table1[[#This Row],[Supplier]],Table1[Brand],Table1[[#This Row],[Brand]],Table1[Year],Table1[[#This Row],[Year]]-1,Table1[Month],"&gt;"&amp;Table1[[#This Row],[Month]])</f>
        <v>140922</v>
      </c>
      <c r="I251" s="17" t="str">
        <f>TEXT(DATE(Table1[[#This Row],[Year]],Table1[[#This Row],[Month]],1),"mmmm")</f>
        <v>July</v>
      </c>
    </row>
    <row r="252" spans="1:9" x14ac:dyDescent="0.35">
      <c r="A252" t="s">
        <v>6</v>
      </c>
      <c r="B252" t="s">
        <v>10</v>
      </c>
      <c r="C252" t="s">
        <v>12</v>
      </c>
      <c r="D252">
        <v>2019</v>
      </c>
      <c r="E252">
        <v>8</v>
      </c>
      <c r="F252" s="17">
        <v>12461</v>
      </c>
      <c r="G252" s="17">
        <f>SUMIFS(Table1[Profit (Month)],Table1[Category],Table1[[#This Row],[Category]],Table1[Supplier],Table1[[#This Row],[Supplier]],Table1[Brand],Table1[[#This Row],[Brand]],Table1[Year],Table1[[#This Row],[Year]],Table1[Month],"&lt;="&amp;Table1[[#This Row],[Month]])</f>
        <v>97132</v>
      </c>
      <c r="H252" s="17">
        <f>Table1[[#This Row],[YTD profit ]]+SUMIFS(Table1[Profit (Month)],Table1[Category],Table1[[#This Row],[Category]],Table1[Supplier],Table1[[#This Row],[Supplier]],Table1[Brand],Table1[[#This Row],[Brand]],Table1[Year],Table1[[#This Row],[Year]]-1,Table1[Month],"&gt;"&amp;Table1[[#This Row],[Month]])</f>
        <v>140407</v>
      </c>
      <c r="I252" s="17" t="str">
        <f>TEXT(DATE(Table1[[#This Row],[Year]],Table1[[#This Row],[Month]],1),"mmmm")</f>
        <v>August</v>
      </c>
    </row>
    <row r="253" spans="1:9" x14ac:dyDescent="0.35">
      <c r="A253" t="s">
        <v>6</v>
      </c>
      <c r="B253" t="s">
        <v>10</v>
      </c>
      <c r="C253" t="s">
        <v>12</v>
      </c>
      <c r="D253">
        <v>2019</v>
      </c>
      <c r="E253">
        <v>9</v>
      </c>
      <c r="F253" s="17">
        <v>14080</v>
      </c>
      <c r="G253" s="17">
        <f>SUMIFS(Table1[Profit (Month)],Table1[Category],Table1[[#This Row],[Category]],Table1[Supplier],Table1[[#This Row],[Supplier]],Table1[Brand],Table1[[#This Row],[Brand]],Table1[Year],Table1[[#This Row],[Year]],Table1[Month],"&lt;="&amp;Table1[[#This Row],[Month]])</f>
        <v>111212</v>
      </c>
      <c r="H253" s="17">
        <f>Table1[[#This Row],[YTD profit ]]+SUMIFS(Table1[Profit (Month)],Table1[Category],Table1[[#This Row],[Category]],Table1[Supplier],Table1[[#This Row],[Supplier]],Table1[Brand],Table1[[#This Row],[Brand]],Table1[Year],Table1[[#This Row],[Year]]-1,Table1[Month],"&gt;"&amp;Table1[[#This Row],[Month]])</f>
        <v>142732</v>
      </c>
      <c r="I253" s="17" t="str">
        <f>TEXT(DATE(Table1[[#This Row],[Year]],Table1[[#This Row],[Month]],1),"mmmm")</f>
        <v>September</v>
      </c>
    </row>
    <row r="254" spans="1:9" x14ac:dyDescent="0.35">
      <c r="A254" t="s">
        <v>6</v>
      </c>
      <c r="B254" t="s">
        <v>10</v>
      </c>
      <c r="C254" t="s">
        <v>12</v>
      </c>
      <c r="D254">
        <v>2019</v>
      </c>
      <c r="E254">
        <v>10</v>
      </c>
      <c r="F254" s="17">
        <v>12555</v>
      </c>
      <c r="G254" s="17">
        <f>SUMIFS(Table1[Profit (Month)],Table1[Category],Table1[[#This Row],[Category]],Table1[Supplier],Table1[[#This Row],[Supplier]],Table1[Brand],Table1[[#This Row],[Brand]],Table1[Year],Table1[[#This Row],[Year]],Table1[Month],"&lt;="&amp;Table1[[#This Row],[Month]])</f>
        <v>123767</v>
      </c>
      <c r="H254" s="17">
        <f>Table1[[#This Row],[YTD profit ]]+SUMIFS(Table1[Profit (Month)],Table1[Category],Table1[[#This Row],[Category]],Table1[Supplier],Table1[[#This Row],[Supplier]],Table1[Brand],Table1[[#This Row],[Brand]],Table1[Year],Table1[[#This Row],[Year]]-1,Table1[Month],"&gt;"&amp;Table1[[#This Row],[Month]])</f>
        <v>144820</v>
      </c>
      <c r="I254" s="17" t="str">
        <f>TEXT(DATE(Table1[[#This Row],[Year]],Table1[[#This Row],[Month]],1),"mmmm")</f>
        <v>October</v>
      </c>
    </row>
    <row r="255" spans="1:9" x14ac:dyDescent="0.35">
      <c r="A255" t="s">
        <v>6</v>
      </c>
      <c r="B255" t="s">
        <v>10</v>
      </c>
      <c r="C255" t="s">
        <v>12</v>
      </c>
      <c r="D255">
        <v>2019</v>
      </c>
      <c r="E255">
        <v>11</v>
      </c>
      <c r="F255" s="17">
        <v>13627</v>
      </c>
      <c r="G255" s="17">
        <f>SUMIFS(Table1[Profit (Month)],Table1[Category],Table1[[#This Row],[Category]],Table1[Supplier],Table1[[#This Row],[Supplier]],Table1[Brand],Table1[[#This Row],[Brand]],Table1[Year],Table1[[#This Row],[Year]],Table1[Month],"&lt;="&amp;Table1[[#This Row],[Month]])</f>
        <v>137394</v>
      </c>
      <c r="H255" s="17">
        <f>Table1[[#This Row],[YTD profit ]]+SUMIFS(Table1[Profit (Month)],Table1[Category],Table1[[#This Row],[Category]],Table1[Supplier],Table1[[#This Row],[Supplier]],Table1[Brand],Table1[[#This Row],[Brand]],Table1[Year],Table1[[#This Row],[Year]]-1,Table1[Month],"&gt;"&amp;Table1[[#This Row],[Month]])</f>
        <v>147619</v>
      </c>
      <c r="I255" s="17" t="str">
        <f>TEXT(DATE(Table1[[#This Row],[Year]],Table1[[#This Row],[Month]],1),"mmmm")</f>
        <v>November</v>
      </c>
    </row>
    <row r="256" spans="1:9" x14ac:dyDescent="0.35">
      <c r="A256" t="s">
        <v>6</v>
      </c>
      <c r="B256" t="s">
        <v>10</v>
      </c>
      <c r="C256" t="s">
        <v>12</v>
      </c>
      <c r="D256">
        <v>2019</v>
      </c>
      <c r="E256">
        <v>12</v>
      </c>
      <c r="F256" s="17">
        <v>14046</v>
      </c>
      <c r="G256" s="17">
        <f>SUMIFS(Table1[Profit (Month)],Table1[Category],Table1[[#This Row],[Category]],Table1[Supplier],Table1[[#This Row],[Supplier]],Table1[Brand],Table1[[#This Row],[Brand]],Table1[Year],Table1[[#This Row],[Year]],Table1[Month],"&lt;="&amp;Table1[[#This Row],[Month]])</f>
        <v>151440</v>
      </c>
      <c r="H256" s="17">
        <f>Table1[[#This Row],[YTD profit ]]+SUMIFS(Table1[Profit (Month)],Table1[Category],Table1[[#This Row],[Category]],Table1[Supplier],Table1[[#This Row],[Supplier]],Table1[Brand],Table1[[#This Row],[Brand]],Table1[Year],Table1[[#This Row],[Year]]-1,Table1[Month],"&gt;"&amp;Table1[[#This Row],[Month]])</f>
        <v>151440</v>
      </c>
      <c r="I256" s="17" t="str">
        <f>TEXT(DATE(Table1[[#This Row],[Year]],Table1[[#This Row],[Month]],1),"mmmm")</f>
        <v>December</v>
      </c>
    </row>
    <row r="257" spans="1:9" x14ac:dyDescent="0.35">
      <c r="A257" t="s">
        <v>6</v>
      </c>
      <c r="B257" t="s">
        <v>10</v>
      </c>
      <c r="C257" t="s">
        <v>12</v>
      </c>
      <c r="D257">
        <v>2020</v>
      </c>
      <c r="E257">
        <v>1</v>
      </c>
      <c r="F257" s="17">
        <v>13222</v>
      </c>
      <c r="G257" s="17">
        <f>SUMIFS(Table1[Profit (Month)],Table1[Category],Table1[[#This Row],[Category]],Table1[Supplier],Table1[[#This Row],[Supplier]],Table1[Brand],Table1[[#This Row],[Brand]],Table1[Year],Table1[[#This Row],[Year]],Table1[Month],"&lt;="&amp;Table1[[#This Row],[Month]])</f>
        <v>13222</v>
      </c>
      <c r="H257" s="17">
        <f>Table1[[#This Row],[YTD profit ]]+SUMIFS(Table1[Profit (Month)],Table1[Category],Table1[[#This Row],[Category]],Table1[Supplier],Table1[[#This Row],[Supplier]],Table1[Brand],Table1[[#This Row],[Brand]],Table1[Year],Table1[[#This Row],[Year]]-1,Table1[Month],"&gt;"&amp;Table1[[#This Row],[Month]])</f>
        <v>150690</v>
      </c>
      <c r="I257" s="17" t="str">
        <f>TEXT(DATE(Table1[[#This Row],[Year]],Table1[[#This Row],[Month]],1),"mmmm")</f>
        <v>January</v>
      </c>
    </row>
    <row r="258" spans="1:9" x14ac:dyDescent="0.35">
      <c r="A258" t="s">
        <v>6</v>
      </c>
      <c r="B258" t="s">
        <v>10</v>
      </c>
      <c r="C258" t="s">
        <v>12</v>
      </c>
      <c r="D258">
        <v>2020</v>
      </c>
      <c r="E258">
        <v>2</v>
      </c>
      <c r="F258" s="17">
        <v>11479</v>
      </c>
      <c r="G258" s="17">
        <f>SUMIFS(Table1[Profit (Month)],Table1[Category],Table1[[#This Row],[Category]],Table1[Supplier],Table1[[#This Row],[Supplier]],Table1[Brand],Table1[[#This Row],[Brand]],Table1[Year],Table1[[#This Row],[Year]],Table1[Month],"&lt;="&amp;Table1[[#This Row],[Month]])</f>
        <v>24701</v>
      </c>
      <c r="H258" s="17">
        <f>Table1[[#This Row],[YTD profit ]]+SUMIFS(Table1[Profit (Month)],Table1[Category],Table1[[#This Row],[Category]],Table1[Supplier],Table1[[#This Row],[Supplier]],Table1[Brand],Table1[[#This Row],[Brand]],Table1[Year],Table1[[#This Row],[Year]]-1,Table1[Month],"&gt;"&amp;Table1[[#This Row],[Month]])</f>
        <v>149092</v>
      </c>
      <c r="I258" s="17" t="str">
        <f>TEXT(DATE(Table1[[#This Row],[Year]],Table1[[#This Row],[Month]],1),"mmmm")</f>
        <v>February</v>
      </c>
    </row>
    <row r="259" spans="1:9" x14ac:dyDescent="0.35">
      <c r="A259" t="s">
        <v>6</v>
      </c>
      <c r="B259" t="s">
        <v>10</v>
      </c>
      <c r="C259" t="s">
        <v>12</v>
      </c>
      <c r="D259">
        <v>2020</v>
      </c>
      <c r="E259">
        <v>3</v>
      </c>
      <c r="F259" s="17">
        <v>12866</v>
      </c>
      <c r="G259" s="17">
        <f>SUMIFS(Table1[Profit (Month)],Table1[Category],Table1[[#This Row],[Category]],Table1[Supplier],Table1[[#This Row],[Supplier]],Table1[Brand],Table1[[#This Row],[Brand]],Table1[Year],Table1[[#This Row],[Year]],Table1[Month],"&lt;="&amp;Table1[[#This Row],[Month]])</f>
        <v>37567</v>
      </c>
      <c r="H259" s="17">
        <f>Table1[[#This Row],[YTD profit ]]+SUMIFS(Table1[Profit (Month)],Table1[Category],Table1[[#This Row],[Category]],Table1[Supplier],Table1[[#This Row],[Supplier]],Table1[Brand],Table1[[#This Row],[Brand]],Table1[Year],Table1[[#This Row],[Year]]-1,Table1[Month],"&gt;"&amp;Table1[[#This Row],[Month]])</f>
        <v>150662</v>
      </c>
      <c r="I259" s="17" t="str">
        <f>TEXT(DATE(Table1[[#This Row],[Year]],Table1[[#This Row],[Month]],1),"mmmm")</f>
        <v>March</v>
      </c>
    </row>
    <row r="260" spans="1:9" x14ac:dyDescent="0.35">
      <c r="A260" t="s">
        <v>6</v>
      </c>
      <c r="B260" t="s">
        <v>10</v>
      </c>
      <c r="C260" t="s">
        <v>12</v>
      </c>
      <c r="D260">
        <v>2020</v>
      </c>
      <c r="E260">
        <v>4</v>
      </c>
      <c r="F260" s="17">
        <v>14369</v>
      </c>
      <c r="G260" s="17">
        <f>SUMIFS(Table1[Profit (Month)],Table1[Category],Table1[[#This Row],[Category]],Table1[Supplier],Table1[[#This Row],[Supplier]],Table1[Brand],Table1[[#This Row],[Brand]],Table1[Year],Table1[[#This Row],[Year]],Table1[Month],"&lt;="&amp;Table1[[#This Row],[Month]])</f>
        <v>51936</v>
      </c>
      <c r="H260" s="17">
        <f>Table1[[#This Row],[YTD profit ]]+SUMIFS(Table1[Profit (Month)],Table1[Category],Table1[[#This Row],[Category]],Table1[Supplier],Table1[[#This Row],[Supplier]],Table1[Brand],Table1[[#This Row],[Brand]],Table1[Year],Table1[[#This Row],[Year]]-1,Table1[Month],"&gt;"&amp;Table1[[#This Row],[Month]])</f>
        <v>155016</v>
      </c>
      <c r="I260" s="17" t="str">
        <f>TEXT(DATE(Table1[[#This Row],[Year]],Table1[[#This Row],[Month]],1),"mmmm")</f>
        <v>April</v>
      </c>
    </row>
    <row r="261" spans="1:9" x14ac:dyDescent="0.35">
      <c r="A261" t="s">
        <v>6</v>
      </c>
      <c r="B261" t="s">
        <v>10</v>
      </c>
      <c r="C261" t="s">
        <v>12</v>
      </c>
      <c r="D261">
        <v>2020</v>
      </c>
      <c r="E261">
        <v>5</v>
      </c>
      <c r="F261" s="17">
        <v>12553</v>
      </c>
      <c r="G261" s="17">
        <f>SUMIFS(Table1[Profit (Month)],Table1[Category],Table1[[#This Row],[Category]],Table1[Supplier],Table1[[#This Row],[Supplier]],Table1[Brand],Table1[[#This Row],[Brand]],Table1[Year],Table1[[#This Row],[Year]],Table1[Month],"&lt;="&amp;Table1[[#This Row],[Month]])</f>
        <v>64489</v>
      </c>
      <c r="H261" s="17">
        <f>Table1[[#This Row],[YTD profit ]]+SUMIFS(Table1[Profit (Month)],Table1[Category],Table1[[#This Row],[Category]],Table1[Supplier],Table1[[#This Row],[Supplier]],Table1[Brand],Table1[[#This Row],[Brand]],Table1[Year],Table1[[#This Row],[Year]]-1,Table1[Month],"&gt;"&amp;Table1[[#This Row],[Month]])</f>
        <v>155053</v>
      </c>
      <c r="I261" s="17" t="str">
        <f>TEXT(DATE(Table1[[#This Row],[Year]],Table1[[#This Row],[Month]],1),"mmmm")</f>
        <v>May</v>
      </c>
    </row>
    <row r="262" spans="1:9" x14ac:dyDescent="0.35">
      <c r="A262" t="s">
        <v>6</v>
      </c>
      <c r="B262" t="s">
        <v>10</v>
      </c>
      <c r="C262" t="s">
        <v>12</v>
      </c>
      <c r="D262">
        <v>2020</v>
      </c>
      <c r="E262">
        <v>6</v>
      </c>
      <c r="F262" s="17">
        <v>10898</v>
      </c>
      <c r="G262" s="17">
        <f>SUMIFS(Table1[Profit (Month)],Table1[Category],Table1[[#This Row],[Category]],Table1[Supplier],Table1[[#This Row],[Supplier]],Table1[Brand],Table1[[#This Row],[Brand]],Table1[Year],Table1[[#This Row],[Year]],Table1[Month],"&lt;="&amp;Table1[[#This Row],[Month]])</f>
        <v>75387</v>
      </c>
      <c r="H262" s="17">
        <f>Table1[[#This Row],[YTD profit ]]+SUMIFS(Table1[Profit (Month)],Table1[Category],Table1[[#This Row],[Category]],Table1[Supplier],Table1[[#This Row],[Supplier]],Table1[Brand],Table1[[#This Row],[Brand]],Table1[Year],Table1[[#This Row],[Year]]-1,Table1[Month],"&gt;"&amp;Table1[[#This Row],[Month]])</f>
        <v>153622</v>
      </c>
      <c r="I262" s="17" t="str">
        <f>TEXT(DATE(Table1[[#This Row],[Year]],Table1[[#This Row],[Month]],1),"mmmm")</f>
        <v>June</v>
      </c>
    </row>
    <row r="263" spans="1:9" x14ac:dyDescent="0.35">
      <c r="A263" t="s">
        <v>6</v>
      </c>
      <c r="B263" t="s">
        <v>10</v>
      </c>
      <c r="C263" t="s">
        <v>12</v>
      </c>
      <c r="D263">
        <v>2020</v>
      </c>
      <c r="E263">
        <v>7</v>
      </c>
      <c r="F263" s="17">
        <v>10059</v>
      </c>
      <c r="G263" s="17">
        <f>SUMIFS(Table1[Profit (Month)],Table1[Category],Table1[[#This Row],[Category]],Table1[Supplier],Table1[[#This Row],[Supplier]],Table1[Brand],Table1[[#This Row],[Brand]],Table1[Year],Table1[[#This Row],[Year]],Table1[Month],"&lt;="&amp;Table1[[#This Row],[Month]])</f>
        <v>85446</v>
      </c>
      <c r="H263" s="17">
        <f>Table1[[#This Row],[YTD profit ]]+SUMIFS(Table1[Profit (Month)],Table1[Category],Table1[[#This Row],[Category]],Table1[Supplier],Table1[[#This Row],[Supplier]],Table1[Brand],Table1[[#This Row],[Brand]],Table1[Year],Table1[[#This Row],[Year]]-1,Table1[Month],"&gt;"&amp;Table1[[#This Row],[Month]])</f>
        <v>152215</v>
      </c>
      <c r="I263" s="17" t="str">
        <f>TEXT(DATE(Table1[[#This Row],[Year]],Table1[[#This Row],[Month]],1),"mmmm")</f>
        <v>July</v>
      </c>
    </row>
    <row r="264" spans="1:9" x14ac:dyDescent="0.35">
      <c r="A264" t="s">
        <v>6</v>
      </c>
      <c r="B264" t="s">
        <v>10</v>
      </c>
      <c r="C264" t="s">
        <v>12</v>
      </c>
      <c r="D264">
        <v>2020</v>
      </c>
      <c r="E264">
        <v>8</v>
      </c>
      <c r="F264" s="17">
        <v>14743</v>
      </c>
      <c r="G264" s="17">
        <f>SUMIFS(Table1[Profit (Month)],Table1[Category],Table1[[#This Row],[Category]],Table1[Supplier],Table1[[#This Row],[Supplier]],Table1[Brand],Table1[[#This Row],[Brand]],Table1[Year],Table1[[#This Row],[Year]],Table1[Month],"&lt;="&amp;Table1[[#This Row],[Month]])</f>
        <v>100189</v>
      </c>
      <c r="H264" s="17">
        <f>Table1[[#This Row],[YTD profit ]]+SUMIFS(Table1[Profit (Month)],Table1[Category],Table1[[#This Row],[Category]],Table1[Supplier],Table1[[#This Row],[Supplier]],Table1[Brand],Table1[[#This Row],[Brand]],Table1[Year],Table1[[#This Row],[Year]]-1,Table1[Month],"&gt;"&amp;Table1[[#This Row],[Month]])</f>
        <v>154497</v>
      </c>
      <c r="I264" s="17" t="str">
        <f>TEXT(DATE(Table1[[#This Row],[Year]],Table1[[#This Row],[Month]],1),"mmmm")</f>
        <v>August</v>
      </c>
    </row>
    <row r="265" spans="1:9" x14ac:dyDescent="0.35">
      <c r="A265" t="s">
        <v>6</v>
      </c>
      <c r="B265" t="s">
        <v>10</v>
      </c>
      <c r="C265" t="s">
        <v>12</v>
      </c>
      <c r="D265">
        <v>2020</v>
      </c>
      <c r="E265">
        <v>9</v>
      </c>
      <c r="F265" s="17">
        <v>10660</v>
      </c>
      <c r="G265" s="17">
        <f>SUMIFS(Table1[Profit (Month)],Table1[Category],Table1[[#This Row],[Category]],Table1[Supplier],Table1[[#This Row],[Supplier]],Table1[Brand],Table1[[#This Row],[Brand]],Table1[Year],Table1[[#This Row],[Year]],Table1[Month],"&lt;="&amp;Table1[[#This Row],[Month]])</f>
        <v>110849</v>
      </c>
      <c r="H265" s="17">
        <f>Table1[[#This Row],[YTD profit ]]+SUMIFS(Table1[Profit (Month)],Table1[Category],Table1[[#This Row],[Category]],Table1[Supplier],Table1[[#This Row],[Supplier]],Table1[Brand],Table1[[#This Row],[Brand]],Table1[Year],Table1[[#This Row],[Year]]-1,Table1[Month],"&gt;"&amp;Table1[[#This Row],[Month]])</f>
        <v>151077</v>
      </c>
      <c r="I265" s="17" t="str">
        <f>TEXT(DATE(Table1[[#This Row],[Year]],Table1[[#This Row],[Month]],1),"mmmm")</f>
        <v>September</v>
      </c>
    </row>
    <row r="266" spans="1:9" x14ac:dyDescent="0.35">
      <c r="A266" t="s">
        <v>6</v>
      </c>
      <c r="B266" t="s">
        <v>10</v>
      </c>
      <c r="C266" t="s">
        <v>12</v>
      </c>
      <c r="D266">
        <v>2020</v>
      </c>
      <c r="E266">
        <v>10</v>
      </c>
      <c r="F266" s="17">
        <v>11871</v>
      </c>
      <c r="G266" s="17">
        <f>SUMIFS(Table1[Profit (Month)],Table1[Category],Table1[[#This Row],[Category]],Table1[Supplier],Table1[[#This Row],[Supplier]],Table1[Brand],Table1[[#This Row],[Brand]],Table1[Year],Table1[[#This Row],[Year]],Table1[Month],"&lt;="&amp;Table1[[#This Row],[Month]])</f>
        <v>122720</v>
      </c>
      <c r="H266" s="17">
        <f>Table1[[#This Row],[YTD profit ]]+SUMIFS(Table1[Profit (Month)],Table1[Category],Table1[[#This Row],[Category]],Table1[Supplier],Table1[[#This Row],[Supplier]],Table1[Brand],Table1[[#This Row],[Brand]],Table1[Year],Table1[[#This Row],[Year]]-1,Table1[Month],"&gt;"&amp;Table1[[#This Row],[Month]])</f>
        <v>150393</v>
      </c>
      <c r="I266" s="17" t="str">
        <f>TEXT(DATE(Table1[[#This Row],[Year]],Table1[[#This Row],[Month]],1),"mmmm")</f>
        <v>October</v>
      </c>
    </row>
    <row r="267" spans="1:9" x14ac:dyDescent="0.35">
      <c r="A267" t="s">
        <v>6</v>
      </c>
      <c r="B267" t="s">
        <v>10</v>
      </c>
      <c r="C267" t="s">
        <v>12</v>
      </c>
      <c r="D267">
        <v>2020</v>
      </c>
      <c r="E267">
        <v>11</v>
      </c>
      <c r="F267" s="17">
        <v>10499</v>
      </c>
      <c r="G267" s="17">
        <f>SUMIFS(Table1[Profit (Month)],Table1[Category],Table1[[#This Row],[Category]],Table1[Supplier],Table1[[#This Row],[Supplier]],Table1[Brand],Table1[[#This Row],[Brand]],Table1[Year],Table1[[#This Row],[Year]],Table1[Month],"&lt;="&amp;Table1[[#This Row],[Month]])</f>
        <v>133219</v>
      </c>
      <c r="H267" s="17">
        <f>Table1[[#This Row],[YTD profit ]]+SUMIFS(Table1[Profit (Month)],Table1[Category],Table1[[#This Row],[Category]],Table1[Supplier],Table1[[#This Row],[Supplier]],Table1[Brand],Table1[[#This Row],[Brand]],Table1[Year],Table1[[#This Row],[Year]]-1,Table1[Month],"&gt;"&amp;Table1[[#This Row],[Month]])</f>
        <v>147265</v>
      </c>
      <c r="I267" s="17" t="str">
        <f>TEXT(DATE(Table1[[#This Row],[Year]],Table1[[#This Row],[Month]],1),"mmmm")</f>
        <v>November</v>
      </c>
    </row>
    <row r="268" spans="1:9" x14ac:dyDescent="0.35">
      <c r="A268" t="s">
        <v>6</v>
      </c>
      <c r="B268" t="s">
        <v>10</v>
      </c>
      <c r="C268" t="s">
        <v>12</v>
      </c>
      <c r="D268">
        <v>2020</v>
      </c>
      <c r="E268">
        <v>12</v>
      </c>
      <c r="F268" s="17">
        <v>13306</v>
      </c>
      <c r="G268" s="17">
        <f>SUMIFS(Table1[Profit (Month)],Table1[Category],Table1[[#This Row],[Category]],Table1[Supplier],Table1[[#This Row],[Supplier]],Table1[Brand],Table1[[#This Row],[Brand]],Table1[Year],Table1[[#This Row],[Year]],Table1[Month],"&lt;="&amp;Table1[[#This Row],[Month]])</f>
        <v>146525</v>
      </c>
      <c r="H268" s="17">
        <f>Table1[[#This Row],[YTD profit ]]+SUMIFS(Table1[Profit (Month)],Table1[Category],Table1[[#This Row],[Category]],Table1[Supplier],Table1[[#This Row],[Supplier]],Table1[Brand],Table1[[#This Row],[Brand]],Table1[Year],Table1[[#This Row],[Year]]-1,Table1[Month],"&gt;"&amp;Table1[[#This Row],[Month]])</f>
        <v>146525</v>
      </c>
      <c r="I268" s="17" t="str">
        <f>TEXT(DATE(Table1[[#This Row],[Year]],Table1[[#This Row],[Month]],1),"mmmm")</f>
        <v>December</v>
      </c>
    </row>
    <row r="269" spans="1:9" x14ac:dyDescent="0.35">
      <c r="A269" t="s">
        <v>6</v>
      </c>
      <c r="B269" t="s">
        <v>10</v>
      </c>
      <c r="C269" t="s">
        <v>12</v>
      </c>
      <c r="D269">
        <v>2021</v>
      </c>
      <c r="E269">
        <v>1</v>
      </c>
      <c r="F269" s="17">
        <v>12983</v>
      </c>
      <c r="G269" s="17">
        <f>SUMIFS(Table1[Profit (Month)],Table1[Category],Table1[[#This Row],[Category]],Table1[Supplier],Table1[[#This Row],[Supplier]],Table1[Brand],Table1[[#This Row],[Brand]],Table1[Year],Table1[[#This Row],[Year]],Table1[Month],"&lt;="&amp;Table1[[#This Row],[Month]])</f>
        <v>12983</v>
      </c>
      <c r="H269" s="17">
        <f>Table1[[#This Row],[YTD profit ]]+SUMIFS(Table1[Profit (Month)],Table1[Category],Table1[[#This Row],[Category]],Table1[Supplier],Table1[[#This Row],[Supplier]],Table1[Brand],Table1[[#This Row],[Brand]],Table1[Year],Table1[[#This Row],[Year]]-1,Table1[Month],"&gt;"&amp;Table1[[#This Row],[Month]])</f>
        <v>146286</v>
      </c>
      <c r="I269" s="17" t="str">
        <f>TEXT(DATE(Table1[[#This Row],[Year]],Table1[[#This Row],[Month]],1),"mmmm")</f>
        <v>January</v>
      </c>
    </row>
    <row r="270" spans="1:9" x14ac:dyDescent="0.35">
      <c r="A270" t="s">
        <v>6</v>
      </c>
      <c r="B270" t="s">
        <v>10</v>
      </c>
      <c r="C270" t="s">
        <v>12</v>
      </c>
      <c r="D270">
        <v>2021</v>
      </c>
      <c r="E270">
        <v>2</v>
      </c>
      <c r="F270" s="17">
        <v>12615</v>
      </c>
      <c r="G270" s="17">
        <f>SUMIFS(Table1[Profit (Month)],Table1[Category],Table1[[#This Row],[Category]],Table1[Supplier],Table1[[#This Row],[Supplier]],Table1[Brand],Table1[[#This Row],[Brand]],Table1[Year],Table1[[#This Row],[Year]],Table1[Month],"&lt;="&amp;Table1[[#This Row],[Month]])</f>
        <v>25598</v>
      </c>
      <c r="H270" s="17">
        <f>Table1[[#This Row],[YTD profit ]]+SUMIFS(Table1[Profit (Month)],Table1[Category],Table1[[#This Row],[Category]],Table1[Supplier],Table1[[#This Row],[Supplier]],Table1[Brand],Table1[[#This Row],[Brand]],Table1[Year],Table1[[#This Row],[Year]]-1,Table1[Month],"&gt;"&amp;Table1[[#This Row],[Month]])</f>
        <v>147422</v>
      </c>
      <c r="I270" s="17" t="str">
        <f>TEXT(DATE(Table1[[#This Row],[Year]],Table1[[#This Row],[Month]],1),"mmmm")</f>
        <v>February</v>
      </c>
    </row>
    <row r="271" spans="1:9" x14ac:dyDescent="0.35">
      <c r="A271" t="s">
        <v>6</v>
      </c>
      <c r="B271" t="s">
        <v>10</v>
      </c>
      <c r="C271" t="s">
        <v>12</v>
      </c>
      <c r="D271">
        <v>2021</v>
      </c>
      <c r="E271">
        <v>3</v>
      </c>
      <c r="F271" s="17">
        <v>13278</v>
      </c>
      <c r="G271" s="17">
        <f>SUMIFS(Table1[Profit (Month)],Table1[Category],Table1[[#This Row],[Category]],Table1[Supplier],Table1[[#This Row],[Supplier]],Table1[Brand],Table1[[#This Row],[Brand]],Table1[Year],Table1[[#This Row],[Year]],Table1[Month],"&lt;="&amp;Table1[[#This Row],[Month]])</f>
        <v>38876</v>
      </c>
      <c r="H271" s="17">
        <f>Table1[[#This Row],[YTD profit ]]+SUMIFS(Table1[Profit (Month)],Table1[Category],Table1[[#This Row],[Category]],Table1[Supplier],Table1[[#This Row],[Supplier]],Table1[Brand],Table1[[#This Row],[Brand]],Table1[Year],Table1[[#This Row],[Year]]-1,Table1[Month],"&gt;"&amp;Table1[[#This Row],[Month]])</f>
        <v>147834</v>
      </c>
      <c r="I271" s="17" t="str">
        <f>TEXT(DATE(Table1[[#This Row],[Year]],Table1[[#This Row],[Month]],1),"mmmm")</f>
        <v>March</v>
      </c>
    </row>
    <row r="272" spans="1:9" x14ac:dyDescent="0.35">
      <c r="A272" t="s">
        <v>6</v>
      </c>
      <c r="B272" t="s">
        <v>10</v>
      </c>
      <c r="C272" t="s">
        <v>12</v>
      </c>
      <c r="D272">
        <v>2021</v>
      </c>
      <c r="E272">
        <v>4</v>
      </c>
      <c r="F272" s="17">
        <v>14657</v>
      </c>
      <c r="G272" s="17">
        <f>SUMIFS(Table1[Profit (Month)],Table1[Category],Table1[[#This Row],[Category]],Table1[Supplier],Table1[[#This Row],[Supplier]],Table1[Brand],Table1[[#This Row],[Brand]],Table1[Year],Table1[[#This Row],[Year]],Table1[Month],"&lt;="&amp;Table1[[#This Row],[Month]])</f>
        <v>53533</v>
      </c>
      <c r="H272" s="17">
        <f>Table1[[#This Row],[YTD profit ]]+SUMIFS(Table1[Profit (Month)],Table1[Category],Table1[[#This Row],[Category]],Table1[Supplier],Table1[[#This Row],[Supplier]],Table1[Brand],Table1[[#This Row],[Brand]],Table1[Year],Table1[[#This Row],[Year]]-1,Table1[Month],"&gt;"&amp;Table1[[#This Row],[Month]])</f>
        <v>148122</v>
      </c>
      <c r="I272" s="17" t="str">
        <f>TEXT(DATE(Table1[[#This Row],[Year]],Table1[[#This Row],[Month]],1),"mmmm")</f>
        <v>April</v>
      </c>
    </row>
    <row r="273" spans="1:9" x14ac:dyDescent="0.35">
      <c r="A273" t="s">
        <v>6</v>
      </c>
      <c r="B273" t="s">
        <v>10</v>
      </c>
      <c r="C273" t="s">
        <v>12</v>
      </c>
      <c r="D273">
        <v>2021</v>
      </c>
      <c r="E273">
        <v>5</v>
      </c>
      <c r="F273" s="17">
        <v>12947</v>
      </c>
      <c r="G273" s="17">
        <f>SUMIFS(Table1[Profit (Month)],Table1[Category],Table1[[#This Row],[Category]],Table1[Supplier],Table1[[#This Row],[Supplier]],Table1[Brand],Table1[[#This Row],[Brand]],Table1[Year],Table1[[#This Row],[Year]],Table1[Month],"&lt;="&amp;Table1[[#This Row],[Month]])</f>
        <v>66480</v>
      </c>
      <c r="H273" s="17">
        <f>Table1[[#This Row],[YTD profit ]]+SUMIFS(Table1[Profit (Month)],Table1[Category],Table1[[#This Row],[Category]],Table1[Supplier],Table1[[#This Row],[Supplier]],Table1[Brand],Table1[[#This Row],[Brand]],Table1[Year],Table1[[#This Row],[Year]]-1,Table1[Month],"&gt;"&amp;Table1[[#This Row],[Month]])</f>
        <v>148516</v>
      </c>
      <c r="I273" s="17" t="str">
        <f>TEXT(DATE(Table1[[#This Row],[Year]],Table1[[#This Row],[Month]],1),"mmmm")</f>
        <v>May</v>
      </c>
    </row>
    <row r="274" spans="1:9" x14ac:dyDescent="0.35">
      <c r="A274" t="s">
        <v>6</v>
      </c>
      <c r="B274" t="s">
        <v>10</v>
      </c>
      <c r="C274" t="s">
        <v>12</v>
      </c>
      <c r="D274">
        <v>2021</v>
      </c>
      <c r="E274">
        <v>6</v>
      </c>
      <c r="F274" s="17">
        <v>12735</v>
      </c>
      <c r="G274" s="17">
        <f>SUMIFS(Table1[Profit (Month)],Table1[Category],Table1[[#This Row],[Category]],Table1[Supplier],Table1[[#This Row],[Supplier]],Table1[Brand],Table1[[#This Row],[Brand]],Table1[Year],Table1[[#This Row],[Year]],Table1[Month],"&lt;="&amp;Table1[[#This Row],[Month]])</f>
        <v>79215</v>
      </c>
      <c r="H274" s="17">
        <f>Table1[[#This Row],[YTD profit ]]+SUMIFS(Table1[Profit (Month)],Table1[Category],Table1[[#This Row],[Category]],Table1[Supplier],Table1[[#This Row],[Supplier]],Table1[Brand],Table1[[#This Row],[Brand]],Table1[Year],Table1[[#This Row],[Year]]-1,Table1[Month],"&gt;"&amp;Table1[[#This Row],[Month]])</f>
        <v>150353</v>
      </c>
      <c r="I274" s="17" t="str">
        <f>TEXT(DATE(Table1[[#This Row],[Year]],Table1[[#This Row],[Month]],1),"mmmm")</f>
        <v>June</v>
      </c>
    </row>
    <row r="275" spans="1:9" x14ac:dyDescent="0.35">
      <c r="A275" t="s">
        <v>6</v>
      </c>
      <c r="B275" t="s">
        <v>10</v>
      </c>
      <c r="C275" t="s">
        <v>12</v>
      </c>
      <c r="D275">
        <v>2021</v>
      </c>
      <c r="E275">
        <v>7</v>
      </c>
      <c r="F275" s="17">
        <v>10730</v>
      </c>
      <c r="G275" s="17">
        <f>SUMIFS(Table1[Profit (Month)],Table1[Category],Table1[[#This Row],[Category]],Table1[Supplier],Table1[[#This Row],[Supplier]],Table1[Brand],Table1[[#This Row],[Brand]],Table1[Year],Table1[[#This Row],[Year]],Table1[Month],"&lt;="&amp;Table1[[#This Row],[Month]])</f>
        <v>89945</v>
      </c>
      <c r="H275" s="17">
        <f>Table1[[#This Row],[YTD profit ]]+SUMIFS(Table1[Profit (Month)],Table1[Category],Table1[[#This Row],[Category]],Table1[Supplier],Table1[[#This Row],[Supplier]],Table1[Brand],Table1[[#This Row],[Brand]],Table1[Year],Table1[[#This Row],[Year]]-1,Table1[Month],"&gt;"&amp;Table1[[#This Row],[Month]])</f>
        <v>151024</v>
      </c>
      <c r="I275" s="17" t="str">
        <f>TEXT(DATE(Table1[[#This Row],[Year]],Table1[[#This Row],[Month]],1),"mmmm")</f>
        <v>July</v>
      </c>
    </row>
    <row r="276" spans="1:9" x14ac:dyDescent="0.35">
      <c r="A276" t="s">
        <v>6</v>
      </c>
      <c r="B276" t="s">
        <v>10</v>
      </c>
      <c r="C276" t="s">
        <v>12</v>
      </c>
      <c r="D276">
        <v>2021</v>
      </c>
      <c r="E276">
        <v>8</v>
      </c>
      <c r="F276" s="17">
        <v>11592</v>
      </c>
      <c r="G276" s="17">
        <f>SUMIFS(Table1[Profit (Month)],Table1[Category],Table1[[#This Row],[Category]],Table1[Supplier],Table1[[#This Row],[Supplier]],Table1[Brand],Table1[[#This Row],[Brand]],Table1[Year],Table1[[#This Row],[Year]],Table1[Month],"&lt;="&amp;Table1[[#This Row],[Month]])</f>
        <v>101537</v>
      </c>
      <c r="H276" s="17">
        <f>Table1[[#This Row],[YTD profit ]]+SUMIFS(Table1[Profit (Month)],Table1[Category],Table1[[#This Row],[Category]],Table1[Supplier],Table1[[#This Row],[Supplier]],Table1[Brand],Table1[[#This Row],[Brand]],Table1[Year],Table1[[#This Row],[Year]]-1,Table1[Month],"&gt;"&amp;Table1[[#This Row],[Month]])</f>
        <v>147873</v>
      </c>
      <c r="I276" s="17" t="str">
        <f>TEXT(DATE(Table1[[#This Row],[Year]],Table1[[#This Row],[Month]],1),"mmmm")</f>
        <v>August</v>
      </c>
    </row>
    <row r="277" spans="1:9" x14ac:dyDescent="0.35">
      <c r="A277" t="s">
        <v>6</v>
      </c>
      <c r="B277" t="s">
        <v>10</v>
      </c>
      <c r="C277" t="s">
        <v>12</v>
      </c>
      <c r="D277">
        <v>2021</v>
      </c>
      <c r="E277">
        <v>9</v>
      </c>
      <c r="F277" s="17">
        <v>10898</v>
      </c>
      <c r="G277" s="17">
        <f>SUMIFS(Table1[Profit (Month)],Table1[Category],Table1[[#This Row],[Category]],Table1[Supplier],Table1[[#This Row],[Supplier]],Table1[Brand],Table1[[#This Row],[Brand]],Table1[Year],Table1[[#This Row],[Year]],Table1[Month],"&lt;="&amp;Table1[[#This Row],[Month]])</f>
        <v>112435</v>
      </c>
      <c r="H277" s="17">
        <f>Table1[[#This Row],[YTD profit ]]+SUMIFS(Table1[Profit (Month)],Table1[Category],Table1[[#This Row],[Category]],Table1[Supplier],Table1[[#This Row],[Supplier]],Table1[Brand],Table1[[#This Row],[Brand]],Table1[Year],Table1[[#This Row],[Year]]-1,Table1[Month],"&gt;"&amp;Table1[[#This Row],[Month]])</f>
        <v>148111</v>
      </c>
      <c r="I277" s="17" t="str">
        <f>TEXT(DATE(Table1[[#This Row],[Year]],Table1[[#This Row],[Month]],1),"mmmm")</f>
        <v>September</v>
      </c>
    </row>
    <row r="278" spans="1:9" x14ac:dyDescent="0.35">
      <c r="A278" t="s">
        <v>6</v>
      </c>
      <c r="B278" t="s">
        <v>10</v>
      </c>
      <c r="C278" t="s">
        <v>12</v>
      </c>
      <c r="D278">
        <v>2021</v>
      </c>
      <c r="E278">
        <v>10</v>
      </c>
      <c r="F278" s="17">
        <v>14800</v>
      </c>
      <c r="G278" s="17">
        <f>SUMIFS(Table1[Profit (Month)],Table1[Category],Table1[[#This Row],[Category]],Table1[Supplier],Table1[[#This Row],[Supplier]],Table1[Brand],Table1[[#This Row],[Brand]],Table1[Year],Table1[[#This Row],[Year]],Table1[Month],"&lt;="&amp;Table1[[#This Row],[Month]])</f>
        <v>127235</v>
      </c>
      <c r="H278" s="17">
        <f>Table1[[#This Row],[YTD profit ]]+SUMIFS(Table1[Profit (Month)],Table1[Category],Table1[[#This Row],[Category]],Table1[Supplier],Table1[[#This Row],[Supplier]],Table1[Brand],Table1[[#This Row],[Brand]],Table1[Year],Table1[[#This Row],[Year]]-1,Table1[Month],"&gt;"&amp;Table1[[#This Row],[Month]])</f>
        <v>151040</v>
      </c>
      <c r="I278" s="17" t="str">
        <f>TEXT(DATE(Table1[[#This Row],[Year]],Table1[[#This Row],[Month]],1),"mmmm")</f>
        <v>October</v>
      </c>
    </row>
    <row r="279" spans="1:9" x14ac:dyDescent="0.35">
      <c r="A279" t="s">
        <v>6</v>
      </c>
      <c r="B279" t="s">
        <v>10</v>
      </c>
      <c r="C279" t="s">
        <v>12</v>
      </c>
      <c r="D279">
        <v>2021</v>
      </c>
      <c r="E279">
        <v>11</v>
      </c>
      <c r="F279" s="17">
        <v>14204</v>
      </c>
      <c r="G279" s="17">
        <f>SUMIFS(Table1[Profit (Month)],Table1[Category],Table1[[#This Row],[Category]],Table1[Supplier],Table1[[#This Row],[Supplier]],Table1[Brand],Table1[[#This Row],[Brand]],Table1[Year],Table1[[#This Row],[Year]],Table1[Month],"&lt;="&amp;Table1[[#This Row],[Month]])</f>
        <v>141439</v>
      </c>
      <c r="H279" s="17">
        <f>Table1[[#This Row],[YTD profit ]]+SUMIFS(Table1[Profit (Month)],Table1[Category],Table1[[#This Row],[Category]],Table1[Supplier],Table1[[#This Row],[Supplier]],Table1[Brand],Table1[[#This Row],[Brand]],Table1[Year],Table1[[#This Row],[Year]]-1,Table1[Month],"&gt;"&amp;Table1[[#This Row],[Month]])</f>
        <v>154745</v>
      </c>
      <c r="I279" s="17" t="str">
        <f>TEXT(DATE(Table1[[#This Row],[Year]],Table1[[#This Row],[Month]],1),"mmmm")</f>
        <v>November</v>
      </c>
    </row>
    <row r="280" spans="1:9" x14ac:dyDescent="0.35">
      <c r="A280" t="s">
        <v>6</v>
      </c>
      <c r="B280" t="s">
        <v>10</v>
      </c>
      <c r="C280" t="s">
        <v>12</v>
      </c>
      <c r="D280">
        <v>2021</v>
      </c>
      <c r="E280">
        <v>12</v>
      </c>
      <c r="F280" s="17">
        <v>13551</v>
      </c>
      <c r="G280" s="17">
        <f>SUMIFS(Table1[Profit (Month)],Table1[Category],Table1[[#This Row],[Category]],Table1[Supplier],Table1[[#This Row],[Supplier]],Table1[Brand],Table1[[#This Row],[Brand]],Table1[Year],Table1[[#This Row],[Year]],Table1[Month],"&lt;="&amp;Table1[[#This Row],[Month]])</f>
        <v>154990</v>
      </c>
      <c r="H280" s="17">
        <f>Table1[[#This Row],[YTD profit ]]+SUMIFS(Table1[Profit (Month)],Table1[Category],Table1[[#This Row],[Category]],Table1[Supplier],Table1[[#This Row],[Supplier]],Table1[Brand],Table1[[#This Row],[Brand]],Table1[Year],Table1[[#This Row],[Year]]-1,Table1[Month],"&gt;"&amp;Table1[[#This Row],[Month]])</f>
        <v>154990</v>
      </c>
      <c r="I280" s="17" t="str">
        <f>TEXT(DATE(Table1[[#This Row],[Year]],Table1[[#This Row],[Month]],1),"mmmm")</f>
        <v>December</v>
      </c>
    </row>
    <row r="281" spans="1:9" x14ac:dyDescent="0.35">
      <c r="A281" t="s">
        <v>6</v>
      </c>
      <c r="B281" t="s">
        <v>10</v>
      </c>
      <c r="C281" t="s">
        <v>12</v>
      </c>
      <c r="D281">
        <v>2022</v>
      </c>
      <c r="E281">
        <v>1</v>
      </c>
      <c r="F281" s="17">
        <v>10311</v>
      </c>
      <c r="G281" s="17">
        <f>SUMIFS(Table1[Profit (Month)],Table1[Category],Table1[[#This Row],[Category]],Table1[Supplier],Table1[[#This Row],[Supplier]],Table1[Brand],Table1[[#This Row],[Brand]],Table1[Year],Table1[[#This Row],[Year]],Table1[Month],"&lt;="&amp;Table1[[#This Row],[Month]])</f>
        <v>10311</v>
      </c>
      <c r="H281" s="17">
        <f>Table1[[#This Row],[YTD profit ]]+SUMIFS(Table1[Profit (Month)],Table1[Category],Table1[[#This Row],[Category]],Table1[Supplier],Table1[[#This Row],[Supplier]],Table1[Brand],Table1[[#This Row],[Brand]],Table1[Year],Table1[[#This Row],[Year]]-1,Table1[Month],"&gt;"&amp;Table1[[#This Row],[Month]])</f>
        <v>152318</v>
      </c>
      <c r="I281" s="17" t="str">
        <f>TEXT(DATE(Table1[[#This Row],[Year]],Table1[[#This Row],[Month]],1),"mmmm")</f>
        <v>January</v>
      </c>
    </row>
    <row r="282" spans="1:9" x14ac:dyDescent="0.35">
      <c r="A282" t="s">
        <v>6</v>
      </c>
      <c r="B282" t="s">
        <v>10</v>
      </c>
      <c r="C282" t="s">
        <v>12</v>
      </c>
      <c r="D282">
        <v>2022</v>
      </c>
      <c r="E282">
        <v>2</v>
      </c>
      <c r="F282" s="17">
        <v>10519</v>
      </c>
      <c r="G282" s="17">
        <f>SUMIFS(Table1[Profit (Month)],Table1[Category],Table1[[#This Row],[Category]],Table1[Supplier],Table1[[#This Row],[Supplier]],Table1[Brand],Table1[[#This Row],[Brand]],Table1[Year],Table1[[#This Row],[Year]],Table1[Month],"&lt;="&amp;Table1[[#This Row],[Month]])</f>
        <v>20830</v>
      </c>
      <c r="H282" s="17">
        <f>Table1[[#This Row],[YTD profit ]]+SUMIFS(Table1[Profit (Month)],Table1[Category],Table1[[#This Row],[Category]],Table1[Supplier],Table1[[#This Row],[Supplier]],Table1[Brand],Table1[[#This Row],[Brand]],Table1[Year],Table1[[#This Row],[Year]]-1,Table1[Month],"&gt;"&amp;Table1[[#This Row],[Month]])</f>
        <v>150222</v>
      </c>
      <c r="I282" s="17" t="str">
        <f>TEXT(DATE(Table1[[#This Row],[Year]],Table1[[#This Row],[Month]],1),"mmmm")</f>
        <v>February</v>
      </c>
    </row>
    <row r="283" spans="1:9" x14ac:dyDescent="0.35">
      <c r="A283" t="s">
        <v>6</v>
      </c>
      <c r="B283" t="s">
        <v>10</v>
      </c>
      <c r="C283" t="s">
        <v>12</v>
      </c>
      <c r="D283">
        <v>2022</v>
      </c>
      <c r="E283">
        <v>3</v>
      </c>
      <c r="F283" s="17">
        <v>13398</v>
      </c>
      <c r="G283" s="17">
        <f>SUMIFS(Table1[Profit (Month)],Table1[Category],Table1[[#This Row],[Category]],Table1[Supplier],Table1[[#This Row],[Supplier]],Table1[Brand],Table1[[#This Row],[Brand]],Table1[Year],Table1[[#This Row],[Year]],Table1[Month],"&lt;="&amp;Table1[[#This Row],[Month]])</f>
        <v>34228</v>
      </c>
      <c r="H283" s="17">
        <f>Table1[[#This Row],[YTD profit ]]+SUMIFS(Table1[Profit (Month)],Table1[Category],Table1[[#This Row],[Category]],Table1[Supplier],Table1[[#This Row],[Supplier]],Table1[Brand],Table1[[#This Row],[Brand]],Table1[Year],Table1[[#This Row],[Year]]-1,Table1[Month],"&gt;"&amp;Table1[[#This Row],[Month]])</f>
        <v>150342</v>
      </c>
      <c r="I283" s="17" t="str">
        <f>TEXT(DATE(Table1[[#This Row],[Year]],Table1[[#This Row],[Month]],1),"mmmm")</f>
        <v>March</v>
      </c>
    </row>
    <row r="284" spans="1:9" x14ac:dyDescent="0.35">
      <c r="A284" t="s">
        <v>6</v>
      </c>
      <c r="B284" t="s">
        <v>10</v>
      </c>
      <c r="C284" t="s">
        <v>12</v>
      </c>
      <c r="D284">
        <v>2022</v>
      </c>
      <c r="E284">
        <v>4</v>
      </c>
      <c r="F284" s="17">
        <v>14897</v>
      </c>
      <c r="G284" s="17">
        <f>SUMIFS(Table1[Profit (Month)],Table1[Category],Table1[[#This Row],[Category]],Table1[Supplier],Table1[[#This Row],[Supplier]],Table1[Brand],Table1[[#This Row],[Brand]],Table1[Year],Table1[[#This Row],[Year]],Table1[Month],"&lt;="&amp;Table1[[#This Row],[Month]])</f>
        <v>49125</v>
      </c>
      <c r="H284" s="17">
        <f>Table1[[#This Row],[YTD profit ]]+SUMIFS(Table1[Profit (Month)],Table1[Category],Table1[[#This Row],[Category]],Table1[Supplier],Table1[[#This Row],[Supplier]],Table1[Brand],Table1[[#This Row],[Brand]],Table1[Year],Table1[[#This Row],[Year]]-1,Table1[Month],"&gt;"&amp;Table1[[#This Row],[Month]])</f>
        <v>150582</v>
      </c>
      <c r="I284" s="17" t="str">
        <f>TEXT(DATE(Table1[[#This Row],[Year]],Table1[[#This Row],[Month]],1),"mmmm")</f>
        <v>April</v>
      </c>
    </row>
    <row r="285" spans="1:9" x14ac:dyDescent="0.35">
      <c r="A285" t="s">
        <v>6</v>
      </c>
      <c r="B285" t="s">
        <v>10</v>
      </c>
      <c r="C285" t="s">
        <v>12</v>
      </c>
      <c r="D285">
        <v>2022</v>
      </c>
      <c r="E285">
        <v>5</v>
      </c>
      <c r="F285" s="17">
        <v>10898</v>
      </c>
      <c r="G285" s="17">
        <f>SUMIFS(Table1[Profit (Month)],Table1[Category],Table1[[#This Row],[Category]],Table1[Supplier],Table1[[#This Row],[Supplier]],Table1[Brand],Table1[[#This Row],[Brand]],Table1[Year],Table1[[#This Row],[Year]],Table1[Month],"&lt;="&amp;Table1[[#This Row],[Month]])</f>
        <v>60023</v>
      </c>
      <c r="H285" s="17">
        <f>Table1[[#This Row],[YTD profit ]]+SUMIFS(Table1[Profit (Month)],Table1[Category],Table1[[#This Row],[Category]],Table1[Supplier],Table1[[#This Row],[Supplier]],Table1[Brand],Table1[[#This Row],[Brand]],Table1[Year],Table1[[#This Row],[Year]]-1,Table1[Month],"&gt;"&amp;Table1[[#This Row],[Month]])</f>
        <v>148533</v>
      </c>
      <c r="I285" s="17" t="str">
        <f>TEXT(DATE(Table1[[#This Row],[Year]],Table1[[#This Row],[Month]],1),"mmmm")</f>
        <v>May</v>
      </c>
    </row>
    <row r="286" spans="1:9" x14ac:dyDescent="0.35">
      <c r="A286" t="s">
        <v>6</v>
      </c>
      <c r="B286" t="s">
        <v>10</v>
      </c>
      <c r="C286" t="s">
        <v>12</v>
      </c>
      <c r="D286">
        <v>2022</v>
      </c>
      <c r="E286">
        <v>6</v>
      </c>
      <c r="F286" s="17">
        <v>13349</v>
      </c>
      <c r="G286" s="17">
        <f>SUMIFS(Table1[Profit (Month)],Table1[Category],Table1[[#This Row],[Category]],Table1[Supplier],Table1[[#This Row],[Supplier]],Table1[Brand],Table1[[#This Row],[Brand]],Table1[Year],Table1[[#This Row],[Year]],Table1[Month],"&lt;="&amp;Table1[[#This Row],[Month]])</f>
        <v>73372</v>
      </c>
      <c r="H286" s="17">
        <f>Table1[[#This Row],[YTD profit ]]+SUMIFS(Table1[Profit (Month)],Table1[Category],Table1[[#This Row],[Category]],Table1[Supplier],Table1[[#This Row],[Supplier]],Table1[Brand],Table1[[#This Row],[Brand]],Table1[Year],Table1[[#This Row],[Year]]-1,Table1[Month],"&gt;"&amp;Table1[[#This Row],[Month]])</f>
        <v>149147</v>
      </c>
      <c r="I286" s="17" t="str">
        <f>TEXT(DATE(Table1[[#This Row],[Year]],Table1[[#This Row],[Month]],1),"mmmm")</f>
        <v>June</v>
      </c>
    </row>
    <row r="287" spans="1:9" x14ac:dyDescent="0.35">
      <c r="A287" t="s">
        <v>6</v>
      </c>
      <c r="B287" t="s">
        <v>10</v>
      </c>
      <c r="C287" t="s">
        <v>12</v>
      </c>
      <c r="D287">
        <v>2022</v>
      </c>
      <c r="E287">
        <v>7</v>
      </c>
      <c r="F287" s="17">
        <v>13901</v>
      </c>
      <c r="G287" s="17">
        <f>SUMIFS(Table1[Profit (Month)],Table1[Category],Table1[[#This Row],[Category]],Table1[Supplier],Table1[[#This Row],[Supplier]],Table1[Brand],Table1[[#This Row],[Brand]],Table1[Year],Table1[[#This Row],[Year]],Table1[Month],"&lt;="&amp;Table1[[#This Row],[Month]])</f>
        <v>87273</v>
      </c>
      <c r="H287" s="17">
        <f>Table1[[#This Row],[YTD profit ]]+SUMIFS(Table1[Profit (Month)],Table1[Category],Table1[[#This Row],[Category]],Table1[Supplier],Table1[[#This Row],[Supplier]],Table1[Brand],Table1[[#This Row],[Brand]],Table1[Year],Table1[[#This Row],[Year]]-1,Table1[Month],"&gt;"&amp;Table1[[#This Row],[Month]])</f>
        <v>152318</v>
      </c>
      <c r="I287" s="17" t="str">
        <f>TEXT(DATE(Table1[[#This Row],[Year]],Table1[[#This Row],[Month]],1),"mmmm")</f>
        <v>July</v>
      </c>
    </row>
    <row r="288" spans="1:9" x14ac:dyDescent="0.35">
      <c r="A288" t="s">
        <v>6</v>
      </c>
      <c r="B288" t="s">
        <v>10</v>
      </c>
      <c r="C288" t="s">
        <v>12</v>
      </c>
      <c r="D288">
        <v>2022</v>
      </c>
      <c r="E288">
        <v>8</v>
      </c>
      <c r="F288" s="17">
        <v>14704</v>
      </c>
      <c r="G288" s="17">
        <f>SUMIFS(Table1[Profit (Month)],Table1[Category],Table1[[#This Row],[Category]],Table1[Supplier],Table1[[#This Row],[Supplier]],Table1[Brand],Table1[[#This Row],[Brand]],Table1[Year],Table1[[#This Row],[Year]],Table1[Month],"&lt;="&amp;Table1[[#This Row],[Month]])</f>
        <v>101977</v>
      </c>
      <c r="H288" s="17">
        <f>Table1[[#This Row],[YTD profit ]]+SUMIFS(Table1[Profit (Month)],Table1[Category],Table1[[#This Row],[Category]],Table1[Supplier],Table1[[#This Row],[Supplier]],Table1[Brand],Table1[[#This Row],[Brand]],Table1[Year],Table1[[#This Row],[Year]]-1,Table1[Month],"&gt;"&amp;Table1[[#This Row],[Month]])</f>
        <v>155430</v>
      </c>
      <c r="I288" s="17" t="str">
        <f>TEXT(DATE(Table1[[#This Row],[Year]],Table1[[#This Row],[Month]],1),"mmmm")</f>
        <v>August</v>
      </c>
    </row>
    <row r="289" spans="1:9" x14ac:dyDescent="0.35">
      <c r="A289" t="s">
        <v>6</v>
      </c>
      <c r="B289" t="s">
        <v>10</v>
      </c>
      <c r="C289" t="s">
        <v>12</v>
      </c>
      <c r="D289">
        <v>2022</v>
      </c>
      <c r="E289">
        <v>9</v>
      </c>
      <c r="F289" s="17">
        <v>10892</v>
      </c>
      <c r="G289" s="17">
        <f>SUMIFS(Table1[Profit (Month)],Table1[Category],Table1[[#This Row],[Category]],Table1[Supplier],Table1[[#This Row],[Supplier]],Table1[Brand],Table1[[#This Row],[Brand]],Table1[Year],Table1[[#This Row],[Year]],Table1[Month],"&lt;="&amp;Table1[[#This Row],[Month]])</f>
        <v>112869</v>
      </c>
      <c r="H289" s="17">
        <f>Table1[[#This Row],[YTD profit ]]+SUMIFS(Table1[Profit (Month)],Table1[Category],Table1[[#This Row],[Category]],Table1[Supplier],Table1[[#This Row],[Supplier]],Table1[Brand],Table1[[#This Row],[Brand]],Table1[Year],Table1[[#This Row],[Year]]-1,Table1[Month],"&gt;"&amp;Table1[[#This Row],[Month]])</f>
        <v>155424</v>
      </c>
      <c r="I289" s="17" t="str">
        <f>TEXT(DATE(Table1[[#This Row],[Year]],Table1[[#This Row],[Month]],1),"mmmm")</f>
        <v>September</v>
      </c>
    </row>
    <row r="290" spans="1:9" x14ac:dyDescent="0.35">
      <c r="A290" t="s">
        <v>6</v>
      </c>
      <c r="B290" t="s">
        <v>10</v>
      </c>
      <c r="C290" t="s">
        <v>12</v>
      </c>
      <c r="D290">
        <v>2022</v>
      </c>
      <c r="E290">
        <v>10</v>
      </c>
      <c r="F290" s="17">
        <v>13133</v>
      </c>
      <c r="G290" s="17">
        <f>SUMIFS(Table1[Profit (Month)],Table1[Category],Table1[[#This Row],[Category]],Table1[Supplier],Table1[[#This Row],[Supplier]],Table1[Brand],Table1[[#This Row],[Brand]],Table1[Year],Table1[[#This Row],[Year]],Table1[Month],"&lt;="&amp;Table1[[#This Row],[Month]])</f>
        <v>126002</v>
      </c>
      <c r="H290" s="17">
        <f>Table1[[#This Row],[YTD profit ]]+SUMIFS(Table1[Profit (Month)],Table1[Category],Table1[[#This Row],[Category]],Table1[Supplier],Table1[[#This Row],[Supplier]],Table1[Brand],Table1[[#This Row],[Brand]],Table1[Year],Table1[[#This Row],[Year]]-1,Table1[Month],"&gt;"&amp;Table1[[#This Row],[Month]])</f>
        <v>153757</v>
      </c>
      <c r="I290" s="17" t="str">
        <f>TEXT(DATE(Table1[[#This Row],[Year]],Table1[[#This Row],[Month]],1),"mmmm")</f>
        <v>October</v>
      </c>
    </row>
    <row r="291" spans="1:9" x14ac:dyDescent="0.35">
      <c r="A291" t="s">
        <v>6</v>
      </c>
      <c r="B291" t="s">
        <v>10</v>
      </c>
      <c r="C291" t="s">
        <v>12</v>
      </c>
      <c r="D291">
        <v>2022</v>
      </c>
      <c r="E291">
        <v>11</v>
      </c>
      <c r="F291" s="17">
        <v>11161</v>
      </c>
      <c r="G291" s="17">
        <f>SUMIFS(Table1[Profit (Month)],Table1[Category],Table1[[#This Row],[Category]],Table1[Supplier],Table1[[#This Row],[Supplier]],Table1[Brand],Table1[[#This Row],[Brand]],Table1[Year],Table1[[#This Row],[Year]],Table1[Month],"&lt;="&amp;Table1[[#This Row],[Month]])</f>
        <v>137163</v>
      </c>
      <c r="H291" s="17">
        <f>Table1[[#This Row],[YTD profit ]]+SUMIFS(Table1[Profit (Month)],Table1[Category],Table1[[#This Row],[Category]],Table1[Supplier],Table1[[#This Row],[Supplier]],Table1[Brand],Table1[[#This Row],[Brand]],Table1[Year],Table1[[#This Row],[Year]]-1,Table1[Month],"&gt;"&amp;Table1[[#This Row],[Month]])</f>
        <v>150714</v>
      </c>
      <c r="I291" s="17" t="str">
        <f>TEXT(DATE(Table1[[#This Row],[Year]],Table1[[#This Row],[Month]],1),"mmmm")</f>
        <v>November</v>
      </c>
    </row>
    <row r="292" spans="1:9" x14ac:dyDescent="0.35">
      <c r="A292" t="s">
        <v>6</v>
      </c>
      <c r="B292" t="s">
        <v>10</v>
      </c>
      <c r="C292" t="s">
        <v>12</v>
      </c>
      <c r="D292">
        <v>2022</v>
      </c>
      <c r="E292">
        <v>12</v>
      </c>
      <c r="F292" s="17">
        <v>13131</v>
      </c>
      <c r="G292" s="17">
        <f>SUMIFS(Table1[Profit (Month)],Table1[Category],Table1[[#This Row],[Category]],Table1[Supplier],Table1[[#This Row],[Supplier]],Table1[Brand],Table1[[#This Row],[Brand]],Table1[Year],Table1[[#This Row],[Year]],Table1[Month],"&lt;="&amp;Table1[[#This Row],[Month]])</f>
        <v>150294</v>
      </c>
      <c r="H292" s="17">
        <f>Table1[[#This Row],[YTD profit ]]+SUMIFS(Table1[Profit (Month)],Table1[Category],Table1[[#This Row],[Category]],Table1[Supplier],Table1[[#This Row],[Supplier]],Table1[Brand],Table1[[#This Row],[Brand]],Table1[Year],Table1[[#This Row],[Year]]-1,Table1[Month],"&gt;"&amp;Table1[[#This Row],[Month]])</f>
        <v>150294</v>
      </c>
      <c r="I292" s="17" t="str">
        <f>TEXT(DATE(Table1[[#This Row],[Year]],Table1[[#This Row],[Month]],1),"mmmm")</f>
        <v>December</v>
      </c>
    </row>
    <row r="293" spans="1:9" x14ac:dyDescent="0.35">
      <c r="A293" t="s">
        <v>6</v>
      </c>
      <c r="B293" t="s">
        <v>10</v>
      </c>
      <c r="C293" t="s">
        <v>12</v>
      </c>
      <c r="D293">
        <v>2023</v>
      </c>
      <c r="E293">
        <v>1</v>
      </c>
      <c r="F293" s="17">
        <v>14583</v>
      </c>
      <c r="G293" s="17">
        <f>SUMIFS(Table1[Profit (Month)],Table1[Category],Table1[[#This Row],[Category]],Table1[Supplier],Table1[[#This Row],[Supplier]],Table1[Brand],Table1[[#This Row],[Brand]],Table1[Year],Table1[[#This Row],[Year]],Table1[Month],"&lt;="&amp;Table1[[#This Row],[Month]])</f>
        <v>14583</v>
      </c>
      <c r="H293" s="17">
        <f>Table1[[#This Row],[YTD profit ]]+SUMIFS(Table1[Profit (Month)],Table1[Category],Table1[[#This Row],[Category]],Table1[Supplier],Table1[[#This Row],[Supplier]],Table1[Brand],Table1[[#This Row],[Brand]],Table1[Year],Table1[[#This Row],[Year]]-1,Table1[Month],"&gt;"&amp;Table1[[#This Row],[Month]])</f>
        <v>154566</v>
      </c>
      <c r="I293" s="17" t="str">
        <f>TEXT(DATE(Table1[[#This Row],[Year]],Table1[[#This Row],[Month]],1),"mmmm")</f>
        <v>January</v>
      </c>
    </row>
    <row r="294" spans="1:9" x14ac:dyDescent="0.35">
      <c r="A294" t="s">
        <v>6</v>
      </c>
      <c r="B294" t="s">
        <v>10</v>
      </c>
      <c r="C294" t="s">
        <v>12</v>
      </c>
      <c r="D294">
        <v>2023</v>
      </c>
      <c r="E294">
        <v>2</v>
      </c>
      <c r="F294" s="17">
        <v>13173</v>
      </c>
      <c r="G294" s="17">
        <f>SUMIFS(Table1[Profit (Month)],Table1[Category],Table1[[#This Row],[Category]],Table1[Supplier],Table1[[#This Row],[Supplier]],Table1[Brand],Table1[[#This Row],[Brand]],Table1[Year],Table1[[#This Row],[Year]],Table1[Month],"&lt;="&amp;Table1[[#This Row],[Month]])</f>
        <v>27756</v>
      </c>
      <c r="H294" s="17">
        <f>Table1[[#This Row],[YTD profit ]]+SUMIFS(Table1[Profit (Month)],Table1[Category],Table1[[#This Row],[Category]],Table1[Supplier],Table1[[#This Row],[Supplier]],Table1[Brand],Table1[[#This Row],[Brand]],Table1[Year],Table1[[#This Row],[Year]]-1,Table1[Month],"&gt;"&amp;Table1[[#This Row],[Month]])</f>
        <v>157220</v>
      </c>
      <c r="I294" s="17" t="str">
        <f>TEXT(DATE(Table1[[#This Row],[Year]],Table1[[#This Row],[Month]],1),"mmmm")</f>
        <v>February</v>
      </c>
    </row>
    <row r="295" spans="1:9" x14ac:dyDescent="0.35">
      <c r="A295" t="s">
        <v>6</v>
      </c>
      <c r="B295" t="s">
        <v>10</v>
      </c>
      <c r="C295" t="s">
        <v>12</v>
      </c>
      <c r="D295">
        <v>2023</v>
      </c>
      <c r="E295">
        <v>3</v>
      </c>
      <c r="F295" s="17">
        <v>13136</v>
      </c>
      <c r="G295" s="17">
        <f>SUMIFS(Table1[Profit (Month)],Table1[Category],Table1[[#This Row],[Category]],Table1[Supplier],Table1[[#This Row],[Supplier]],Table1[Brand],Table1[[#This Row],[Brand]],Table1[Year],Table1[[#This Row],[Year]],Table1[Month],"&lt;="&amp;Table1[[#This Row],[Month]])</f>
        <v>40892</v>
      </c>
      <c r="H295" s="17">
        <f>Table1[[#This Row],[YTD profit ]]+SUMIFS(Table1[Profit (Month)],Table1[Category],Table1[[#This Row],[Category]],Table1[Supplier],Table1[[#This Row],[Supplier]],Table1[Brand],Table1[[#This Row],[Brand]],Table1[Year],Table1[[#This Row],[Year]]-1,Table1[Month],"&gt;"&amp;Table1[[#This Row],[Month]])</f>
        <v>156958</v>
      </c>
      <c r="I295" s="17" t="str">
        <f>TEXT(DATE(Table1[[#This Row],[Year]],Table1[[#This Row],[Month]],1),"mmmm")</f>
        <v>March</v>
      </c>
    </row>
    <row r="296" spans="1:9" x14ac:dyDescent="0.35">
      <c r="A296" t="s">
        <v>6</v>
      </c>
      <c r="B296" t="s">
        <v>10</v>
      </c>
      <c r="C296" t="s">
        <v>12</v>
      </c>
      <c r="D296">
        <v>2023</v>
      </c>
      <c r="E296">
        <v>4</v>
      </c>
      <c r="F296" s="17">
        <v>12776</v>
      </c>
      <c r="G296" s="17">
        <f>SUMIFS(Table1[Profit (Month)],Table1[Category],Table1[[#This Row],[Category]],Table1[Supplier],Table1[[#This Row],[Supplier]],Table1[Brand],Table1[[#This Row],[Brand]],Table1[Year],Table1[[#This Row],[Year]],Table1[Month],"&lt;="&amp;Table1[[#This Row],[Month]])</f>
        <v>53668</v>
      </c>
      <c r="H296" s="17">
        <f>Table1[[#This Row],[YTD profit ]]+SUMIFS(Table1[Profit (Month)],Table1[Category],Table1[[#This Row],[Category]],Table1[Supplier],Table1[[#This Row],[Supplier]],Table1[Brand],Table1[[#This Row],[Brand]],Table1[Year],Table1[[#This Row],[Year]]-1,Table1[Month],"&gt;"&amp;Table1[[#This Row],[Month]])</f>
        <v>154837</v>
      </c>
      <c r="I296" s="17" t="str">
        <f>TEXT(DATE(Table1[[#This Row],[Year]],Table1[[#This Row],[Month]],1),"mmmm")</f>
        <v>April</v>
      </c>
    </row>
    <row r="297" spans="1:9" x14ac:dyDescent="0.35">
      <c r="A297" t="s">
        <v>6</v>
      </c>
      <c r="B297" t="s">
        <v>10</v>
      </c>
      <c r="C297" t="s">
        <v>12</v>
      </c>
      <c r="D297">
        <v>2023</v>
      </c>
      <c r="E297">
        <v>5</v>
      </c>
      <c r="F297" s="17">
        <v>12637</v>
      </c>
      <c r="G297" s="17">
        <f>SUMIFS(Table1[Profit (Month)],Table1[Category],Table1[[#This Row],[Category]],Table1[Supplier],Table1[[#This Row],[Supplier]],Table1[Brand],Table1[[#This Row],[Brand]],Table1[Year],Table1[[#This Row],[Year]],Table1[Month],"&lt;="&amp;Table1[[#This Row],[Month]])</f>
        <v>66305</v>
      </c>
      <c r="H297" s="17">
        <f>Table1[[#This Row],[YTD profit ]]+SUMIFS(Table1[Profit (Month)],Table1[Category],Table1[[#This Row],[Category]],Table1[Supplier],Table1[[#This Row],[Supplier]],Table1[Brand],Table1[[#This Row],[Brand]],Table1[Year],Table1[[#This Row],[Year]]-1,Table1[Month],"&gt;"&amp;Table1[[#This Row],[Month]])</f>
        <v>156576</v>
      </c>
      <c r="I297" s="17" t="str">
        <f>TEXT(DATE(Table1[[#This Row],[Year]],Table1[[#This Row],[Month]],1),"mmmm")</f>
        <v>May</v>
      </c>
    </row>
    <row r="298" spans="1:9" x14ac:dyDescent="0.35">
      <c r="A298" t="s">
        <v>6</v>
      </c>
      <c r="B298" t="s">
        <v>10</v>
      </c>
      <c r="C298" t="s">
        <v>12</v>
      </c>
      <c r="D298">
        <v>2023</v>
      </c>
      <c r="E298">
        <v>6</v>
      </c>
      <c r="F298" s="17">
        <v>13781</v>
      </c>
      <c r="G298" s="17">
        <f>SUMIFS(Table1[Profit (Month)],Table1[Category],Table1[[#This Row],[Category]],Table1[Supplier],Table1[[#This Row],[Supplier]],Table1[Brand],Table1[[#This Row],[Brand]],Table1[Year],Table1[[#This Row],[Year]],Table1[Month],"&lt;="&amp;Table1[[#This Row],[Month]])</f>
        <v>80086</v>
      </c>
      <c r="H298" s="17">
        <f>Table1[[#This Row],[YTD profit ]]+SUMIFS(Table1[Profit (Month)],Table1[Category],Table1[[#This Row],[Category]],Table1[Supplier],Table1[[#This Row],[Supplier]],Table1[Brand],Table1[[#This Row],[Brand]],Table1[Year],Table1[[#This Row],[Year]]-1,Table1[Month],"&gt;"&amp;Table1[[#This Row],[Month]])</f>
        <v>157008</v>
      </c>
      <c r="I298" s="17" t="str">
        <f>TEXT(DATE(Table1[[#This Row],[Year]],Table1[[#This Row],[Month]],1),"mmmm")</f>
        <v>June</v>
      </c>
    </row>
    <row r="299" spans="1:9" x14ac:dyDescent="0.35">
      <c r="A299" t="s">
        <v>6</v>
      </c>
      <c r="B299" t="s">
        <v>10</v>
      </c>
      <c r="C299" t="s">
        <v>12</v>
      </c>
      <c r="D299">
        <v>2023</v>
      </c>
      <c r="E299">
        <v>7</v>
      </c>
      <c r="F299" s="17">
        <v>13614</v>
      </c>
      <c r="G299" s="17">
        <f>SUMIFS(Table1[Profit (Month)],Table1[Category],Table1[[#This Row],[Category]],Table1[Supplier],Table1[[#This Row],[Supplier]],Table1[Brand],Table1[[#This Row],[Brand]],Table1[Year],Table1[[#This Row],[Year]],Table1[Month],"&lt;="&amp;Table1[[#This Row],[Month]])</f>
        <v>93700</v>
      </c>
      <c r="H299" s="17">
        <f>Table1[[#This Row],[YTD profit ]]+SUMIFS(Table1[Profit (Month)],Table1[Category],Table1[[#This Row],[Category]],Table1[Supplier],Table1[[#This Row],[Supplier]],Table1[Brand],Table1[[#This Row],[Brand]],Table1[Year],Table1[[#This Row],[Year]]-1,Table1[Month],"&gt;"&amp;Table1[[#This Row],[Month]])</f>
        <v>156721</v>
      </c>
      <c r="I299" s="17" t="str">
        <f>TEXT(DATE(Table1[[#This Row],[Year]],Table1[[#This Row],[Month]],1),"mmmm")</f>
        <v>July</v>
      </c>
    </row>
    <row r="300" spans="1:9" x14ac:dyDescent="0.35">
      <c r="A300" t="s">
        <v>6</v>
      </c>
      <c r="B300" t="s">
        <v>10</v>
      </c>
      <c r="C300" t="s">
        <v>12</v>
      </c>
      <c r="D300">
        <v>2023</v>
      </c>
      <c r="E300">
        <v>8</v>
      </c>
      <c r="F300" s="17">
        <v>13697</v>
      </c>
      <c r="G300" s="17">
        <f>SUMIFS(Table1[Profit (Month)],Table1[Category],Table1[[#This Row],[Category]],Table1[Supplier],Table1[[#This Row],[Supplier]],Table1[Brand],Table1[[#This Row],[Brand]],Table1[Year],Table1[[#This Row],[Year]],Table1[Month],"&lt;="&amp;Table1[[#This Row],[Month]])</f>
        <v>107397</v>
      </c>
      <c r="H300" s="17">
        <f>Table1[[#This Row],[YTD profit ]]+SUMIFS(Table1[Profit (Month)],Table1[Category],Table1[[#This Row],[Category]],Table1[Supplier],Table1[[#This Row],[Supplier]],Table1[Brand],Table1[[#This Row],[Brand]],Table1[Year],Table1[[#This Row],[Year]]-1,Table1[Month],"&gt;"&amp;Table1[[#This Row],[Month]])</f>
        <v>155714</v>
      </c>
      <c r="I300" s="17" t="str">
        <f>TEXT(DATE(Table1[[#This Row],[Year]],Table1[[#This Row],[Month]],1),"mmmm")</f>
        <v>August</v>
      </c>
    </row>
    <row r="301" spans="1:9" x14ac:dyDescent="0.35">
      <c r="A301" t="s">
        <v>6</v>
      </c>
      <c r="B301" t="s">
        <v>10</v>
      </c>
      <c r="C301" t="s">
        <v>12</v>
      </c>
      <c r="D301">
        <v>2023</v>
      </c>
      <c r="E301">
        <v>9</v>
      </c>
      <c r="F301" s="17">
        <v>14127</v>
      </c>
      <c r="G301" s="17">
        <f>SUMIFS(Table1[Profit (Month)],Table1[Category],Table1[[#This Row],[Category]],Table1[Supplier],Table1[[#This Row],[Supplier]],Table1[Brand],Table1[[#This Row],[Brand]],Table1[Year],Table1[[#This Row],[Year]],Table1[Month],"&lt;="&amp;Table1[[#This Row],[Month]])</f>
        <v>121524</v>
      </c>
      <c r="H301" s="17">
        <f>Table1[[#This Row],[YTD profit ]]+SUMIFS(Table1[Profit (Month)],Table1[Category],Table1[[#This Row],[Category]],Table1[Supplier],Table1[[#This Row],[Supplier]],Table1[Brand],Table1[[#This Row],[Brand]],Table1[Year],Table1[[#This Row],[Year]]-1,Table1[Month],"&gt;"&amp;Table1[[#This Row],[Month]])</f>
        <v>158949</v>
      </c>
      <c r="I301" s="17" t="str">
        <f>TEXT(DATE(Table1[[#This Row],[Year]],Table1[[#This Row],[Month]],1),"mmmm")</f>
        <v>September</v>
      </c>
    </row>
    <row r="302" spans="1:9" x14ac:dyDescent="0.35">
      <c r="A302" t="s">
        <v>6</v>
      </c>
      <c r="B302" t="s">
        <v>10</v>
      </c>
      <c r="C302" t="s">
        <v>12</v>
      </c>
      <c r="D302">
        <v>2023</v>
      </c>
      <c r="E302">
        <v>10</v>
      </c>
      <c r="F302" s="17">
        <v>13780</v>
      </c>
      <c r="G302" s="17">
        <f>SUMIFS(Table1[Profit (Month)],Table1[Category],Table1[[#This Row],[Category]],Table1[Supplier],Table1[[#This Row],[Supplier]],Table1[Brand],Table1[[#This Row],[Brand]],Table1[Year],Table1[[#This Row],[Year]],Table1[Month],"&lt;="&amp;Table1[[#This Row],[Month]])</f>
        <v>135304</v>
      </c>
      <c r="H302" s="17">
        <f>Table1[[#This Row],[YTD profit ]]+SUMIFS(Table1[Profit (Month)],Table1[Category],Table1[[#This Row],[Category]],Table1[Supplier],Table1[[#This Row],[Supplier]],Table1[Brand],Table1[[#This Row],[Brand]],Table1[Year],Table1[[#This Row],[Year]]-1,Table1[Month],"&gt;"&amp;Table1[[#This Row],[Month]])</f>
        <v>159596</v>
      </c>
      <c r="I302" s="17" t="str">
        <f>TEXT(DATE(Table1[[#This Row],[Year]],Table1[[#This Row],[Month]],1),"mmmm")</f>
        <v>October</v>
      </c>
    </row>
    <row r="303" spans="1:9" x14ac:dyDescent="0.35">
      <c r="A303" t="s">
        <v>6</v>
      </c>
      <c r="B303" t="s">
        <v>10</v>
      </c>
      <c r="C303" t="s">
        <v>12</v>
      </c>
      <c r="D303">
        <v>2023</v>
      </c>
      <c r="E303">
        <v>11</v>
      </c>
      <c r="F303" s="17">
        <v>11857</v>
      </c>
      <c r="G303" s="17">
        <f>SUMIFS(Table1[Profit (Month)],Table1[Category],Table1[[#This Row],[Category]],Table1[Supplier],Table1[[#This Row],[Supplier]],Table1[Brand],Table1[[#This Row],[Brand]],Table1[Year],Table1[[#This Row],[Year]],Table1[Month],"&lt;="&amp;Table1[[#This Row],[Month]])</f>
        <v>147161</v>
      </c>
      <c r="H303" s="17">
        <f>Table1[[#This Row],[YTD profit ]]+SUMIFS(Table1[Profit (Month)],Table1[Category],Table1[[#This Row],[Category]],Table1[Supplier],Table1[[#This Row],[Supplier]],Table1[Brand],Table1[[#This Row],[Brand]],Table1[Year],Table1[[#This Row],[Year]]-1,Table1[Month],"&gt;"&amp;Table1[[#This Row],[Month]])</f>
        <v>160292</v>
      </c>
      <c r="I303" s="17" t="str">
        <f>TEXT(DATE(Table1[[#This Row],[Year]],Table1[[#This Row],[Month]],1),"mmmm")</f>
        <v>November</v>
      </c>
    </row>
    <row r="304" spans="1:9" x14ac:dyDescent="0.35">
      <c r="A304" t="s">
        <v>6</v>
      </c>
      <c r="B304" t="s">
        <v>10</v>
      </c>
      <c r="C304" t="s">
        <v>12</v>
      </c>
      <c r="D304">
        <v>2023</v>
      </c>
      <c r="E304">
        <v>12</v>
      </c>
      <c r="F304" s="17">
        <v>10656</v>
      </c>
      <c r="G304" s="17">
        <f>SUMIFS(Table1[Profit (Month)],Table1[Category],Table1[[#This Row],[Category]],Table1[Supplier],Table1[[#This Row],[Supplier]],Table1[Brand],Table1[[#This Row],[Brand]],Table1[Year],Table1[[#This Row],[Year]],Table1[Month],"&lt;="&amp;Table1[[#This Row],[Month]])</f>
        <v>157817</v>
      </c>
      <c r="H304" s="17">
        <f>Table1[[#This Row],[YTD profit ]]+SUMIFS(Table1[Profit (Month)],Table1[Category],Table1[[#This Row],[Category]],Table1[Supplier],Table1[[#This Row],[Supplier]],Table1[Brand],Table1[[#This Row],[Brand]],Table1[Year],Table1[[#This Row],[Year]]-1,Table1[Month],"&gt;"&amp;Table1[[#This Row],[Month]])</f>
        <v>157817</v>
      </c>
      <c r="I304" s="17" t="str">
        <f>TEXT(DATE(Table1[[#This Row],[Year]],Table1[[#This Row],[Month]],1),"mmmm")</f>
        <v>December</v>
      </c>
    </row>
    <row r="305" spans="1:9" x14ac:dyDescent="0.35">
      <c r="A305" t="s">
        <v>6</v>
      </c>
      <c r="B305" t="s">
        <v>10</v>
      </c>
      <c r="C305" t="s">
        <v>12</v>
      </c>
      <c r="D305">
        <v>2024</v>
      </c>
      <c r="E305">
        <v>1</v>
      </c>
      <c r="F305" s="17">
        <v>12623</v>
      </c>
      <c r="G305" s="17">
        <f>SUMIFS(Table1[Profit (Month)],Table1[Category],Table1[[#This Row],[Category]],Table1[Supplier],Table1[[#This Row],[Supplier]],Table1[Brand],Table1[[#This Row],[Brand]],Table1[Year],Table1[[#This Row],[Year]],Table1[Month],"&lt;="&amp;Table1[[#This Row],[Month]])</f>
        <v>12623</v>
      </c>
      <c r="H305" s="17">
        <f>Table1[[#This Row],[YTD profit ]]+SUMIFS(Table1[Profit (Month)],Table1[Category],Table1[[#This Row],[Category]],Table1[Supplier],Table1[[#This Row],[Supplier]],Table1[Brand],Table1[[#This Row],[Brand]],Table1[Year],Table1[[#This Row],[Year]]-1,Table1[Month],"&gt;"&amp;Table1[[#This Row],[Month]])</f>
        <v>155857</v>
      </c>
      <c r="I305" s="17" t="str">
        <f>TEXT(DATE(Table1[[#This Row],[Year]],Table1[[#This Row],[Month]],1),"mmmm")</f>
        <v>January</v>
      </c>
    </row>
    <row r="306" spans="1:9" x14ac:dyDescent="0.35">
      <c r="A306" t="s">
        <v>6</v>
      </c>
      <c r="B306" t="s">
        <v>10</v>
      </c>
      <c r="C306" t="s">
        <v>12</v>
      </c>
      <c r="D306">
        <v>2024</v>
      </c>
      <c r="E306">
        <v>2</v>
      </c>
      <c r="F306" s="17">
        <v>13876</v>
      </c>
      <c r="G306" s="17">
        <f>SUMIFS(Table1[Profit (Month)],Table1[Category],Table1[[#This Row],[Category]],Table1[Supplier],Table1[[#This Row],[Supplier]],Table1[Brand],Table1[[#This Row],[Brand]],Table1[Year],Table1[[#This Row],[Year]],Table1[Month],"&lt;="&amp;Table1[[#This Row],[Month]])</f>
        <v>26499</v>
      </c>
      <c r="H306" s="17">
        <f>Table1[[#This Row],[YTD profit ]]+SUMIFS(Table1[Profit (Month)],Table1[Category],Table1[[#This Row],[Category]],Table1[Supplier],Table1[[#This Row],[Supplier]],Table1[Brand],Table1[[#This Row],[Brand]],Table1[Year],Table1[[#This Row],[Year]]-1,Table1[Month],"&gt;"&amp;Table1[[#This Row],[Month]])</f>
        <v>156560</v>
      </c>
      <c r="I306" s="17" t="str">
        <f>TEXT(DATE(Table1[[#This Row],[Year]],Table1[[#This Row],[Month]],1),"mmmm")</f>
        <v>February</v>
      </c>
    </row>
    <row r="307" spans="1:9" x14ac:dyDescent="0.35">
      <c r="A307" t="s">
        <v>6</v>
      </c>
      <c r="B307" t="s">
        <v>10</v>
      </c>
      <c r="C307" t="s">
        <v>12</v>
      </c>
      <c r="D307">
        <v>2024</v>
      </c>
      <c r="E307">
        <v>3</v>
      </c>
      <c r="F307" s="17">
        <v>14028</v>
      </c>
      <c r="G307" s="17">
        <f>SUMIFS(Table1[Profit (Month)],Table1[Category],Table1[[#This Row],[Category]],Table1[Supplier],Table1[[#This Row],[Supplier]],Table1[Brand],Table1[[#This Row],[Brand]],Table1[Year],Table1[[#This Row],[Year]],Table1[Month],"&lt;="&amp;Table1[[#This Row],[Month]])</f>
        <v>40527</v>
      </c>
      <c r="H307" s="17">
        <f>Table1[[#This Row],[YTD profit ]]+SUMIFS(Table1[Profit (Month)],Table1[Category],Table1[[#This Row],[Category]],Table1[Supplier],Table1[[#This Row],[Supplier]],Table1[Brand],Table1[[#This Row],[Brand]],Table1[Year],Table1[[#This Row],[Year]]-1,Table1[Month],"&gt;"&amp;Table1[[#This Row],[Month]])</f>
        <v>157452</v>
      </c>
      <c r="I307" s="17" t="str">
        <f>TEXT(DATE(Table1[[#This Row],[Year]],Table1[[#This Row],[Month]],1),"mmmm")</f>
        <v>March</v>
      </c>
    </row>
    <row r="308" spans="1:9" x14ac:dyDescent="0.35">
      <c r="A308" t="s">
        <v>6</v>
      </c>
      <c r="B308" t="s">
        <v>10</v>
      </c>
      <c r="C308" t="s">
        <v>12</v>
      </c>
      <c r="D308">
        <v>2024</v>
      </c>
      <c r="E308">
        <v>4</v>
      </c>
      <c r="F308" s="17">
        <v>13002</v>
      </c>
      <c r="G308" s="17">
        <f>SUMIFS(Table1[Profit (Month)],Table1[Category],Table1[[#This Row],[Category]],Table1[Supplier],Table1[[#This Row],[Supplier]],Table1[Brand],Table1[[#This Row],[Brand]],Table1[Year],Table1[[#This Row],[Year]],Table1[Month],"&lt;="&amp;Table1[[#This Row],[Month]])</f>
        <v>53529</v>
      </c>
      <c r="H308" s="17">
        <f>Table1[[#This Row],[YTD profit ]]+SUMIFS(Table1[Profit (Month)],Table1[Category],Table1[[#This Row],[Category]],Table1[Supplier],Table1[[#This Row],[Supplier]],Table1[Brand],Table1[[#This Row],[Brand]],Table1[Year],Table1[[#This Row],[Year]]-1,Table1[Month],"&gt;"&amp;Table1[[#This Row],[Month]])</f>
        <v>157678</v>
      </c>
      <c r="I308" s="17" t="str">
        <f>TEXT(DATE(Table1[[#This Row],[Year]],Table1[[#This Row],[Month]],1),"mmmm")</f>
        <v>April</v>
      </c>
    </row>
    <row r="309" spans="1:9" x14ac:dyDescent="0.35">
      <c r="A309" t="s">
        <v>6</v>
      </c>
      <c r="B309" t="s">
        <v>10</v>
      </c>
      <c r="C309" t="s">
        <v>12</v>
      </c>
      <c r="D309">
        <v>2024</v>
      </c>
      <c r="E309">
        <v>5</v>
      </c>
      <c r="F309" s="17">
        <v>11048</v>
      </c>
      <c r="G309" s="17">
        <f>SUMIFS(Table1[Profit (Month)],Table1[Category],Table1[[#This Row],[Category]],Table1[Supplier],Table1[[#This Row],[Supplier]],Table1[Brand],Table1[[#This Row],[Brand]],Table1[Year],Table1[[#This Row],[Year]],Table1[Month],"&lt;="&amp;Table1[[#This Row],[Month]])</f>
        <v>64577</v>
      </c>
      <c r="H309" s="17">
        <f>Table1[[#This Row],[YTD profit ]]+SUMIFS(Table1[Profit (Month)],Table1[Category],Table1[[#This Row],[Category]],Table1[Supplier],Table1[[#This Row],[Supplier]],Table1[Brand],Table1[[#This Row],[Brand]],Table1[Year],Table1[[#This Row],[Year]]-1,Table1[Month],"&gt;"&amp;Table1[[#This Row],[Month]])</f>
        <v>156089</v>
      </c>
      <c r="I309" s="17" t="str">
        <f>TEXT(DATE(Table1[[#This Row],[Year]],Table1[[#This Row],[Month]],1),"mmmm")</f>
        <v>May</v>
      </c>
    </row>
    <row r="310" spans="1:9" x14ac:dyDescent="0.35">
      <c r="A310" t="s">
        <v>6</v>
      </c>
      <c r="B310" t="s">
        <v>13</v>
      </c>
      <c r="C310" t="s">
        <v>14</v>
      </c>
      <c r="D310">
        <v>2018</v>
      </c>
      <c r="E310">
        <v>1</v>
      </c>
      <c r="F310" s="17">
        <v>14120</v>
      </c>
      <c r="G310" s="17">
        <f>SUMIFS(Table1[Profit (Month)],Table1[Category],Table1[[#This Row],[Category]],Table1[Supplier],Table1[[#This Row],[Supplier]],Table1[Brand],Table1[[#This Row],[Brand]],Table1[Year],Table1[[#This Row],[Year]],Table1[Month],"&lt;="&amp;Table1[[#This Row],[Month]])</f>
        <v>14120</v>
      </c>
      <c r="H310" s="17">
        <f>Table1[[#This Row],[YTD profit ]]+SUMIFS(Table1[Profit (Month)],Table1[Category],Table1[[#This Row],[Category]],Table1[Supplier],Table1[[#This Row],[Supplier]],Table1[Brand],Table1[[#This Row],[Brand]],Table1[Year],Table1[[#This Row],[Year]]-1,Table1[Month],"&gt;"&amp;Table1[[#This Row],[Month]])</f>
        <v>14120</v>
      </c>
      <c r="I310" s="17" t="str">
        <f>TEXT(DATE(Table1[[#This Row],[Year]],Table1[[#This Row],[Month]],1),"mmmm")</f>
        <v>January</v>
      </c>
    </row>
    <row r="311" spans="1:9" x14ac:dyDescent="0.35">
      <c r="A311" t="s">
        <v>6</v>
      </c>
      <c r="B311" t="s">
        <v>13</v>
      </c>
      <c r="C311" t="s">
        <v>14</v>
      </c>
      <c r="D311">
        <v>2018</v>
      </c>
      <c r="E311">
        <v>2</v>
      </c>
      <c r="F311" s="17">
        <v>11556</v>
      </c>
      <c r="G311" s="17">
        <f>SUMIFS(Table1[Profit (Month)],Table1[Category],Table1[[#This Row],[Category]],Table1[Supplier],Table1[[#This Row],[Supplier]],Table1[Brand],Table1[[#This Row],[Brand]],Table1[Year],Table1[[#This Row],[Year]],Table1[Month],"&lt;="&amp;Table1[[#This Row],[Month]])</f>
        <v>25676</v>
      </c>
      <c r="H311" s="17">
        <f>Table1[[#This Row],[YTD profit ]]+SUMIFS(Table1[Profit (Month)],Table1[Category],Table1[[#This Row],[Category]],Table1[Supplier],Table1[[#This Row],[Supplier]],Table1[Brand],Table1[[#This Row],[Brand]],Table1[Year],Table1[[#This Row],[Year]]-1,Table1[Month],"&gt;"&amp;Table1[[#This Row],[Month]])</f>
        <v>25676</v>
      </c>
      <c r="I311" s="17" t="str">
        <f>TEXT(DATE(Table1[[#This Row],[Year]],Table1[[#This Row],[Month]],1),"mmmm")</f>
        <v>February</v>
      </c>
    </row>
    <row r="312" spans="1:9" x14ac:dyDescent="0.35">
      <c r="A312" t="s">
        <v>6</v>
      </c>
      <c r="B312" t="s">
        <v>13</v>
      </c>
      <c r="C312" t="s">
        <v>14</v>
      </c>
      <c r="D312">
        <v>2018</v>
      </c>
      <c r="E312">
        <v>3</v>
      </c>
      <c r="F312" s="17">
        <v>10288</v>
      </c>
      <c r="G312" s="17">
        <f>SUMIFS(Table1[Profit (Month)],Table1[Category],Table1[[#This Row],[Category]],Table1[Supplier],Table1[[#This Row],[Supplier]],Table1[Brand],Table1[[#This Row],[Brand]],Table1[Year],Table1[[#This Row],[Year]],Table1[Month],"&lt;="&amp;Table1[[#This Row],[Month]])</f>
        <v>35964</v>
      </c>
      <c r="H312" s="17">
        <f>Table1[[#This Row],[YTD profit ]]+SUMIFS(Table1[Profit (Month)],Table1[Category],Table1[[#This Row],[Category]],Table1[Supplier],Table1[[#This Row],[Supplier]],Table1[Brand],Table1[[#This Row],[Brand]],Table1[Year],Table1[[#This Row],[Year]]-1,Table1[Month],"&gt;"&amp;Table1[[#This Row],[Month]])</f>
        <v>35964</v>
      </c>
      <c r="I312" s="17" t="str">
        <f>TEXT(DATE(Table1[[#This Row],[Year]],Table1[[#This Row],[Month]],1),"mmmm")</f>
        <v>March</v>
      </c>
    </row>
    <row r="313" spans="1:9" x14ac:dyDescent="0.35">
      <c r="A313" t="s">
        <v>6</v>
      </c>
      <c r="B313" t="s">
        <v>13</v>
      </c>
      <c r="C313" t="s">
        <v>14</v>
      </c>
      <c r="D313">
        <v>2018</v>
      </c>
      <c r="E313">
        <v>4</v>
      </c>
      <c r="F313" s="17">
        <v>11958</v>
      </c>
      <c r="G313" s="17">
        <f>SUMIFS(Table1[Profit (Month)],Table1[Category],Table1[[#This Row],[Category]],Table1[Supplier],Table1[[#This Row],[Supplier]],Table1[Brand],Table1[[#This Row],[Brand]],Table1[Year],Table1[[#This Row],[Year]],Table1[Month],"&lt;="&amp;Table1[[#This Row],[Month]])</f>
        <v>47922</v>
      </c>
      <c r="H313" s="17">
        <f>Table1[[#This Row],[YTD profit ]]+SUMIFS(Table1[Profit (Month)],Table1[Category],Table1[[#This Row],[Category]],Table1[Supplier],Table1[[#This Row],[Supplier]],Table1[Brand],Table1[[#This Row],[Brand]],Table1[Year],Table1[[#This Row],[Year]]-1,Table1[Month],"&gt;"&amp;Table1[[#This Row],[Month]])</f>
        <v>47922</v>
      </c>
      <c r="I313" s="17" t="str">
        <f>TEXT(DATE(Table1[[#This Row],[Year]],Table1[[#This Row],[Month]],1),"mmmm")</f>
        <v>April</v>
      </c>
    </row>
    <row r="314" spans="1:9" x14ac:dyDescent="0.35">
      <c r="A314" t="s">
        <v>6</v>
      </c>
      <c r="B314" t="s">
        <v>13</v>
      </c>
      <c r="C314" t="s">
        <v>14</v>
      </c>
      <c r="D314">
        <v>2018</v>
      </c>
      <c r="E314">
        <v>5</v>
      </c>
      <c r="F314" s="17">
        <v>11268</v>
      </c>
      <c r="G314" s="17">
        <f>SUMIFS(Table1[Profit (Month)],Table1[Category],Table1[[#This Row],[Category]],Table1[Supplier],Table1[[#This Row],[Supplier]],Table1[Brand],Table1[[#This Row],[Brand]],Table1[Year],Table1[[#This Row],[Year]],Table1[Month],"&lt;="&amp;Table1[[#This Row],[Month]])</f>
        <v>59190</v>
      </c>
      <c r="H314" s="17">
        <f>Table1[[#This Row],[YTD profit ]]+SUMIFS(Table1[Profit (Month)],Table1[Category],Table1[[#This Row],[Category]],Table1[Supplier],Table1[[#This Row],[Supplier]],Table1[Brand],Table1[[#This Row],[Brand]],Table1[Year],Table1[[#This Row],[Year]]-1,Table1[Month],"&gt;"&amp;Table1[[#This Row],[Month]])</f>
        <v>59190</v>
      </c>
      <c r="I314" s="17" t="str">
        <f>TEXT(DATE(Table1[[#This Row],[Year]],Table1[[#This Row],[Month]],1),"mmmm")</f>
        <v>May</v>
      </c>
    </row>
    <row r="315" spans="1:9" x14ac:dyDescent="0.35">
      <c r="A315" t="s">
        <v>6</v>
      </c>
      <c r="B315" t="s">
        <v>13</v>
      </c>
      <c r="C315" t="s">
        <v>14</v>
      </c>
      <c r="D315">
        <v>2018</v>
      </c>
      <c r="E315">
        <v>6</v>
      </c>
      <c r="F315" s="17">
        <v>11803</v>
      </c>
      <c r="G315" s="17">
        <f>SUMIFS(Table1[Profit (Month)],Table1[Category],Table1[[#This Row],[Category]],Table1[Supplier],Table1[[#This Row],[Supplier]],Table1[Brand],Table1[[#This Row],[Brand]],Table1[Year],Table1[[#This Row],[Year]],Table1[Month],"&lt;="&amp;Table1[[#This Row],[Month]])</f>
        <v>70993</v>
      </c>
      <c r="H315" s="17">
        <f>Table1[[#This Row],[YTD profit ]]+SUMIFS(Table1[Profit (Month)],Table1[Category],Table1[[#This Row],[Category]],Table1[Supplier],Table1[[#This Row],[Supplier]],Table1[Brand],Table1[[#This Row],[Brand]],Table1[Year],Table1[[#This Row],[Year]]-1,Table1[Month],"&gt;"&amp;Table1[[#This Row],[Month]])</f>
        <v>70993</v>
      </c>
      <c r="I315" s="17" t="str">
        <f>TEXT(DATE(Table1[[#This Row],[Year]],Table1[[#This Row],[Month]],1),"mmmm")</f>
        <v>June</v>
      </c>
    </row>
    <row r="316" spans="1:9" x14ac:dyDescent="0.35">
      <c r="A316" t="s">
        <v>6</v>
      </c>
      <c r="B316" t="s">
        <v>13</v>
      </c>
      <c r="C316" t="s">
        <v>14</v>
      </c>
      <c r="D316">
        <v>2018</v>
      </c>
      <c r="E316">
        <v>7</v>
      </c>
      <c r="F316" s="17">
        <v>13261</v>
      </c>
      <c r="G316" s="17">
        <f>SUMIFS(Table1[Profit (Month)],Table1[Category],Table1[[#This Row],[Category]],Table1[Supplier],Table1[[#This Row],[Supplier]],Table1[Brand],Table1[[#This Row],[Brand]],Table1[Year],Table1[[#This Row],[Year]],Table1[Month],"&lt;="&amp;Table1[[#This Row],[Month]])</f>
        <v>84254</v>
      </c>
      <c r="H316" s="17">
        <f>Table1[[#This Row],[YTD profit ]]+SUMIFS(Table1[Profit (Month)],Table1[Category],Table1[[#This Row],[Category]],Table1[Supplier],Table1[[#This Row],[Supplier]],Table1[Brand],Table1[[#This Row],[Brand]],Table1[Year],Table1[[#This Row],[Year]]-1,Table1[Month],"&gt;"&amp;Table1[[#This Row],[Month]])</f>
        <v>84254</v>
      </c>
      <c r="I316" s="17" t="str">
        <f>TEXT(DATE(Table1[[#This Row],[Year]],Table1[[#This Row],[Month]],1),"mmmm")</f>
        <v>July</v>
      </c>
    </row>
    <row r="317" spans="1:9" x14ac:dyDescent="0.35">
      <c r="A317" t="s">
        <v>6</v>
      </c>
      <c r="B317" t="s">
        <v>13</v>
      </c>
      <c r="C317" t="s">
        <v>14</v>
      </c>
      <c r="D317">
        <v>2018</v>
      </c>
      <c r="E317">
        <v>8</v>
      </c>
      <c r="F317" s="17">
        <v>10313</v>
      </c>
      <c r="G317" s="17">
        <f>SUMIFS(Table1[Profit (Month)],Table1[Category],Table1[[#This Row],[Category]],Table1[Supplier],Table1[[#This Row],[Supplier]],Table1[Brand],Table1[[#This Row],[Brand]],Table1[Year],Table1[[#This Row],[Year]],Table1[Month],"&lt;="&amp;Table1[[#This Row],[Month]])</f>
        <v>94567</v>
      </c>
      <c r="H317" s="17">
        <f>Table1[[#This Row],[YTD profit ]]+SUMIFS(Table1[Profit (Month)],Table1[Category],Table1[[#This Row],[Category]],Table1[Supplier],Table1[[#This Row],[Supplier]],Table1[Brand],Table1[[#This Row],[Brand]],Table1[Year],Table1[[#This Row],[Year]]-1,Table1[Month],"&gt;"&amp;Table1[[#This Row],[Month]])</f>
        <v>94567</v>
      </c>
      <c r="I317" s="17" t="str">
        <f>TEXT(DATE(Table1[[#This Row],[Year]],Table1[[#This Row],[Month]],1),"mmmm")</f>
        <v>August</v>
      </c>
    </row>
    <row r="318" spans="1:9" x14ac:dyDescent="0.35">
      <c r="A318" t="s">
        <v>6</v>
      </c>
      <c r="B318" t="s">
        <v>13</v>
      </c>
      <c r="C318" t="s">
        <v>14</v>
      </c>
      <c r="D318">
        <v>2018</v>
      </c>
      <c r="E318">
        <v>9</v>
      </c>
      <c r="F318" s="17">
        <v>14080</v>
      </c>
      <c r="G318" s="17">
        <f>SUMIFS(Table1[Profit (Month)],Table1[Category],Table1[[#This Row],[Category]],Table1[Supplier],Table1[[#This Row],[Supplier]],Table1[Brand],Table1[[#This Row],[Brand]],Table1[Year],Table1[[#This Row],[Year]],Table1[Month],"&lt;="&amp;Table1[[#This Row],[Month]])</f>
        <v>108647</v>
      </c>
      <c r="H318" s="17">
        <f>Table1[[#This Row],[YTD profit ]]+SUMIFS(Table1[Profit (Month)],Table1[Category],Table1[[#This Row],[Category]],Table1[Supplier],Table1[[#This Row],[Supplier]],Table1[Brand],Table1[[#This Row],[Brand]],Table1[Year],Table1[[#This Row],[Year]]-1,Table1[Month],"&gt;"&amp;Table1[[#This Row],[Month]])</f>
        <v>108647</v>
      </c>
      <c r="I318" s="17" t="str">
        <f>TEXT(DATE(Table1[[#This Row],[Year]],Table1[[#This Row],[Month]],1),"mmmm")</f>
        <v>September</v>
      </c>
    </row>
    <row r="319" spans="1:9" x14ac:dyDescent="0.35">
      <c r="A319" t="s">
        <v>6</v>
      </c>
      <c r="B319" t="s">
        <v>13</v>
      </c>
      <c r="C319" t="s">
        <v>14</v>
      </c>
      <c r="D319">
        <v>2018</v>
      </c>
      <c r="E319">
        <v>10</v>
      </c>
      <c r="F319" s="17">
        <v>12739</v>
      </c>
      <c r="G319" s="17">
        <f>SUMIFS(Table1[Profit (Month)],Table1[Category],Table1[[#This Row],[Category]],Table1[Supplier],Table1[[#This Row],[Supplier]],Table1[Brand],Table1[[#This Row],[Brand]],Table1[Year],Table1[[#This Row],[Year]],Table1[Month],"&lt;="&amp;Table1[[#This Row],[Month]])</f>
        <v>121386</v>
      </c>
      <c r="H319" s="17">
        <f>Table1[[#This Row],[YTD profit ]]+SUMIFS(Table1[Profit (Month)],Table1[Category],Table1[[#This Row],[Category]],Table1[Supplier],Table1[[#This Row],[Supplier]],Table1[Brand],Table1[[#This Row],[Brand]],Table1[Year],Table1[[#This Row],[Year]]-1,Table1[Month],"&gt;"&amp;Table1[[#This Row],[Month]])</f>
        <v>121386</v>
      </c>
      <c r="I319" s="17" t="str">
        <f>TEXT(DATE(Table1[[#This Row],[Year]],Table1[[#This Row],[Month]],1),"mmmm")</f>
        <v>October</v>
      </c>
    </row>
    <row r="320" spans="1:9" x14ac:dyDescent="0.35">
      <c r="A320" t="s">
        <v>6</v>
      </c>
      <c r="B320" t="s">
        <v>13</v>
      </c>
      <c r="C320" t="s">
        <v>14</v>
      </c>
      <c r="D320">
        <v>2018</v>
      </c>
      <c r="E320">
        <v>11</v>
      </c>
      <c r="F320" s="17">
        <v>12086</v>
      </c>
      <c r="G320" s="17">
        <f>SUMIFS(Table1[Profit (Month)],Table1[Category],Table1[[#This Row],[Category]],Table1[Supplier],Table1[[#This Row],[Supplier]],Table1[Brand],Table1[[#This Row],[Brand]],Table1[Year],Table1[[#This Row],[Year]],Table1[Month],"&lt;="&amp;Table1[[#This Row],[Month]])</f>
        <v>133472</v>
      </c>
      <c r="H320" s="17">
        <f>Table1[[#This Row],[YTD profit ]]+SUMIFS(Table1[Profit (Month)],Table1[Category],Table1[[#This Row],[Category]],Table1[Supplier],Table1[[#This Row],[Supplier]],Table1[Brand],Table1[[#This Row],[Brand]],Table1[Year],Table1[[#This Row],[Year]]-1,Table1[Month],"&gt;"&amp;Table1[[#This Row],[Month]])</f>
        <v>133472</v>
      </c>
      <c r="I320" s="17" t="str">
        <f>TEXT(DATE(Table1[[#This Row],[Year]],Table1[[#This Row],[Month]],1),"mmmm")</f>
        <v>November</v>
      </c>
    </row>
    <row r="321" spans="1:9" x14ac:dyDescent="0.35">
      <c r="A321" t="s">
        <v>6</v>
      </c>
      <c r="B321" t="s">
        <v>13</v>
      </c>
      <c r="C321" t="s">
        <v>14</v>
      </c>
      <c r="D321">
        <v>2018</v>
      </c>
      <c r="E321">
        <v>12</v>
      </c>
      <c r="F321" s="17">
        <v>14549</v>
      </c>
      <c r="G321" s="17">
        <f>SUMIFS(Table1[Profit (Month)],Table1[Category],Table1[[#This Row],[Category]],Table1[Supplier],Table1[[#This Row],[Supplier]],Table1[Brand],Table1[[#This Row],[Brand]],Table1[Year],Table1[[#This Row],[Year]],Table1[Month],"&lt;="&amp;Table1[[#This Row],[Month]])</f>
        <v>148021</v>
      </c>
      <c r="H321" s="17">
        <f>Table1[[#This Row],[YTD profit ]]+SUMIFS(Table1[Profit (Month)],Table1[Category],Table1[[#This Row],[Category]],Table1[Supplier],Table1[[#This Row],[Supplier]],Table1[Brand],Table1[[#This Row],[Brand]],Table1[Year],Table1[[#This Row],[Year]]-1,Table1[Month],"&gt;"&amp;Table1[[#This Row],[Month]])</f>
        <v>148021</v>
      </c>
      <c r="I321" s="17" t="str">
        <f>TEXT(DATE(Table1[[#This Row],[Year]],Table1[[#This Row],[Month]],1),"mmmm")</f>
        <v>December</v>
      </c>
    </row>
    <row r="322" spans="1:9" x14ac:dyDescent="0.35">
      <c r="A322" t="s">
        <v>6</v>
      </c>
      <c r="B322" t="s">
        <v>13</v>
      </c>
      <c r="C322" t="s">
        <v>14</v>
      </c>
      <c r="D322">
        <v>2019</v>
      </c>
      <c r="E322">
        <v>1</v>
      </c>
      <c r="F322" s="17">
        <v>10033</v>
      </c>
      <c r="G322" s="17">
        <f>SUMIFS(Table1[Profit (Month)],Table1[Category],Table1[[#This Row],[Category]],Table1[Supplier],Table1[[#This Row],[Supplier]],Table1[Brand],Table1[[#This Row],[Brand]],Table1[Year],Table1[[#This Row],[Year]],Table1[Month],"&lt;="&amp;Table1[[#This Row],[Month]])</f>
        <v>10033</v>
      </c>
      <c r="H322" s="17">
        <f>Table1[[#This Row],[YTD profit ]]+SUMIFS(Table1[Profit (Month)],Table1[Category],Table1[[#This Row],[Category]],Table1[Supplier],Table1[[#This Row],[Supplier]],Table1[Brand],Table1[[#This Row],[Brand]],Table1[Year],Table1[[#This Row],[Year]]-1,Table1[Month],"&gt;"&amp;Table1[[#This Row],[Month]])</f>
        <v>143934</v>
      </c>
      <c r="I322" s="17" t="str">
        <f>TEXT(DATE(Table1[[#This Row],[Year]],Table1[[#This Row],[Month]],1),"mmmm")</f>
        <v>January</v>
      </c>
    </row>
    <row r="323" spans="1:9" x14ac:dyDescent="0.35">
      <c r="A323" t="s">
        <v>6</v>
      </c>
      <c r="B323" t="s">
        <v>13</v>
      </c>
      <c r="C323" t="s">
        <v>14</v>
      </c>
      <c r="D323">
        <v>2019</v>
      </c>
      <c r="E323">
        <v>2</v>
      </c>
      <c r="F323" s="17">
        <v>13364</v>
      </c>
      <c r="G323" s="17">
        <f>SUMIFS(Table1[Profit (Month)],Table1[Category],Table1[[#This Row],[Category]],Table1[Supplier],Table1[[#This Row],[Supplier]],Table1[Brand],Table1[[#This Row],[Brand]],Table1[Year],Table1[[#This Row],[Year]],Table1[Month],"&lt;="&amp;Table1[[#This Row],[Month]])</f>
        <v>23397</v>
      </c>
      <c r="H323" s="17">
        <f>Table1[[#This Row],[YTD profit ]]+SUMIFS(Table1[Profit (Month)],Table1[Category],Table1[[#This Row],[Category]],Table1[Supplier],Table1[[#This Row],[Supplier]],Table1[Brand],Table1[[#This Row],[Brand]],Table1[Year],Table1[[#This Row],[Year]]-1,Table1[Month],"&gt;"&amp;Table1[[#This Row],[Month]])</f>
        <v>145742</v>
      </c>
      <c r="I323" s="17" t="str">
        <f>TEXT(DATE(Table1[[#This Row],[Year]],Table1[[#This Row],[Month]],1),"mmmm")</f>
        <v>February</v>
      </c>
    </row>
    <row r="324" spans="1:9" x14ac:dyDescent="0.35">
      <c r="A324" t="s">
        <v>6</v>
      </c>
      <c r="B324" t="s">
        <v>13</v>
      </c>
      <c r="C324" t="s">
        <v>14</v>
      </c>
      <c r="D324">
        <v>2019</v>
      </c>
      <c r="E324">
        <v>3</v>
      </c>
      <c r="F324" s="17">
        <v>14681</v>
      </c>
      <c r="G324" s="17">
        <f>SUMIFS(Table1[Profit (Month)],Table1[Category],Table1[[#This Row],[Category]],Table1[Supplier],Table1[[#This Row],[Supplier]],Table1[Brand],Table1[[#This Row],[Brand]],Table1[Year],Table1[[#This Row],[Year]],Table1[Month],"&lt;="&amp;Table1[[#This Row],[Month]])</f>
        <v>38078</v>
      </c>
      <c r="H324" s="17">
        <f>Table1[[#This Row],[YTD profit ]]+SUMIFS(Table1[Profit (Month)],Table1[Category],Table1[[#This Row],[Category]],Table1[Supplier],Table1[[#This Row],[Supplier]],Table1[Brand],Table1[[#This Row],[Brand]],Table1[Year],Table1[[#This Row],[Year]]-1,Table1[Month],"&gt;"&amp;Table1[[#This Row],[Month]])</f>
        <v>150135</v>
      </c>
      <c r="I324" s="17" t="str">
        <f>TEXT(DATE(Table1[[#This Row],[Year]],Table1[[#This Row],[Month]],1),"mmmm")</f>
        <v>March</v>
      </c>
    </row>
    <row r="325" spans="1:9" x14ac:dyDescent="0.35">
      <c r="A325" t="s">
        <v>6</v>
      </c>
      <c r="B325" t="s">
        <v>13</v>
      </c>
      <c r="C325" t="s">
        <v>14</v>
      </c>
      <c r="D325">
        <v>2019</v>
      </c>
      <c r="E325">
        <v>4</v>
      </c>
      <c r="F325" s="17">
        <v>12646</v>
      </c>
      <c r="G325" s="17">
        <f>SUMIFS(Table1[Profit (Month)],Table1[Category],Table1[[#This Row],[Category]],Table1[Supplier],Table1[[#This Row],[Supplier]],Table1[Brand],Table1[[#This Row],[Brand]],Table1[Year],Table1[[#This Row],[Year]],Table1[Month],"&lt;="&amp;Table1[[#This Row],[Month]])</f>
        <v>50724</v>
      </c>
      <c r="H325" s="17">
        <f>Table1[[#This Row],[YTD profit ]]+SUMIFS(Table1[Profit (Month)],Table1[Category],Table1[[#This Row],[Category]],Table1[Supplier],Table1[[#This Row],[Supplier]],Table1[Brand],Table1[[#This Row],[Brand]],Table1[Year],Table1[[#This Row],[Year]]-1,Table1[Month],"&gt;"&amp;Table1[[#This Row],[Month]])</f>
        <v>150823</v>
      </c>
      <c r="I325" s="17" t="str">
        <f>TEXT(DATE(Table1[[#This Row],[Year]],Table1[[#This Row],[Month]],1),"mmmm")</f>
        <v>April</v>
      </c>
    </row>
    <row r="326" spans="1:9" x14ac:dyDescent="0.35">
      <c r="A326" t="s">
        <v>6</v>
      </c>
      <c r="B326" t="s">
        <v>13</v>
      </c>
      <c r="C326" t="s">
        <v>14</v>
      </c>
      <c r="D326">
        <v>2019</v>
      </c>
      <c r="E326">
        <v>5</v>
      </c>
      <c r="F326" s="17">
        <v>13194</v>
      </c>
      <c r="G326" s="17">
        <f>SUMIFS(Table1[Profit (Month)],Table1[Category],Table1[[#This Row],[Category]],Table1[Supplier],Table1[[#This Row],[Supplier]],Table1[Brand],Table1[[#This Row],[Brand]],Table1[Year],Table1[[#This Row],[Year]],Table1[Month],"&lt;="&amp;Table1[[#This Row],[Month]])</f>
        <v>63918</v>
      </c>
      <c r="H326" s="17">
        <f>Table1[[#This Row],[YTD profit ]]+SUMIFS(Table1[Profit (Month)],Table1[Category],Table1[[#This Row],[Category]],Table1[Supplier],Table1[[#This Row],[Supplier]],Table1[Brand],Table1[[#This Row],[Brand]],Table1[Year],Table1[[#This Row],[Year]]-1,Table1[Month],"&gt;"&amp;Table1[[#This Row],[Month]])</f>
        <v>152749</v>
      </c>
      <c r="I326" s="17" t="str">
        <f>TEXT(DATE(Table1[[#This Row],[Year]],Table1[[#This Row],[Month]],1),"mmmm")</f>
        <v>May</v>
      </c>
    </row>
    <row r="327" spans="1:9" x14ac:dyDescent="0.35">
      <c r="A327" t="s">
        <v>6</v>
      </c>
      <c r="B327" t="s">
        <v>13</v>
      </c>
      <c r="C327" t="s">
        <v>14</v>
      </c>
      <c r="D327">
        <v>2019</v>
      </c>
      <c r="E327">
        <v>6</v>
      </c>
      <c r="F327" s="17">
        <v>11130</v>
      </c>
      <c r="G327" s="17">
        <f>SUMIFS(Table1[Profit (Month)],Table1[Category],Table1[[#This Row],[Category]],Table1[Supplier],Table1[[#This Row],[Supplier]],Table1[Brand],Table1[[#This Row],[Brand]],Table1[Year],Table1[[#This Row],[Year]],Table1[Month],"&lt;="&amp;Table1[[#This Row],[Month]])</f>
        <v>75048</v>
      </c>
      <c r="H327" s="17">
        <f>Table1[[#This Row],[YTD profit ]]+SUMIFS(Table1[Profit (Month)],Table1[Category],Table1[[#This Row],[Category]],Table1[Supplier],Table1[[#This Row],[Supplier]],Table1[Brand],Table1[[#This Row],[Brand]],Table1[Year],Table1[[#This Row],[Year]]-1,Table1[Month],"&gt;"&amp;Table1[[#This Row],[Month]])</f>
        <v>152076</v>
      </c>
      <c r="I327" s="17" t="str">
        <f>TEXT(DATE(Table1[[#This Row],[Year]],Table1[[#This Row],[Month]],1),"mmmm")</f>
        <v>June</v>
      </c>
    </row>
    <row r="328" spans="1:9" x14ac:dyDescent="0.35">
      <c r="A328" t="s">
        <v>6</v>
      </c>
      <c r="B328" t="s">
        <v>13</v>
      </c>
      <c r="C328" t="s">
        <v>14</v>
      </c>
      <c r="D328">
        <v>2019</v>
      </c>
      <c r="E328">
        <v>7</v>
      </c>
      <c r="F328" s="17">
        <v>13420</v>
      </c>
      <c r="G328" s="17">
        <f>SUMIFS(Table1[Profit (Month)],Table1[Category],Table1[[#This Row],[Category]],Table1[Supplier],Table1[[#This Row],[Supplier]],Table1[Brand],Table1[[#This Row],[Brand]],Table1[Year],Table1[[#This Row],[Year]],Table1[Month],"&lt;="&amp;Table1[[#This Row],[Month]])</f>
        <v>88468</v>
      </c>
      <c r="H328" s="17">
        <f>Table1[[#This Row],[YTD profit ]]+SUMIFS(Table1[Profit (Month)],Table1[Category],Table1[[#This Row],[Category]],Table1[Supplier],Table1[[#This Row],[Supplier]],Table1[Brand],Table1[[#This Row],[Brand]],Table1[Year],Table1[[#This Row],[Year]]-1,Table1[Month],"&gt;"&amp;Table1[[#This Row],[Month]])</f>
        <v>152235</v>
      </c>
      <c r="I328" s="17" t="str">
        <f>TEXT(DATE(Table1[[#This Row],[Year]],Table1[[#This Row],[Month]],1),"mmmm")</f>
        <v>July</v>
      </c>
    </row>
    <row r="329" spans="1:9" x14ac:dyDescent="0.35">
      <c r="A329" t="s">
        <v>6</v>
      </c>
      <c r="B329" t="s">
        <v>13</v>
      </c>
      <c r="C329" t="s">
        <v>14</v>
      </c>
      <c r="D329">
        <v>2019</v>
      </c>
      <c r="E329">
        <v>8</v>
      </c>
      <c r="F329" s="17">
        <v>14534</v>
      </c>
      <c r="G329" s="17">
        <f>SUMIFS(Table1[Profit (Month)],Table1[Category],Table1[[#This Row],[Category]],Table1[Supplier],Table1[[#This Row],[Supplier]],Table1[Brand],Table1[[#This Row],[Brand]],Table1[Year],Table1[[#This Row],[Year]],Table1[Month],"&lt;="&amp;Table1[[#This Row],[Month]])</f>
        <v>103002</v>
      </c>
      <c r="H329" s="17">
        <f>Table1[[#This Row],[YTD profit ]]+SUMIFS(Table1[Profit (Month)],Table1[Category],Table1[[#This Row],[Category]],Table1[Supplier],Table1[[#This Row],[Supplier]],Table1[Brand],Table1[[#This Row],[Brand]],Table1[Year],Table1[[#This Row],[Year]]-1,Table1[Month],"&gt;"&amp;Table1[[#This Row],[Month]])</f>
        <v>156456</v>
      </c>
      <c r="I329" s="17" t="str">
        <f>TEXT(DATE(Table1[[#This Row],[Year]],Table1[[#This Row],[Month]],1),"mmmm")</f>
        <v>August</v>
      </c>
    </row>
    <row r="330" spans="1:9" x14ac:dyDescent="0.35">
      <c r="A330" t="s">
        <v>6</v>
      </c>
      <c r="B330" t="s">
        <v>13</v>
      </c>
      <c r="C330" t="s">
        <v>14</v>
      </c>
      <c r="D330">
        <v>2019</v>
      </c>
      <c r="E330">
        <v>9</v>
      </c>
      <c r="F330" s="17">
        <v>12373</v>
      </c>
      <c r="G330" s="17">
        <f>SUMIFS(Table1[Profit (Month)],Table1[Category],Table1[[#This Row],[Category]],Table1[Supplier],Table1[[#This Row],[Supplier]],Table1[Brand],Table1[[#This Row],[Brand]],Table1[Year],Table1[[#This Row],[Year]],Table1[Month],"&lt;="&amp;Table1[[#This Row],[Month]])</f>
        <v>115375</v>
      </c>
      <c r="H330" s="17">
        <f>Table1[[#This Row],[YTD profit ]]+SUMIFS(Table1[Profit (Month)],Table1[Category],Table1[[#This Row],[Category]],Table1[Supplier],Table1[[#This Row],[Supplier]],Table1[Brand],Table1[[#This Row],[Brand]],Table1[Year],Table1[[#This Row],[Year]]-1,Table1[Month],"&gt;"&amp;Table1[[#This Row],[Month]])</f>
        <v>154749</v>
      </c>
      <c r="I330" s="17" t="str">
        <f>TEXT(DATE(Table1[[#This Row],[Year]],Table1[[#This Row],[Month]],1),"mmmm")</f>
        <v>September</v>
      </c>
    </row>
    <row r="331" spans="1:9" x14ac:dyDescent="0.35">
      <c r="A331" t="s">
        <v>6</v>
      </c>
      <c r="B331" t="s">
        <v>13</v>
      </c>
      <c r="C331" t="s">
        <v>14</v>
      </c>
      <c r="D331">
        <v>2019</v>
      </c>
      <c r="E331">
        <v>10</v>
      </c>
      <c r="F331" s="17">
        <v>12291</v>
      </c>
      <c r="G331" s="17">
        <f>SUMIFS(Table1[Profit (Month)],Table1[Category],Table1[[#This Row],[Category]],Table1[Supplier],Table1[[#This Row],[Supplier]],Table1[Brand],Table1[[#This Row],[Brand]],Table1[Year],Table1[[#This Row],[Year]],Table1[Month],"&lt;="&amp;Table1[[#This Row],[Month]])</f>
        <v>127666</v>
      </c>
      <c r="H331" s="17">
        <f>Table1[[#This Row],[YTD profit ]]+SUMIFS(Table1[Profit (Month)],Table1[Category],Table1[[#This Row],[Category]],Table1[Supplier],Table1[[#This Row],[Supplier]],Table1[Brand],Table1[[#This Row],[Brand]],Table1[Year],Table1[[#This Row],[Year]]-1,Table1[Month],"&gt;"&amp;Table1[[#This Row],[Month]])</f>
        <v>154301</v>
      </c>
      <c r="I331" s="17" t="str">
        <f>TEXT(DATE(Table1[[#This Row],[Year]],Table1[[#This Row],[Month]],1),"mmmm")</f>
        <v>October</v>
      </c>
    </row>
    <row r="332" spans="1:9" x14ac:dyDescent="0.35">
      <c r="A332" t="s">
        <v>6</v>
      </c>
      <c r="B332" t="s">
        <v>13</v>
      </c>
      <c r="C332" t="s">
        <v>14</v>
      </c>
      <c r="D332">
        <v>2019</v>
      </c>
      <c r="E332">
        <v>11</v>
      </c>
      <c r="F332" s="17">
        <v>12144</v>
      </c>
      <c r="G332" s="17">
        <f>SUMIFS(Table1[Profit (Month)],Table1[Category],Table1[[#This Row],[Category]],Table1[Supplier],Table1[[#This Row],[Supplier]],Table1[Brand],Table1[[#This Row],[Brand]],Table1[Year],Table1[[#This Row],[Year]],Table1[Month],"&lt;="&amp;Table1[[#This Row],[Month]])</f>
        <v>139810</v>
      </c>
      <c r="H332" s="17">
        <f>Table1[[#This Row],[YTD profit ]]+SUMIFS(Table1[Profit (Month)],Table1[Category],Table1[[#This Row],[Category]],Table1[Supplier],Table1[[#This Row],[Supplier]],Table1[Brand],Table1[[#This Row],[Brand]],Table1[Year],Table1[[#This Row],[Year]]-1,Table1[Month],"&gt;"&amp;Table1[[#This Row],[Month]])</f>
        <v>154359</v>
      </c>
      <c r="I332" s="17" t="str">
        <f>TEXT(DATE(Table1[[#This Row],[Year]],Table1[[#This Row],[Month]],1),"mmmm")</f>
        <v>November</v>
      </c>
    </row>
    <row r="333" spans="1:9" x14ac:dyDescent="0.35">
      <c r="A333" t="s">
        <v>6</v>
      </c>
      <c r="B333" t="s">
        <v>13</v>
      </c>
      <c r="C333" t="s">
        <v>14</v>
      </c>
      <c r="D333">
        <v>2019</v>
      </c>
      <c r="E333">
        <v>12</v>
      </c>
      <c r="F333" s="17">
        <v>14384</v>
      </c>
      <c r="G333" s="17">
        <f>SUMIFS(Table1[Profit (Month)],Table1[Category],Table1[[#This Row],[Category]],Table1[Supplier],Table1[[#This Row],[Supplier]],Table1[Brand],Table1[[#This Row],[Brand]],Table1[Year],Table1[[#This Row],[Year]],Table1[Month],"&lt;="&amp;Table1[[#This Row],[Month]])</f>
        <v>154194</v>
      </c>
      <c r="H333" s="17">
        <f>Table1[[#This Row],[YTD profit ]]+SUMIFS(Table1[Profit (Month)],Table1[Category],Table1[[#This Row],[Category]],Table1[Supplier],Table1[[#This Row],[Supplier]],Table1[Brand],Table1[[#This Row],[Brand]],Table1[Year],Table1[[#This Row],[Year]]-1,Table1[Month],"&gt;"&amp;Table1[[#This Row],[Month]])</f>
        <v>154194</v>
      </c>
      <c r="I333" s="17" t="str">
        <f>TEXT(DATE(Table1[[#This Row],[Year]],Table1[[#This Row],[Month]],1),"mmmm")</f>
        <v>December</v>
      </c>
    </row>
    <row r="334" spans="1:9" x14ac:dyDescent="0.35">
      <c r="A334" t="s">
        <v>6</v>
      </c>
      <c r="B334" t="s">
        <v>13</v>
      </c>
      <c r="C334" t="s">
        <v>14</v>
      </c>
      <c r="D334">
        <v>2020</v>
      </c>
      <c r="E334">
        <v>1</v>
      </c>
      <c r="F334" s="17">
        <v>13718</v>
      </c>
      <c r="G334" s="17">
        <f>SUMIFS(Table1[Profit (Month)],Table1[Category],Table1[[#This Row],[Category]],Table1[Supplier],Table1[[#This Row],[Supplier]],Table1[Brand],Table1[[#This Row],[Brand]],Table1[Year],Table1[[#This Row],[Year]],Table1[Month],"&lt;="&amp;Table1[[#This Row],[Month]])</f>
        <v>13718</v>
      </c>
      <c r="H334" s="17">
        <f>Table1[[#This Row],[YTD profit ]]+SUMIFS(Table1[Profit (Month)],Table1[Category],Table1[[#This Row],[Category]],Table1[Supplier],Table1[[#This Row],[Supplier]],Table1[Brand],Table1[[#This Row],[Brand]],Table1[Year],Table1[[#This Row],[Year]]-1,Table1[Month],"&gt;"&amp;Table1[[#This Row],[Month]])</f>
        <v>157879</v>
      </c>
      <c r="I334" s="17" t="str">
        <f>TEXT(DATE(Table1[[#This Row],[Year]],Table1[[#This Row],[Month]],1),"mmmm")</f>
        <v>January</v>
      </c>
    </row>
    <row r="335" spans="1:9" x14ac:dyDescent="0.35">
      <c r="A335" t="s">
        <v>6</v>
      </c>
      <c r="B335" t="s">
        <v>13</v>
      </c>
      <c r="C335" t="s">
        <v>14</v>
      </c>
      <c r="D335">
        <v>2020</v>
      </c>
      <c r="E335">
        <v>2</v>
      </c>
      <c r="F335" s="17">
        <v>10331</v>
      </c>
      <c r="G335" s="17">
        <f>SUMIFS(Table1[Profit (Month)],Table1[Category],Table1[[#This Row],[Category]],Table1[Supplier],Table1[[#This Row],[Supplier]],Table1[Brand],Table1[[#This Row],[Brand]],Table1[Year],Table1[[#This Row],[Year]],Table1[Month],"&lt;="&amp;Table1[[#This Row],[Month]])</f>
        <v>24049</v>
      </c>
      <c r="H335" s="17">
        <f>Table1[[#This Row],[YTD profit ]]+SUMIFS(Table1[Profit (Month)],Table1[Category],Table1[[#This Row],[Category]],Table1[Supplier],Table1[[#This Row],[Supplier]],Table1[Brand],Table1[[#This Row],[Brand]],Table1[Year],Table1[[#This Row],[Year]]-1,Table1[Month],"&gt;"&amp;Table1[[#This Row],[Month]])</f>
        <v>154846</v>
      </c>
      <c r="I335" s="17" t="str">
        <f>TEXT(DATE(Table1[[#This Row],[Year]],Table1[[#This Row],[Month]],1),"mmmm")</f>
        <v>February</v>
      </c>
    </row>
    <row r="336" spans="1:9" x14ac:dyDescent="0.35">
      <c r="A336" t="s">
        <v>6</v>
      </c>
      <c r="B336" t="s">
        <v>13</v>
      </c>
      <c r="C336" t="s">
        <v>14</v>
      </c>
      <c r="D336">
        <v>2020</v>
      </c>
      <c r="E336">
        <v>3</v>
      </c>
      <c r="F336" s="17">
        <v>11280</v>
      </c>
      <c r="G336" s="17">
        <f>SUMIFS(Table1[Profit (Month)],Table1[Category],Table1[[#This Row],[Category]],Table1[Supplier],Table1[[#This Row],[Supplier]],Table1[Brand],Table1[[#This Row],[Brand]],Table1[Year],Table1[[#This Row],[Year]],Table1[Month],"&lt;="&amp;Table1[[#This Row],[Month]])</f>
        <v>35329</v>
      </c>
      <c r="H336" s="17">
        <f>Table1[[#This Row],[YTD profit ]]+SUMIFS(Table1[Profit (Month)],Table1[Category],Table1[[#This Row],[Category]],Table1[Supplier],Table1[[#This Row],[Supplier]],Table1[Brand],Table1[[#This Row],[Brand]],Table1[Year],Table1[[#This Row],[Year]]-1,Table1[Month],"&gt;"&amp;Table1[[#This Row],[Month]])</f>
        <v>151445</v>
      </c>
      <c r="I336" s="17" t="str">
        <f>TEXT(DATE(Table1[[#This Row],[Year]],Table1[[#This Row],[Month]],1),"mmmm")</f>
        <v>March</v>
      </c>
    </row>
    <row r="337" spans="1:9" x14ac:dyDescent="0.35">
      <c r="A337" t="s">
        <v>6</v>
      </c>
      <c r="B337" t="s">
        <v>13</v>
      </c>
      <c r="C337" t="s">
        <v>14</v>
      </c>
      <c r="D337">
        <v>2020</v>
      </c>
      <c r="E337">
        <v>4</v>
      </c>
      <c r="F337" s="17">
        <v>13030</v>
      </c>
      <c r="G337" s="17">
        <f>SUMIFS(Table1[Profit (Month)],Table1[Category],Table1[[#This Row],[Category]],Table1[Supplier],Table1[[#This Row],[Supplier]],Table1[Brand],Table1[[#This Row],[Brand]],Table1[Year],Table1[[#This Row],[Year]],Table1[Month],"&lt;="&amp;Table1[[#This Row],[Month]])</f>
        <v>48359</v>
      </c>
      <c r="H337" s="17">
        <f>Table1[[#This Row],[YTD profit ]]+SUMIFS(Table1[Profit (Month)],Table1[Category],Table1[[#This Row],[Category]],Table1[Supplier],Table1[[#This Row],[Supplier]],Table1[Brand],Table1[[#This Row],[Brand]],Table1[Year],Table1[[#This Row],[Year]]-1,Table1[Month],"&gt;"&amp;Table1[[#This Row],[Month]])</f>
        <v>151829</v>
      </c>
      <c r="I337" s="17" t="str">
        <f>TEXT(DATE(Table1[[#This Row],[Year]],Table1[[#This Row],[Month]],1),"mmmm")</f>
        <v>April</v>
      </c>
    </row>
    <row r="338" spans="1:9" x14ac:dyDescent="0.35">
      <c r="A338" t="s">
        <v>6</v>
      </c>
      <c r="B338" t="s">
        <v>13</v>
      </c>
      <c r="C338" t="s">
        <v>14</v>
      </c>
      <c r="D338">
        <v>2020</v>
      </c>
      <c r="E338">
        <v>5</v>
      </c>
      <c r="F338" s="17">
        <v>14314</v>
      </c>
      <c r="G338" s="17">
        <f>SUMIFS(Table1[Profit (Month)],Table1[Category],Table1[[#This Row],[Category]],Table1[Supplier],Table1[[#This Row],[Supplier]],Table1[Brand],Table1[[#This Row],[Brand]],Table1[Year],Table1[[#This Row],[Year]],Table1[Month],"&lt;="&amp;Table1[[#This Row],[Month]])</f>
        <v>62673</v>
      </c>
      <c r="H338" s="17">
        <f>Table1[[#This Row],[YTD profit ]]+SUMIFS(Table1[Profit (Month)],Table1[Category],Table1[[#This Row],[Category]],Table1[Supplier],Table1[[#This Row],[Supplier]],Table1[Brand],Table1[[#This Row],[Brand]],Table1[Year],Table1[[#This Row],[Year]]-1,Table1[Month],"&gt;"&amp;Table1[[#This Row],[Month]])</f>
        <v>152949</v>
      </c>
      <c r="I338" s="17" t="str">
        <f>TEXT(DATE(Table1[[#This Row],[Year]],Table1[[#This Row],[Month]],1),"mmmm")</f>
        <v>May</v>
      </c>
    </row>
    <row r="339" spans="1:9" x14ac:dyDescent="0.35">
      <c r="A339" t="s">
        <v>6</v>
      </c>
      <c r="B339" t="s">
        <v>13</v>
      </c>
      <c r="C339" t="s">
        <v>14</v>
      </c>
      <c r="D339">
        <v>2020</v>
      </c>
      <c r="E339">
        <v>6</v>
      </c>
      <c r="F339" s="17">
        <v>10261</v>
      </c>
      <c r="G339" s="17">
        <f>SUMIFS(Table1[Profit (Month)],Table1[Category],Table1[[#This Row],[Category]],Table1[Supplier],Table1[[#This Row],[Supplier]],Table1[Brand],Table1[[#This Row],[Brand]],Table1[Year],Table1[[#This Row],[Year]],Table1[Month],"&lt;="&amp;Table1[[#This Row],[Month]])</f>
        <v>72934</v>
      </c>
      <c r="H339" s="17">
        <f>Table1[[#This Row],[YTD profit ]]+SUMIFS(Table1[Profit (Month)],Table1[Category],Table1[[#This Row],[Category]],Table1[Supplier],Table1[[#This Row],[Supplier]],Table1[Brand],Table1[[#This Row],[Brand]],Table1[Year],Table1[[#This Row],[Year]]-1,Table1[Month],"&gt;"&amp;Table1[[#This Row],[Month]])</f>
        <v>152080</v>
      </c>
      <c r="I339" s="17" t="str">
        <f>TEXT(DATE(Table1[[#This Row],[Year]],Table1[[#This Row],[Month]],1),"mmmm")</f>
        <v>June</v>
      </c>
    </row>
    <row r="340" spans="1:9" x14ac:dyDescent="0.35">
      <c r="A340" t="s">
        <v>6</v>
      </c>
      <c r="B340" t="s">
        <v>13</v>
      </c>
      <c r="C340" t="s">
        <v>14</v>
      </c>
      <c r="D340">
        <v>2020</v>
      </c>
      <c r="E340">
        <v>7</v>
      </c>
      <c r="F340" s="17">
        <v>14263</v>
      </c>
      <c r="G340" s="17">
        <f>SUMIFS(Table1[Profit (Month)],Table1[Category],Table1[[#This Row],[Category]],Table1[Supplier],Table1[[#This Row],[Supplier]],Table1[Brand],Table1[[#This Row],[Brand]],Table1[Year],Table1[[#This Row],[Year]],Table1[Month],"&lt;="&amp;Table1[[#This Row],[Month]])</f>
        <v>87197</v>
      </c>
      <c r="H340" s="17">
        <f>Table1[[#This Row],[YTD profit ]]+SUMIFS(Table1[Profit (Month)],Table1[Category],Table1[[#This Row],[Category]],Table1[Supplier],Table1[[#This Row],[Supplier]],Table1[Brand],Table1[[#This Row],[Brand]],Table1[Year],Table1[[#This Row],[Year]]-1,Table1[Month],"&gt;"&amp;Table1[[#This Row],[Month]])</f>
        <v>152923</v>
      </c>
      <c r="I340" s="17" t="str">
        <f>TEXT(DATE(Table1[[#This Row],[Year]],Table1[[#This Row],[Month]],1),"mmmm")</f>
        <v>July</v>
      </c>
    </row>
    <row r="341" spans="1:9" x14ac:dyDescent="0.35">
      <c r="A341" t="s">
        <v>6</v>
      </c>
      <c r="B341" t="s">
        <v>13</v>
      </c>
      <c r="C341" t="s">
        <v>14</v>
      </c>
      <c r="D341">
        <v>2020</v>
      </c>
      <c r="E341">
        <v>8</v>
      </c>
      <c r="F341" s="17">
        <v>13170</v>
      </c>
      <c r="G341" s="17">
        <f>SUMIFS(Table1[Profit (Month)],Table1[Category],Table1[[#This Row],[Category]],Table1[Supplier],Table1[[#This Row],[Supplier]],Table1[Brand],Table1[[#This Row],[Brand]],Table1[Year],Table1[[#This Row],[Year]],Table1[Month],"&lt;="&amp;Table1[[#This Row],[Month]])</f>
        <v>100367</v>
      </c>
      <c r="H341" s="17">
        <f>Table1[[#This Row],[YTD profit ]]+SUMIFS(Table1[Profit (Month)],Table1[Category],Table1[[#This Row],[Category]],Table1[Supplier],Table1[[#This Row],[Supplier]],Table1[Brand],Table1[[#This Row],[Brand]],Table1[Year],Table1[[#This Row],[Year]]-1,Table1[Month],"&gt;"&amp;Table1[[#This Row],[Month]])</f>
        <v>151559</v>
      </c>
      <c r="I341" s="17" t="str">
        <f>TEXT(DATE(Table1[[#This Row],[Year]],Table1[[#This Row],[Month]],1),"mmmm")</f>
        <v>August</v>
      </c>
    </row>
    <row r="342" spans="1:9" x14ac:dyDescent="0.35">
      <c r="A342" t="s">
        <v>6</v>
      </c>
      <c r="B342" t="s">
        <v>13</v>
      </c>
      <c r="C342" t="s">
        <v>14</v>
      </c>
      <c r="D342">
        <v>2020</v>
      </c>
      <c r="E342">
        <v>9</v>
      </c>
      <c r="F342" s="17">
        <v>10584</v>
      </c>
      <c r="G342" s="17">
        <f>SUMIFS(Table1[Profit (Month)],Table1[Category],Table1[[#This Row],[Category]],Table1[Supplier],Table1[[#This Row],[Supplier]],Table1[Brand],Table1[[#This Row],[Brand]],Table1[Year],Table1[[#This Row],[Year]],Table1[Month],"&lt;="&amp;Table1[[#This Row],[Month]])</f>
        <v>110951</v>
      </c>
      <c r="H342" s="17">
        <f>Table1[[#This Row],[YTD profit ]]+SUMIFS(Table1[Profit (Month)],Table1[Category],Table1[[#This Row],[Category]],Table1[Supplier],Table1[[#This Row],[Supplier]],Table1[Brand],Table1[[#This Row],[Brand]],Table1[Year],Table1[[#This Row],[Year]]-1,Table1[Month],"&gt;"&amp;Table1[[#This Row],[Month]])</f>
        <v>149770</v>
      </c>
      <c r="I342" s="17" t="str">
        <f>TEXT(DATE(Table1[[#This Row],[Year]],Table1[[#This Row],[Month]],1),"mmmm")</f>
        <v>September</v>
      </c>
    </row>
    <row r="343" spans="1:9" x14ac:dyDescent="0.35">
      <c r="A343" t="s">
        <v>6</v>
      </c>
      <c r="B343" t="s">
        <v>13</v>
      </c>
      <c r="C343" t="s">
        <v>14</v>
      </c>
      <c r="D343">
        <v>2020</v>
      </c>
      <c r="E343">
        <v>10</v>
      </c>
      <c r="F343" s="17">
        <v>12488</v>
      </c>
      <c r="G343" s="17">
        <f>SUMIFS(Table1[Profit (Month)],Table1[Category],Table1[[#This Row],[Category]],Table1[Supplier],Table1[[#This Row],[Supplier]],Table1[Brand],Table1[[#This Row],[Brand]],Table1[Year],Table1[[#This Row],[Year]],Table1[Month],"&lt;="&amp;Table1[[#This Row],[Month]])</f>
        <v>123439</v>
      </c>
      <c r="H343" s="17">
        <f>Table1[[#This Row],[YTD profit ]]+SUMIFS(Table1[Profit (Month)],Table1[Category],Table1[[#This Row],[Category]],Table1[Supplier],Table1[[#This Row],[Supplier]],Table1[Brand],Table1[[#This Row],[Brand]],Table1[Year],Table1[[#This Row],[Year]]-1,Table1[Month],"&gt;"&amp;Table1[[#This Row],[Month]])</f>
        <v>149967</v>
      </c>
      <c r="I343" s="17" t="str">
        <f>TEXT(DATE(Table1[[#This Row],[Year]],Table1[[#This Row],[Month]],1),"mmmm")</f>
        <v>October</v>
      </c>
    </row>
    <row r="344" spans="1:9" x14ac:dyDescent="0.35">
      <c r="A344" t="s">
        <v>6</v>
      </c>
      <c r="B344" t="s">
        <v>13</v>
      </c>
      <c r="C344" t="s">
        <v>14</v>
      </c>
      <c r="D344">
        <v>2020</v>
      </c>
      <c r="E344">
        <v>11</v>
      </c>
      <c r="F344" s="17">
        <v>14347</v>
      </c>
      <c r="G344" s="17">
        <f>SUMIFS(Table1[Profit (Month)],Table1[Category],Table1[[#This Row],[Category]],Table1[Supplier],Table1[[#This Row],[Supplier]],Table1[Brand],Table1[[#This Row],[Brand]],Table1[Year],Table1[[#This Row],[Year]],Table1[Month],"&lt;="&amp;Table1[[#This Row],[Month]])</f>
        <v>137786</v>
      </c>
      <c r="H344" s="17">
        <f>Table1[[#This Row],[YTD profit ]]+SUMIFS(Table1[Profit (Month)],Table1[Category],Table1[[#This Row],[Category]],Table1[Supplier],Table1[[#This Row],[Supplier]],Table1[Brand],Table1[[#This Row],[Brand]],Table1[Year],Table1[[#This Row],[Year]]-1,Table1[Month],"&gt;"&amp;Table1[[#This Row],[Month]])</f>
        <v>152170</v>
      </c>
      <c r="I344" s="17" t="str">
        <f>TEXT(DATE(Table1[[#This Row],[Year]],Table1[[#This Row],[Month]],1),"mmmm")</f>
        <v>November</v>
      </c>
    </row>
    <row r="345" spans="1:9" x14ac:dyDescent="0.35">
      <c r="A345" t="s">
        <v>6</v>
      </c>
      <c r="B345" t="s">
        <v>13</v>
      </c>
      <c r="C345" t="s">
        <v>14</v>
      </c>
      <c r="D345">
        <v>2020</v>
      </c>
      <c r="E345">
        <v>12</v>
      </c>
      <c r="F345" s="17">
        <v>13855</v>
      </c>
      <c r="G345" s="17">
        <f>SUMIFS(Table1[Profit (Month)],Table1[Category],Table1[[#This Row],[Category]],Table1[Supplier],Table1[[#This Row],[Supplier]],Table1[Brand],Table1[[#This Row],[Brand]],Table1[Year],Table1[[#This Row],[Year]],Table1[Month],"&lt;="&amp;Table1[[#This Row],[Month]])</f>
        <v>151641</v>
      </c>
      <c r="H345" s="17">
        <f>Table1[[#This Row],[YTD profit ]]+SUMIFS(Table1[Profit (Month)],Table1[Category],Table1[[#This Row],[Category]],Table1[Supplier],Table1[[#This Row],[Supplier]],Table1[Brand],Table1[[#This Row],[Brand]],Table1[Year],Table1[[#This Row],[Year]]-1,Table1[Month],"&gt;"&amp;Table1[[#This Row],[Month]])</f>
        <v>151641</v>
      </c>
      <c r="I345" s="17" t="str">
        <f>TEXT(DATE(Table1[[#This Row],[Year]],Table1[[#This Row],[Month]],1),"mmmm")</f>
        <v>December</v>
      </c>
    </row>
    <row r="346" spans="1:9" x14ac:dyDescent="0.35">
      <c r="A346" t="s">
        <v>6</v>
      </c>
      <c r="B346" t="s">
        <v>13</v>
      </c>
      <c r="C346" t="s">
        <v>14</v>
      </c>
      <c r="D346">
        <v>2021</v>
      </c>
      <c r="E346">
        <v>1</v>
      </c>
      <c r="F346" s="17">
        <v>12839</v>
      </c>
      <c r="G346" s="17">
        <f>SUMIFS(Table1[Profit (Month)],Table1[Category],Table1[[#This Row],[Category]],Table1[Supplier],Table1[[#This Row],[Supplier]],Table1[Brand],Table1[[#This Row],[Brand]],Table1[Year],Table1[[#This Row],[Year]],Table1[Month],"&lt;="&amp;Table1[[#This Row],[Month]])</f>
        <v>12839</v>
      </c>
      <c r="H346" s="17">
        <f>Table1[[#This Row],[YTD profit ]]+SUMIFS(Table1[Profit (Month)],Table1[Category],Table1[[#This Row],[Category]],Table1[Supplier],Table1[[#This Row],[Supplier]],Table1[Brand],Table1[[#This Row],[Brand]],Table1[Year],Table1[[#This Row],[Year]]-1,Table1[Month],"&gt;"&amp;Table1[[#This Row],[Month]])</f>
        <v>150762</v>
      </c>
      <c r="I346" s="17" t="str">
        <f>TEXT(DATE(Table1[[#This Row],[Year]],Table1[[#This Row],[Month]],1),"mmmm")</f>
        <v>January</v>
      </c>
    </row>
    <row r="347" spans="1:9" x14ac:dyDescent="0.35">
      <c r="A347" t="s">
        <v>6</v>
      </c>
      <c r="B347" t="s">
        <v>13</v>
      </c>
      <c r="C347" t="s">
        <v>14</v>
      </c>
      <c r="D347">
        <v>2021</v>
      </c>
      <c r="E347">
        <v>2</v>
      </c>
      <c r="F347" s="17">
        <v>10158</v>
      </c>
      <c r="G347" s="17">
        <f>SUMIFS(Table1[Profit (Month)],Table1[Category],Table1[[#This Row],[Category]],Table1[Supplier],Table1[[#This Row],[Supplier]],Table1[Brand],Table1[[#This Row],[Brand]],Table1[Year],Table1[[#This Row],[Year]],Table1[Month],"&lt;="&amp;Table1[[#This Row],[Month]])</f>
        <v>22997</v>
      </c>
      <c r="H347" s="17">
        <f>Table1[[#This Row],[YTD profit ]]+SUMIFS(Table1[Profit (Month)],Table1[Category],Table1[[#This Row],[Category]],Table1[Supplier],Table1[[#This Row],[Supplier]],Table1[Brand],Table1[[#This Row],[Brand]],Table1[Year],Table1[[#This Row],[Year]]-1,Table1[Month],"&gt;"&amp;Table1[[#This Row],[Month]])</f>
        <v>150589</v>
      </c>
      <c r="I347" s="17" t="str">
        <f>TEXT(DATE(Table1[[#This Row],[Year]],Table1[[#This Row],[Month]],1),"mmmm")</f>
        <v>February</v>
      </c>
    </row>
    <row r="348" spans="1:9" x14ac:dyDescent="0.35">
      <c r="A348" t="s">
        <v>6</v>
      </c>
      <c r="B348" t="s">
        <v>13</v>
      </c>
      <c r="C348" t="s">
        <v>14</v>
      </c>
      <c r="D348">
        <v>2021</v>
      </c>
      <c r="E348">
        <v>3</v>
      </c>
      <c r="F348" s="17">
        <v>12943</v>
      </c>
      <c r="G348" s="17">
        <f>SUMIFS(Table1[Profit (Month)],Table1[Category],Table1[[#This Row],[Category]],Table1[Supplier],Table1[[#This Row],[Supplier]],Table1[Brand],Table1[[#This Row],[Brand]],Table1[Year],Table1[[#This Row],[Year]],Table1[Month],"&lt;="&amp;Table1[[#This Row],[Month]])</f>
        <v>35940</v>
      </c>
      <c r="H348" s="17">
        <f>Table1[[#This Row],[YTD profit ]]+SUMIFS(Table1[Profit (Month)],Table1[Category],Table1[[#This Row],[Category]],Table1[Supplier],Table1[[#This Row],[Supplier]],Table1[Brand],Table1[[#This Row],[Brand]],Table1[Year],Table1[[#This Row],[Year]]-1,Table1[Month],"&gt;"&amp;Table1[[#This Row],[Month]])</f>
        <v>152252</v>
      </c>
      <c r="I348" s="17" t="str">
        <f>TEXT(DATE(Table1[[#This Row],[Year]],Table1[[#This Row],[Month]],1),"mmmm")</f>
        <v>March</v>
      </c>
    </row>
    <row r="349" spans="1:9" x14ac:dyDescent="0.35">
      <c r="A349" t="s">
        <v>6</v>
      </c>
      <c r="B349" t="s">
        <v>13</v>
      </c>
      <c r="C349" t="s">
        <v>14</v>
      </c>
      <c r="D349">
        <v>2021</v>
      </c>
      <c r="E349">
        <v>4</v>
      </c>
      <c r="F349" s="17">
        <v>14519</v>
      </c>
      <c r="G349" s="17">
        <f>SUMIFS(Table1[Profit (Month)],Table1[Category],Table1[[#This Row],[Category]],Table1[Supplier],Table1[[#This Row],[Supplier]],Table1[Brand],Table1[[#This Row],[Brand]],Table1[Year],Table1[[#This Row],[Year]],Table1[Month],"&lt;="&amp;Table1[[#This Row],[Month]])</f>
        <v>50459</v>
      </c>
      <c r="H349" s="17">
        <f>Table1[[#This Row],[YTD profit ]]+SUMIFS(Table1[Profit (Month)],Table1[Category],Table1[[#This Row],[Category]],Table1[Supplier],Table1[[#This Row],[Supplier]],Table1[Brand],Table1[[#This Row],[Brand]],Table1[Year],Table1[[#This Row],[Year]]-1,Table1[Month],"&gt;"&amp;Table1[[#This Row],[Month]])</f>
        <v>153741</v>
      </c>
      <c r="I349" s="17" t="str">
        <f>TEXT(DATE(Table1[[#This Row],[Year]],Table1[[#This Row],[Month]],1),"mmmm")</f>
        <v>April</v>
      </c>
    </row>
    <row r="350" spans="1:9" x14ac:dyDescent="0.35">
      <c r="A350" t="s">
        <v>6</v>
      </c>
      <c r="B350" t="s">
        <v>13</v>
      </c>
      <c r="C350" t="s">
        <v>14</v>
      </c>
      <c r="D350">
        <v>2021</v>
      </c>
      <c r="E350">
        <v>5</v>
      </c>
      <c r="F350" s="17">
        <v>12627</v>
      </c>
      <c r="G350" s="17">
        <f>SUMIFS(Table1[Profit (Month)],Table1[Category],Table1[[#This Row],[Category]],Table1[Supplier],Table1[[#This Row],[Supplier]],Table1[Brand],Table1[[#This Row],[Brand]],Table1[Year],Table1[[#This Row],[Year]],Table1[Month],"&lt;="&amp;Table1[[#This Row],[Month]])</f>
        <v>63086</v>
      </c>
      <c r="H350" s="17">
        <f>Table1[[#This Row],[YTD profit ]]+SUMIFS(Table1[Profit (Month)],Table1[Category],Table1[[#This Row],[Category]],Table1[Supplier],Table1[[#This Row],[Supplier]],Table1[Brand],Table1[[#This Row],[Brand]],Table1[Year],Table1[[#This Row],[Year]]-1,Table1[Month],"&gt;"&amp;Table1[[#This Row],[Month]])</f>
        <v>152054</v>
      </c>
      <c r="I350" s="17" t="str">
        <f>TEXT(DATE(Table1[[#This Row],[Year]],Table1[[#This Row],[Month]],1),"mmmm")</f>
        <v>May</v>
      </c>
    </row>
    <row r="351" spans="1:9" x14ac:dyDescent="0.35">
      <c r="A351" t="s">
        <v>6</v>
      </c>
      <c r="B351" t="s">
        <v>13</v>
      </c>
      <c r="C351" t="s">
        <v>14</v>
      </c>
      <c r="D351">
        <v>2021</v>
      </c>
      <c r="E351">
        <v>6</v>
      </c>
      <c r="F351" s="17">
        <v>10807</v>
      </c>
      <c r="G351" s="17">
        <f>SUMIFS(Table1[Profit (Month)],Table1[Category],Table1[[#This Row],[Category]],Table1[Supplier],Table1[[#This Row],[Supplier]],Table1[Brand],Table1[[#This Row],[Brand]],Table1[Year],Table1[[#This Row],[Year]],Table1[Month],"&lt;="&amp;Table1[[#This Row],[Month]])</f>
        <v>73893</v>
      </c>
      <c r="H351" s="17">
        <f>Table1[[#This Row],[YTD profit ]]+SUMIFS(Table1[Profit (Month)],Table1[Category],Table1[[#This Row],[Category]],Table1[Supplier],Table1[[#This Row],[Supplier]],Table1[Brand],Table1[[#This Row],[Brand]],Table1[Year],Table1[[#This Row],[Year]]-1,Table1[Month],"&gt;"&amp;Table1[[#This Row],[Month]])</f>
        <v>152600</v>
      </c>
      <c r="I351" s="17" t="str">
        <f>TEXT(DATE(Table1[[#This Row],[Year]],Table1[[#This Row],[Month]],1),"mmmm")</f>
        <v>June</v>
      </c>
    </row>
    <row r="352" spans="1:9" x14ac:dyDescent="0.35">
      <c r="A352" t="s">
        <v>6</v>
      </c>
      <c r="B352" t="s">
        <v>13</v>
      </c>
      <c r="C352" t="s">
        <v>14</v>
      </c>
      <c r="D352">
        <v>2021</v>
      </c>
      <c r="E352">
        <v>7</v>
      </c>
      <c r="F352" s="17">
        <v>12444</v>
      </c>
      <c r="G352" s="17">
        <f>SUMIFS(Table1[Profit (Month)],Table1[Category],Table1[[#This Row],[Category]],Table1[Supplier],Table1[[#This Row],[Supplier]],Table1[Brand],Table1[[#This Row],[Brand]],Table1[Year],Table1[[#This Row],[Year]],Table1[Month],"&lt;="&amp;Table1[[#This Row],[Month]])</f>
        <v>86337</v>
      </c>
      <c r="H352" s="17">
        <f>Table1[[#This Row],[YTD profit ]]+SUMIFS(Table1[Profit (Month)],Table1[Category],Table1[[#This Row],[Category]],Table1[Supplier],Table1[[#This Row],[Supplier]],Table1[Brand],Table1[[#This Row],[Brand]],Table1[Year],Table1[[#This Row],[Year]]-1,Table1[Month],"&gt;"&amp;Table1[[#This Row],[Month]])</f>
        <v>150781</v>
      </c>
      <c r="I352" s="17" t="str">
        <f>TEXT(DATE(Table1[[#This Row],[Year]],Table1[[#This Row],[Month]],1),"mmmm")</f>
        <v>July</v>
      </c>
    </row>
    <row r="353" spans="1:9" x14ac:dyDescent="0.35">
      <c r="A353" t="s">
        <v>6</v>
      </c>
      <c r="B353" t="s">
        <v>13</v>
      </c>
      <c r="C353" t="s">
        <v>14</v>
      </c>
      <c r="D353">
        <v>2021</v>
      </c>
      <c r="E353">
        <v>8</v>
      </c>
      <c r="F353" s="17">
        <v>13932</v>
      </c>
      <c r="G353" s="17">
        <f>SUMIFS(Table1[Profit (Month)],Table1[Category],Table1[[#This Row],[Category]],Table1[Supplier],Table1[[#This Row],[Supplier]],Table1[Brand],Table1[[#This Row],[Brand]],Table1[Year],Table1[[#This Row],[Year]],Table1[Month],"&lt;="&amp;Table1[[#This Row],[Month]])</f>
        <v>100269</v>
      </c>
      <c r="H353" s="17">
        <f>Table1[[#This Row],[YTD profit ]]+SUMIFS(Table1[Profit (Month)],Table1[Category],Table1[[#This Row],[Category]],Table1[Supplier],Table1[[#This Row],[Supplier]],Table1[Brand],Table1[[#This Row],[Brand]],Table1[Year],Table1[[#This Row],[Year]]-1,Table1[Month],"&gt;"&amp;Table1[[#This Row],[Month]])</f>
        <v>151543</v>
      </c>
      <c r="I353" s="17" t="str">
        <f>TEXT(DATE(Table1[[#This Row],[Year]],Table1[[#This Row],[Month]],1),"mmmm")</f>
        <v>August</v>
      </c>
    </row>
    <row r="354" spans="1:9" x14ac:dyDescent="0.35">
      <c r="A354" t="s">
        <v>6</v>
      </c>
      <c r="B354" t="s">
        <v>13</v>
      </c>
      <c r="C354" t="s">
        <v>14</v>
      </c>
      <c r="D354">
        <v>2021</v>
      </c>
      <c r="E354">
        <v>9</v>
      </c>
      <c r="F354" s="17">
        <v>14145</v>
      </c>
      <c r="G354" s="17">
        <f>SUMIFS(Table1[Profit (Month)],Table1[Category],Table1[[#This Row],[Category]],Table1[Supplier],Table1[[#This Row],[Supplier]],Table1[Brand],Table1[[#This Row],[Brand]],Table1[Year],Table1[[#This Row],[Year]],Table1[Month],"&lt;="&amp;Table1[[#This Row],[Month]])</f>
        <v>114414</v>
      </c>
      <c r="H354" s="17">
        <f>Table1[[#This Row],[YTD profit ]]+SUMIFS(Table1[Profit (Month)],Table1[Category],Table1[[#This Row],[Category]],Table1[Supplier],Table1[[#This Row],[Supplier]],Table1[Brand],Table1[[#This Row],[Brand]],Table1[Year],Table1[[#This Row],[Year]]-1,Table1[Month],"&gt;"&amp;Table1[[#This Row],[Month]])</f>
        <v>155104</v>
      </c>
      <c r="I354" s="17" t="str">
        <f>TEXT(DATE(Table1[[#This Row],[Year]],Table1[[#This Row],[Month]],1),"mmmm")</f>
        <v>September</v>
      </c>
    </row>
    <row r="355" spans="1:9" x14ac:dyDescent="0.35">
      <c r="A355" t="s">
        <v>6</v>
      </c>
      <c r="B355" t="s">
        <v>13</v>
      </c>
      <c r="C355" t="s">
        <v>14</v>
      </c>
      <c r="D355">
        <v>2021</v>
      </c>
      <c r="E355">
        <v>10</v>
      </c>
      <c r="F355" s="17">
        <v>14303</v>
      </c>
      <c r="G355" s="17">
        <f>SUMIFS(Table1[Profit (Month)],Table1[Category],Table1[[#This Row],[Category]],Table1[Supplier],Table1[[#This Row],[Supplier]],Table1[Brand],Table1[[#This Row],[Brand]],Table1[Year],Table1[[#This Row],[Year]],Table1[Month],"&lt;="&amp;Table1[[#This Row],[Month]])</f>
        <v>128717</v>
      </c>
      <c r="H355" s="17">
        <f>Table1[[#This Row],[YTD profit ]]+SUMIFS(Table1[Profit (Month)],Table1[Category],Table1[[#This Row],[Category]],Table1[Supplier],Table1[[#This Row],[Supplier]],Table1[Brand],Table1[[#This Row],[Brand]],Table1[Year],Table1[[#This Row],[Year]]-1,Table1[Month],"&gt;"&amp;Table1[[#This Row],[Month]])</f>
        <v>156919</v>
      </c>
      <c r="I355" s="17" t="str">
        <f>TEXT(DATE(Table1[[#This Row],[Year]],Table1[[#This Row],[Month]],1),"mmmm")</f>
        <v>October</v>
      </c>
    </row>
    <row r="356" spans="1:9" x14ac:dyDescent="0.35">
      <c r="A356" t="s">
        <v>6</v>
      </c>
      <c r="B356" t="s">
        <v>13</v>
      </c>
      <c r="C356" t="s">
        <v>14</v>
      </c>
      <c r="D356">
        <v>2021</v>
      </c>
      <c r="E356">
        <v>11</v>
      </c>
      <c r="F356" s="17">
        <v>10167</v>
      </c>
      <c r="G356" s="17">
        <f>SUMIFS(Table1[Profit (Month)],Table1[Category],Table1[[#This Row],[Category]],Table1[Supplier],Table1[[#This Row],[Supplier]],Table1[Brand],Table1[[#This Row],[Brand]],Table1[Year],Table1[[#This Row],[Year]],Table1[Month],"&lt;="&amp;Table1[[#This Row],[Month]])</f>
        <v>138884</v>
      </c>
      <c r="H356" s="17">
        <f>Table1[[#This Row],[YTD profit ]]+SUMIFS(Table1[Profit (Month)],Table1[Category],Table1[[#This Row],[Category]],Table1[Supplier],Table1[[#This Row],[Supplier]],Table1[Brand],Table1[[#This Row],[Brand]],Table1[Year],Table1[[#This Row],[Year]]-1,Table1[Month],"&gt;"&amp;Table1[[#This Row],[Month]])</f>
        <v>152739</v>
      </c>
      <c r="I356" s="17" t="str">
        <f>TEXT(DATE(Table1[[#This Row],[Year]],Table1[[#This Row],[Month]],1),"mmmm")</f>
        <v>November</v>
      </c>
    </row>
    <row r="357" spans="1:9" x14ac:dyDescent="0.35">
      <c r="A357" t="s">
        <v>6</v>
      </c>
      <c r="B357" t="s">
        <v>13</v>
      </c>
      <c r="C357" t="s">
        <v>14</v>
      </c>
      <c r="D357">
        <v>2021</v>
      </c>
      <c r="E357">
        <v>12</v>
      </c>
      <c r="F357" s="17">
        <v>14713</v>
      </c>
      <c r="G357" s="17">
        <f>SUMIFS(Table1[Profit (Month)],Table1[Category],Table1[[#This Row],[Category]],Table1[Supplier],Table1[[#This Row],[Supplier]],Table1[Brand],Table1[[#This Row],[Brand]],Table1[Year],Table1[[#This Row],[Year]],Table1[Month],"&lt;="&amp;Table1[[#This Row],[Month]])</f>
        <v>153597</v>
      </c>
      <c r="H357" s="17">
        <f>Table1[[#This Row],[YTD profit ]]+SUMIFS(Table1[Profit (Month)],Table1[Category],Table1[[#This Row],[Category]],Table1[Supplier],Table1[[#This Row],[Supplier]],Table1[Brand],Table1[[#This Row],[Brand]],Table1[Year],Table1[[#This Row],[Year]]-1,Table1[Month],"&gt;"&amp;Table1[[#This Row],[Month]])</f>
        <v>153597</v>
      </c>
      <c r="I357" s="17" t="str">
        <f>TEXT(DATE(Table1[[#This Row],[Year]],Table1[[#This Row],[Month]],1),"mmmm")</f>
        <v>December</v>
      </c>
    </row>
    <row r="358" spans="1:9" x14ac:dyDescent="0.35">
      <c r="A358" t="s">
        <v>6</v>
      </c>
      <c r="B358" t="s">
        <v>13</v>
      </c>
      <c r="C358" t="s">
        <v>14</v>
      </c>
      <c r="D358">
        <v>2022</v>
      </c>
      <c r="E358">
        <v>1</v>
      </c>
      <c r="F358" s="17">
        <v>12320</v>
      </c>
      <c r="G358" s="17">
        <f>SUMIFS(Table1[Profit (Month)],Table1[Category],Table1[[#This Row],[Category]],Table1[Supplier],Table1[[#This Row],[Supplier]],Table1[Brand],Table1[[#This Row],[Brand]],Table1[Year],Table1[[#This Row],[Year]],Table1[Month],"&lt;="&amp;Table1[[#This Row],[Month]])</f>
        <v>12320</v>
      </c>
      <c r="H358" s="17">
        <f>Table1[[#This Row],[YTD profit ]]+SUMIFS(Table1[Profit (Month)],Table1[Category],Table1[[#This Row],[Category]],Table1[Supplier],Table1[[#This Row],[Supplier]],Table1[Brand],Table1[[#This Row],[Brand]],Table1[Year],Table1[[#This Row],[Year]]-1,Table1[Month],"&gt;"&amp;Table1[[#This Row],[Month]])</f>
        <v>153078</v>
      </c>
      <c r="I358" s="17" t="str">
        <f>TEXT(DATE(Table1[[#This Row],[Year]],Table1[[#This Row],[Month]],1),"mmmm")</f>
        <v>January</v>
      </c>
    </row>
    <row r="359" spans="1:9" x14ac:dyDescent="0.35">
      <c r="A359" t="s">
        <v>6</v>
      </c>
      <c r="B359" t="s">
        <v>13</v>
      </c>
      <c r="C359" t="s">
        <v>14</v>
      </c>
      <c r="D359">
        <v>2022</v>
      </c>
      <c r="E359">
        <v>2</v>
      </c>
      <c r="F359" s="17">
        <v>14809</v>
      </c>
      <c r="G359" s="17">
        <f>SUMIFS(Table1[Profit (Month)],Table1[Category],Table1[[#This Row],[Category]],Table1[Supplier],Table1[[#This Row],[Supplier]],Table1[Brand],Table1[[#This Row],[Brand]],Table1[Year],Table1[[#This Row],[Year]],Table1[Month],"&lt;="&amp;Table1[[#This Row],[Month]])</f>
        <v>27129</v>
      </c>
      <c r="H359" s="17">
        <f>Table1[[#This Row],[YTD profit ]]+SUMIFS(Table1[Profit (Month)],Table1[Category],Table1[[#This Row],[Category]],Table1[Supplier],Table1[[#This Row],[Supplier]],Table1[Brand],Table1[[#This Row],[Brand]],Table1[Year],Table1[[#This Row],[Year]]-1,Table1[Month],"&gt;"&amp;Table1[[#This Row],[Month]])</f>
        <v>157729</v>
      </c>
      <c r="I359" s="17" t="str">
        <f>TEXT(DATE(Table1[[#This Row],[Year]],Table1[[#This Row],[Month]],1),"mmmm")</f>
        <v>February</v>
      </c>
    </row>
    <row r="360" spans="1:9" x14ac:dyDescent="0.35">
      <c r="A360" t="s">
        <v>6</v>
      </c>
      <c r="B360" t="s">
        <v>13</v>
      </c>
      <c r="C360" t="s">
        <v>14</v>
      </c>
      <c r="D360">
        <v>2022</v>
      </c>
      <c r="E360">
        <v>3</v>
      </c>
      <c r="F360" s="17">
        <v>14201</v>
      </c>
      <c r="G360" s="17">
        <f>SUMIFS(Table1[Profit (Month)],Table1[Category],Table1[[#This Row],[Category]],Table1[Supplier],Table1[[#This Row],[Supplier]],Table1[Brand],Table1[[#This Row],[Brand]],Table1[Year],Table1[[#This Row],[Year]],Table1[Month],"&lt;="&amp;Table1[[#This Row],[Month]])</f>
        <v>41330</v>
      </c>
      <c r="H360" s="17">
        <f>Table1[[#This Row],[YTD profit ]]+SUMIFS(Table1[Profit (Month)],Table1[Category],Table1[[#This Row],[Category]],Table1[Supplier],Table1[[#This Row],[Supplier]],Table1[Brand],Table1[[#This Row],[Brand]],Table1[Year],Table1[[#This Row],[Year]]-1,Table1[Month],"&gt;"&amp;Table1[[#This Row],[Month]])</f>
        <v>158987</v>
      </c>
      <c r="I360" s="17" t="str">
        <f>TEXT(DATE(Table1[[#This Row],[Year]],Table1[[#This Row],[Month]],1),"mmmm")</f>
        <v>March</v>
      </c>
    </row>
    <row r="361" spans="1:9" x14ac:dyDescent="0.35">
      <c r="A361" t="s">
        <v>6</v>
      </c>
      <c r="B361" t="s">
        <v>13</v>
      </c>
      <c r="C361" t="s">
        <v>14</v>
      </c>
      <c r="D361">
        <v>2022</v>
      </c>
      <c r="E361">
        <v>4</v>
      </c>
      <c r="F361" s="17">
        <v>14656</v>
      </c>
      <c r="G361" s="17">
        <f>SUMIFS(Table1[Profit (Month)],Table1[Category],Table1[[#This Row],[Category]],Table1[Supplier],Table1[[#This Row],[Supplier]],Table1[Brand],Table1[[#This Row],[Brand]],Table1[Year],Table1[[#This Row],[Year]],Table1[Month],"&lt;="&amp;Table1[[#This Row],[Month]])</f>
        <v>55986</v>
      </c>
      <c r="H361" s="17">
        <f>Table1[[#This Row],[YTD profit ]]+SUMIFS(Table1[Profit (Month)],Table1[Category],Table1[[#This Row],[Category]],Table1[Supplier],Table1[[#This Row],[Supplier]],Table1[Brand],Table1[[#This Row],[Brand]],Table1[Year],Table1[[#This Row],[Year]]-1,Table1[Month],"&gt;"&amp;Table1[[#This Row],[Month]])</f>
        <v>159124</v>
      </c>
      <c r="I361" s="17" t="str">
        <f>TEXT(DATE(Table1[[#This Row],[Year]],Table1[[#This Row],[Month]],1),"mmmm")</f>
        <v>April</v>
      </c>
    </row>
    <row r="362" spans="1:9" x14ac:dyDescent="0.35">
      <c r="A362" t="s">
        <v>6</v>
      </c>
      <c r="B362" t="s">
        <v>13</v>
      </c>
      <c r="C362" t="s">
        <v>14</v>
      </c>
      <c r="D362">
        <v>2022</v>
      </c>
      <c r="E362">
        <v>5</v>
      </c>
      <c r="F362" s="17">
        <v>13516</v>
      </c>
      <c r="G362" s="17">
        <f>SUMIFS(Table1[Profit (Month)],Table1[Category],Table1[[#This Row],[Category]],Table1[Supplier],Table1[[#This Row],[Supplier]],Table1[Brand],Table1[[#This Row],[Brand]],Table1[Year],Table1[[#This Row],[Year]],Table1[Month],"&lt;="&amp;Table1[[#This Row],[Month]])</f>
        <v>69502</v>
      </c>
      <c r="H362" s="17">
        <f>Table1[[#This Row],[YTD profit ]]+SUMIFS(Table1[Profit (Month)],Table1[Category],Table1[[#This Row],[Category]],Table1[Supplier],Table1[[#This Row],[Supplier]],Table1[Brand],Table1[[#This Row],[Brand]],Table1[Year],Table1[[#This Row],[Year]]-1,Table1[Month],"&gt;"&amp;Table1[[#This Row],[Month]])</f>
        <v>160013</v>
      </c>
      <c r="I362" s="17" t="str">
        <f>TEXT(DATE(Table1[[#This Row],[Year]],Table1[[#This Row],[Month]],1),"mmmm")</f>
        <v>May</v>
      </c>
    </row>
    <row r="363" spans="1:9" x14ac:dyDescent="0.35">
      <c r="A363" t="s">
        <v>6</v>
      </c>
      <c r="B363" t="s">
        <v>13</v>
      </c>
      <c r="C363" t="s">
        <v>14</v>
      </c>
      <c r="D363">
        <v>2022</v>
      </c>
      <c r="E363">
        <v>6</v>
      </c>
      <c r="F363" s="17">
        <v>11112</v>
      </c>
      <c r="G363" s="17">
        <f>SUMIFS(Table1[Profit (Month)],Table1[Category],Table1[[#This Row],[Category]],Table1[Supplier],Table1[[#This Row],[Supplier]],Table1[Brand],Table1[[#This Row],[Brand]],Table1[Year],Table1[[#This Row],[Year]],Table1[Month],"&lt;="&amp;Table1[[#This Row],[Month]])</f>
        <v>80614</v>
      </c>
      <c r="H363" s="17">
        <f>Table1[[#This Row],[YTD profit ]]+SUMIFS(Table1[Profit (Month)],Table1[Category],Table1[[#This Row],[Category]],Table1[Supplier],Table1[[#This Row],[Supplier]],Table1[Brand],Table1[[#This Row],[Brand]],Table1[Year],Table1[[#This Row],[Year]]-1,Table1[Month],"&gt;"&amp;Table1[[#This Row],[Month]])</f>
        <v>160318</v>
      </c>
      <c r="I363" s="17" t="str">
        <f>TEXT(DATE(Table1[[#This Row],[Year]],Table1[[#This Row],[Month]],1),"mmmm")</f>
        <v>June</v>
      </c>
    </row>
    <row r="364" spans="1:9" x14ac:dyDescent="0.35">
      <c r="A364" t="s">
        <v>6</v>
      </c>
      <c r="B364" t="s">
        <v>13</v>
      </c>
      <c r="C364" t="s">
        <v>14</v>
      </c>
      <c r="D364">
        <v>2022</v>
      </c>
      <c r="E364">
        <v>7</v>
      </c>
      <c r="F364" s="17">
        <v>14591</v>
      </c>
      <c r="G364" s="17">
        <f>SUMIFS(Table1[Profit (Month)],Table1[Category],Table1[[#This Row],[Category]],Table1[Supplier],Table1[[#This Row],[Supplier]],Table1[Brand],Table1[[#This Row],[Brand]],Table1[Year],Table1[[#This Row],[Year]],Table1[Month],"&lt;="&amp;Table1[[#This Row],[Month]])</f>
        <v>95205</v>
      </c>
      <c r="H364" s="17">
        <f>Table1[[#This Row],[YTD profit ]]+SUMIFS(Table1[Profit (Month)],Table1[Category],Table1[[#This Row],[Category]],Table1[Supplier],Table1[[#This Row],[Supplier]],Table1[Brand],Table1[[#This Row],[Brand]],Table1[Year],Table1[[#This Row],[Year]]-1,Table1[Month],"&gt;"&amp;Table1[[#This Row],[Month]])</f>
        <v>162465</v>
      </c>
      <c r="I364" s="17" t="str">
        <f>TEXT(DATE(Table1[[#This Row],[Year]],Table1[[#This Row],[Month]],1),"mmmm")</f>
        <v>July</v>
      </c>
    </row>
    <row r="365" spans="1:9" x14ac:dyDescent="0.35">
      <c r="A365" t="s">
        <v>6</v>
      </c>
      <c r="B365" t="s">
        <v>13</v>
      </c>
      <c r="C365" t="s">
        <v>14</v>
      </c>
      <c r="D365">
        <v>2022</v>
      </c>
      <c r="E365">
        <v>8</v>
      </c>
      <c r="F365" s="17">
        <v>12165</v>
      </c>
      <c r="G365" s="17">
        <f>SUMIFS(Table1[Profit (Month)],Table1[Category],Table1[[#This Row],[Category]],Table1[Supplier],Table1[[#This Row],[Supplier]],Table1[Brand],Table1[[#This Row],[Brand]],Table1[Year],Table1[[#This Row],[Year]],Table1[Month],"&lt;="&amp;Table1[[#This Row],[Month]])</f>
        <v>107370</v>
      </c>
      <c r="H365" s="17">
        <f>Table1[[#This Row],[YTD profit ]]+SUMIFS(Table1[Profit (Month)],Table1[Category],Table1[[#This Row],[Category]],Table1[Supplier],Table1[[#This Row],[Supplier]],Table1[Brand],Table1[[#This Row],[Brand]],Table1[Year],Table1[[#This Row],[Year]]-1,Table1[Month],"&gt;"&amp;Table1[[#This Row],[Month]])</f>
        <v>160698</v>
      </c>
      <c r="I365" s="17" t="str">
        <f>TEXT(DATE(Table1[[#This Row],[Year]],Table1[[#This Row],[Month]],1),"mmmm")</f>
        <v>August</v>
      </c>
    </row>
    <row r="366" spans="1:9" x14ac:dyDescent="0.35">
      <c r="A366" t="s">
        <v>6</v>
      </c>
      <c r="B366" t="s">
        <v>13</v>
      </c>
      <c r="C366" t="s">
        <v>14</v>
      </c>
      <c r="D366">
        <v>2022</v>
      </c>
      <c r="E366">
        <v>9</v>
      </c>
      <c r="F366" s="17">
        <v>14320</v>
      </c>
      <c r="G366" s="17">
        <f>SUMIFS(Table1[Profit (Month)],Table1[Category],Table1[[#This Row],[Category]],Table1[Supplier],Table1[[#This Row],[Supplier]],Table1[Brand],Table1[[#This Row],[Brand]],Table1[Year],Table1[[#This Row],[Year]],Table1[Month],"&lt;="&amp;Table1[[#This Row],[Month]])</f>
        <v>121690</v>
      </c>
      <c r="H366" s="17">
        <f>Table1[[#This Row],[YTD profit ]]+SUMIFS(Table1[Profit (Month)],Table1[Category],Table1[[#This Row],[Category]],Table1[Supplier],Table1[[#This Row],[Supplier]],Table1[Brand],Table1[[#This Row],[Brand]],Table1[Year],Table1[[#This Row],[Year]]-1,Table1[Month],"&gt;"&amp;Table1[[#This Row],[Month]])</f>
        <v>160873</v>
      </c>
      <c r="I366" s="17" t="str">
        <f>TEXT(DATE(Table1[[#This Row],[Year]],Table1[[#This Row],[Month]],1),"mmmm")</f>
        <v>September</v>
      </c>
    </row>
    <row r="367" spans="1:9" x14ac:dyDescent="0.35">
      <c r="A367" t="s">
        <v>6</v>
      </c>
      <c r="B367" t="s">
        <v>13</v>
      </c>
      <c r="C367" t="s">
        <v>14</v>
      </c>
      <c r="D367">
        <v>2022</v>
      </c>
      <c r="E367">
        <v>10</v>
      </c>
      <c r="F367" s="17">
        <v>11003</v>
      </c>
      <c r="G367" s="17">
        <f>SUMIFS(Table1[Profit (Month)],Table1[Category],Table1[[#This Row],[Category]],Table1[Supplier],Table1[[#This Row],[Supplier]],Table1[Brand],Table1[[#This Row],[Brand]],Table1[Year],Table1[[#This Row],[Year]],Table1[Month],"&lt;="&amp;Table1[[#This Row],[Month]])</f>
        <v>132693</v>
      </c>
      <c r="H367" s="17">
        <f>Table1[[#This Row],[YTD profit ]]+SUMIFS(Table1[Profit (Month)],Table1[Category],Table1[[#This Row],[Category]],Table1[Supplier],Table1[[#This Row],[Supplier]],Table1[Brand],Table1[[#This Row],[Brand]],Table1[Year],Table1[[#This Row],[Year]]-1,Table1[Month],"&gt;"&amp;Table1[[#This Row],[Month]])</f>
        <v>157573</v>
      </c>
      <c r="I367" s="17" t="str">
        <f>TEXT(DATE(Table1[[#This Row],[Year]],Table1[[#This Row],[Month]],1),"mmmm")</f>
        <v>October</v>
      </c>
    </row>
    <row r="368" spans="1:9" x14ac:dyDescent="0.35">
      <c r="A368" t="s">
        <v>6</v>
      </c>
      <c r="B368" t="s">
        <v>13</v>
      </c>
      <c r="C368" t="s">
        <v>14</v>
      </c>
      <c r="D368">
        <v>2022</v>
      </c>
      <c r="E368">
        <v>11</v>
      </c>
      <c r="F368" s="17">
        <v>14783</v>
      </c>
      <c r="G368" s="17">
        <f>SUMIFS(Table1[Profit (Month)],Table1[Category],Table1[[#This Row],[Category]],Table1[Supplier],Table1[[#This Row],[Supplier]],Table1[Brand],Table1[[#This Row],[Brand]],Table1[Year],Table1[[#This Row],[Year]],Table1[Month],"&lt;="&amp;Table1[[#This Row],[Month]])</f>
        <v>147476</v>
      </c>
      <c r="H368" s="17">
        <f>Table1[[#This Row],[YTD profit ]]+SUMIFS(Table1[Profit (Month)],Table1[Category],Table1[[#This Row],[Category]],Table1[Supplier],Table1[[#This Row],[Supplier]],Table1[Brand],Table1[[#This Row],[Brand]],Table1[Year],Table1[[#This Row],[Year]]-1,Table1[Month],"&gt;"&amp;Table1[[#This Row],[Month]])</f>
        <v>162189</v>
      </c>
      <c r="I368" s="17" t="str">
        <f>TEXT(DATE(Table1[[#This Row],[Year]],Table1[[#This Row],[Month]],1),"mmmm")</f>
        <v>November</v>
      </c>
    </row>
    <row r="369" spans="1:9" x14ac:dyDescent="0.35">
      <c r="A369" t="s">
        <v>6</v>
      </c>
      <c r="B369" t="s">
        <v>13</v>
      </c>
      <c r="C369" t="s">
        <v>14</v>
      </c>
      <c r="D369">
        <v>2022</v>
      </c>
      <c r="E369">
        <v>12</v>
      </c>
      <c r="F369" s="17">
        <v>12191</v>
      </c>
      <c r="G369" s="17">
        <f>SUMIFS(Table1[Profit (Month)],Table1[Category],Table1[[#This Row],[Category]],Table1[Supplier],Table1[[#This Row],[Supplier]],Table1[Brand],Table1[[#This Row],[Brand]],Table1[Year],Table1[[#This Row],[Year]],Table1[Month],"&lt;="&amp;Table1[[#This Row],[Month]])</f>
        <v>159667</v>
      </c>
      <c r="H369" s="17">
        <f>Table1[[#This Row],[YTD profit ]]+SUMIFS(Table1[Profit (Month)],Table1[Category],Table1[[#This Row],[Category]],Table1[Supplier],Table1[[#This Row],[Supplier]],Table1[Brand],Table1[[#This Row],[Brand]],Table1[Year],Table1[[#This Row],[Year]]-1,Table1[Month],"&gt;"&amp;Table1[[#This Row],[Month]])</f>
        <v>159667</v>
      </c>
      <c r="I369" s="17" t="str">
        <f>TEXT(DATE(Table1[[#This Row],[Year]],Table1[[#This Row],[Month]],1),"mmmm")</f>
        <v>December</v>
      </c>
    </row>
    <row r="370" spans="1:9" x14ac:dyDescent="0.35">
      <c r="A370" t="s">
        <v>6</v>
      </c>
      <c r="B370" t="s">
        <v>13</v>
      </c>
      <c r="C370" t="s">
        <v>14</v>
      </c>
      <c r="D370">
        <v>2023</v>
      </c>
      <c r="E370">
        <v>1</v>
      </c>
      <c r="F370" s="17">
        <v>10972</v>
      </c>
      <c r="G370" s="17">
        <f>SUMIFS(Table1[Profit (Month)],Table1[Category],Table1[[#This Row],[Category]],Table1[Supplier],Table1[[#This Row],[Supplier]],Table1[Brand],Table1[[#This Row],[Brand]],Table1[Year],Table1[[#This Row],[Year]],Table1[Month],"&lt;="&amp;Table1[[#This Row],[Month]])</f>
        <v>10972</v>
      </c>
      <c r="H370" s="17">
        <f>Table1[[#This Row],[YTD profit ]]+SUMIFS(Table1[Profit (Month)],Table1[Category],Table1[[#This Row],[Category]],Table1[Supplier],Table1[[#This Row],[Supplier]],Table1[Brand],Table1[[#This Row],[Brand]],Table1[Year],Table1[[#This Row],[Year]]-1,Table1[Month],"&gt;"&amp;Table1[[#This Row],[Month]])</f>
        <v>158319</v>
      </c>
      <c r="I370" s="17" t="str">
        <f>TEXT(DATE(Table1[[#This Row],[Year]],Table1[[#This Row],[Month]],1),"mmmm")</f>
        <v>January</v>
      </c>
    </row>
    <row r="371" spans="1:9" x14ac:dyDescent="0.35">
      <c r="A371" t="s">
        <v>6</v>
      </c>
      <c r="B371" t="s">
        <v>13</v>
      </c>
      <c r="C371" t="s">
        <v>14</v>
      </c>
      <c r="D371">
        <v>2023</v>
      </c>
      <c r="E371">
        <v>2</v>
      </c>
      <c r="F371" s="17">
        <v>11821</v>
      </c>
      <c r="G371" s="17">
        <f>SUMIFS(Table1[Profit (Month)],Table1[Category],Table1[[#This Row],[Category]],Table1[Supplier],Table1[[#This Row],[Supplier]],Table1[Brand],Table1[[#This Row],[Brand]],Table1[Year],Table1[[#This Row],[Year]],Table1[Month],"&lt;="&amp;Table1[[#This Row],[Month]])</f>
        <v>22793</v>
      </c>
      <c r="H371" s="17">
        <f>Table1[[#This Row],[YTD profit ]]+SUMIFS(Table1[Profit (Month)],Table1[Category],Table1[[#This Row],[Category]],Table1[Supplier],Table1[[#This Row],[Supplier]],Table1[Brand],Table1[[#This Row],[Brand]],Table1[Year],Table1[[#This Row],[Year]]-1,Table1[Month],"&gt;"&amp;Table1[[#This Row],[Month]])</f>
        <v>155331</v>
      </c>
      <c r="I371" s="17" t="str">
        <f>TEXT(DATE(Table1[[#This Row],[Year]],Table1[[#This Row],[Month]],1),"mmmm")</f>
        <v>February</v>
      </c>
    </row>
    <row r="372" spans="1:9" x14ac:dyDescent="0.35">
      <c r="A372" t="s">
        <v>6</v>
      </c>
      <c r="B372" t="s">
        <v>13</v>
      </c>
      <c r="C372" t="s">
        <v>14</v>
      </c>
      <c r="D372">
        <v>2023</v>
      </c>
      <c r="E372">
        <v>3</v>
      </c>
      <c r="F372" s="17">
        <v>12261</v>
      </c>
      <c r="G372" s="17">
        <f>SUMIFS(Table1[Profit (Month)],Table1[Category],Table1[[#This Row],[Category]],Table1[Supplier],Table1[[#This Row],[Supplier]],Table1[Brand],Table1[[#This Row],[Brand]],Table1[Year],Table1[[#This Row],[Year]],Table1[Month],"&lt;="&amp;Table1[[#This Row],[Month]])</f>
        <v>35054</v>
      </c>
      <c r="H372" s="17">
        <f>Table1[[#This Row],[YTD profit ]]+SUMIFS(Table1[Profit (Month)],Table1[Category],Table1[[#This Row],[Category]],Table1[Supplier],Table1[[#This Row],[Supplier]],Table1[Brand],Table1[[#This Row],[Brand]],Table1[Year],Table1[[#This Row],[Year]]-1,Table1[Month],"&gt;"&amp;Table1[[#This Row],[Month]])</f>
        <v>153391</v>
      </c>
      <c r="I372" s="17" t="str">
        <f>TEXT(DATE(Table1[[#This Row],[Year]],Table1[[#This Row],[Month]],1),"mmmm")</f>
        <v>March</v>
      </c>
    </row>
    <row r="373" spans="1:9" x14ac:dyDescent="0.35">
      <c r="A373" t="s">
        <v>6</v>
      </c>
      <c r="B373" t="s">
        <v>13</v>
      </c>
      <c r="C373" t="s">
        <v>14</v>
      </c>
      <c r="D373">
        <v>2023</v>
      </c>
      <c r="E373">
        <v>4</v>
      </c>
      <c r="F373" s="17">
        <v>13676</v>
      </c>
      <c r="G373" s="17">
        <f>SUMIFS(Table1[Profit (Month)],Table1[Category],Table1[[#This Row],[Category]],Table1[Supplier],Table1[[#This Row],[Supplier]],Table1[Brand],Table1[[#This Row],[Brand]],Table1[Year],Table1[[#This Row],[Year]],Table1[Month],"&lt;="&amp;Table1[[#This Row],[Month]])</f>
        <v>48730</v>
      </c>
      <c r="H373" s="17">
        <f>Table1[[#This Row],[YTD profit ]]+SUMIFS(Table1[Profit (Month)],Table1[Category],Table1[[#This Row],[Category]],Table1[Supplier],Table1[[#This Row],[Supplier]],Table1[Brand],Table1[[#This Row],[Brand]],Table1[Year],Table1[[#This Row],[Year]]-1,Table1[Month],"&gt;"&amp;Table1[[#This Row],[Month]])</f>
        <v>152411</v>
      </c>
      <c r="I373" s="17" t="str">
        <f>TEXT(DATE(Table1[[#This Row],[Year]],Table1[[#This Row],[Month]],1),"mmmm")</f>
        <v>April</v>
      </c>
    </row>
    <row r="374" spans="1:9" x14ac:dyDescent="0.35">
      <c r="A374" t="s">
        <v>6</v>
      </c>
      <c r="B374" t="s">
        <v>13</v>
      </c>
      <c r="C374" t="s">
        <v>14</v>
      </c>
      <c r="D374">
        <v>2023</v>
      </c>
      <c r="E374">
        <v>5</v>
      </c>
      <c r="F374" s="17">
        <v>14720</v>
      </c>
      <c r="G374" s="17">
        <f>SUMIFS(Table1[Profit (Month)],Table1[Category],Table1[[#This Row],[Category]],Table1[Supplier],Table1[[#This Row],[Supplier]],Table1[Brand],Table1[[#This Row],[Brand]],Table1[Year],Table1[[#This Row],[Year]],Table1[Month],"&lt;="&amp;Table1[[#This Row],[Month]])</f>
        <v>63450</v>
      </c>
      <c r="H374" s="17">
        <f>Table1[[#This Row],[YTD profit ]]+SUMIFS(Table1[Profit (Month)],Table1[Category],Table1[[#This Row],[Category]],Table1[Supplier],Table1[[#This Row],[Supplier]],Table1[Brand],Table1[[#This Row],[Brand]],Table1[Year],Table1[[#This Row],[Year]]-1,Table1[Month],"&gt;"&amp;Table1[[#This Row],[Month]])</f>
        <v>153615</v>
      </c>
      <c r="I374" s="17" t="str">
        <f>TEXT(DATE(Table1[[#This Row],[Year]],Table1[[#This Row],[Month]],1),"mmmm")</f>
        <v>May</v>
      </c>
    </row>
    <row r="375" spans="1:9" x14ac:dyDescent="0.35">
      <c r="A375" t="s">
        <v>6</v>
      </c>
      <c r="B375" t="s">
        <v>13</v>
      </c>
      <c r="C375" t="s">
        <v>14</v>
      </c>
      <c r="D375">
        <v>2023</v>
      </c>
      <c r="E375">
        <v>6</v>
      </c>
      <c r="F375" s="17">
        <v>12243</v>
      </c>
      <c r="G375" s="17">
        <f>SUMIFS(Table1[Profit (Month)],Table1[Category],Table1[[#This Row],[Category]],Table1[Supplier],Table1[[#This Row],[Supplier]],Table1[Brand],Table1[[#This Row],[Brand]],Table1[Year],Table1[[#This Row],[Year]],Table1[Month],"&lt;="&amp;Table1[[#This Row],[Month]])</f>
        <v>75693</v>
      </c>
      <c r="H375" s="17">
        <f>Table1[[#This Row],[YTD profit ]]+SUMIFS(Table1[Profit (Month)],Table1[Category],Table1[[#This Row],[Category]],Table1[Supplier],Table1[[#This Row],[Supplier]],Table1[Brand],Table1[[#This Row],[Brand]],Table1[Year],Table1[[#This Row],[Year]]-1,Table1[Month],"&gt;"&amp;Table1[[#This Row],[Month]])</f>
        <v>154746</v>
      </c>
      <c r="I375" s="17" t="str">
        <f>TEXT(DATE(Table1[[#This Row],[Year]],Table1[[#This Row],[Month]],1),"mmmm")</f>
        <v>June</v>
      </c>
    </row>
    <row r="376" spans="1:9" x14ac:dyDescent="0.35">
      <c r="A376" t="s">
        <v>6</v>
      </c>
      <c r="B376" t="s">
        <v>13</v>
      </c>
      <c r="C376" t="s">
        <v>14</v>
      </c>
      <c r="D376">
        <v>2023</v>
      </c>
      <c r="E376">
        <v>7</v>
      </c>
      <c r="F376" s="17">
        <v>10094</v>
      </c>
      <c r="G376" s="17">
        <f>SUMIFS(Table1[Profit (Month)],Table1[Category],Table1[[#This Row],[Category]],Table1[Supplier],Table1[[#This Row],[Supplier]],Table1[Brand],Table1[[#This Row],[Brand]],Table1[Year],Table1[[#This Row],[Year]],Table1[Month],"&lt;="&amp;Table1[[#This Row],[Month]])</f>
        <v>85787</v>
      </c>
      <c r="H376" s="17">
        <f>Table1[[#This Row],[YTD profit ]]+SUMIFS(Table1[Profit (Month)],Table1[Category],Table1[[#This Row],[Category]],Table1[Supplier],Table1[[#This Row],[Supplier]],Table1[Brand],Table1[[#This Row],[Brand]],Table1[Year],Table1[[#This Row],[Year]]-1,Table1[Month],"&gt;"&amp;Table1[[#This Row],[Month]])</f>
        <v>150249</v>
      </c>
      <c r="I376" s="17" t="str">
        <f>TEXT(DATE(Table1[[#This Row],[Year]],Table1[[#This Row],[Month]],1),"mmmm")</f>
        <v>July</v>
      </c>
    </row>
    <row r="377" spans="1:9" x14ac:dyDescent="0.35">
      <c r="A377" t="s">
        <v>6</v>
      </c>
      <c r="B377" t="s">
        <v>13</v>
      </c>
      <c r="C377" t="s">
        <v>14</v>
      </c>
      <c r="D377">
        <v>2023</v>
      </c>
      <c r="E377">
        <v>8</v>
      </c>
      <c r="F377" s="17">
        <v>12324</v>
      </c>
      <c r="G377" s="17">
        <f>SUMIFS(Table1[Profit (Month)],Table1[Category],Table1[[#This Row],[Category]],Table1[Supplier],Table1[[#This Row],[Supplier]],Table1[Brand],Table1[[#This Row],[Brand]],Table1[Year],Table1[[#This Row],[Year]],Table1[Month],"&lt;="&amp;Table1[[#This Row],[Month]])</f>
        <v>98111</v>
      </c>
      <c r="H377" s="17">
        <f>Table1[[#This Row],[YTD profit ]]+SUMIFS(Table1[Profit (Month)],Table1[Category],Table1[[#This Row],[Category]],Table1[Supplier],Table1[[#This Row],[Supplier]],Table1[Brand],Table1[[#This Row],[Brand]],Table1[Year],Table1[[#This Row],[Year]]-1,Table1[Month],"&gt;"&amp;Table1[[#This Row],[Month]])</f>
        <v>150408</v>
      </c>
      <c r="I377" s="17" t="str">
        <f>TEXT(DATE(Table1[[#This Row],[Year]],Table1[[#This Row],[Month]],1),"mmmm")</f>
        <v>August</v>
      </c>
    </row>
    <row r="378" spans="1:9" x14ac:dyDescent="0.35">
      <c r="A378" t="s">
        <v>6</v>
      </c>
      <c r="B378" t="s">
        <v>13</v>
      </c>
      <c r="C378" t="s">
        <v>14</v>
      </c>
      <c r="D378">
        <v>2023</v>
      </c>
      <c r="E378">
        <v>9</v>
      </c>
      <c r="F378" s="17">
        <v>13777</v>
      </c>
      <c r="G378" s="17">
        <f>SUMIFS(Table1[Profit (Month)],Table1[Category],Table1[[#This Row],[Category]],Table1[Supplier],Table1[[#This Row],[Supplier]],Table1[Brand],Table1[[#This Row],[Brand]],Table1[Year],Table1[[#This Row],[Year]],Table1[Month],"&lt;="&amp;Table1[[#This Row],[Month]])</f>
        <v>111888</v>
      </c>
      <c r="H378" s="17">
        <f>Table1[[#This Row],[YTD profit ]]+SUMIFS(Table1[Profit (Month)],Table1[Category],Table1[[#This Row],[Category]],Table1[Supplier],Table1[[#This Row],[Supplier]],Table1[Brand],Table1[[#This Row],[Brand]],Table1[Year],Table1[[#This Row],[Year]]-1,Table1[Month],"&gt;"&amp;Table1[[#This Row],[Month]])</f>
        <v>149865</v>
      </c>
      <c r="I378" s="17" t="str">
        <f>TEXT(DATE(Table1[[#This Row],[Year]],Table1[[#This Row],[Month]],1),"mmmm")</f>
        <v>September</v>
      </c>
    </row>
    <row r="379" spans="1:9" x14ac:dyDescent="0.35">
      <c r="A379" t="s">
        <v>6</v>
      </c>
      <c r="B379" t="s">
        <v>13</v>
      </c>
      <c r="C379" t="s">
        <v>14</v>
      </c>
      <c r="D379">
        <v>2023</v>
      </c>
      <c r="E379">
        <v>10</v>
      </c>
      <c r="F379" s="17">
        <v>10830</v>
      </c>
      <c r="G379" s="17">
        <f>SUMIFS(Table1[Profit (Month)],Table1[Category],Table1[[#This Row],[Category]],Table1[Supplier],Table1[[#This Row],[Supplier]],Table1[Brand],Table1[[#This Row],[Brand]],Table1[Year],Table1[[#This Row],[Year]],Table1[Month],"&lt;="&amp;Table1[[#This Row],[Month]])</f>
        <v>122718</v>
      </c>
      <c r="H379" s="17">
        <f>Table1[[#This Row],[YTD profit ]]+SUMIFS(Table1[Profit (Month)],Table1[Category],Table1[[#This Row],[Category]],Table1[Supplier],Table1[[#This Row],[Supplier]],Table1[Brand],Table1[[#This Row],[Brand]],Table1[Year],Table1[[#This Row],[Year]]-1,Table1[Month],"&gt;"&amp;Table1[[#This Row],[Month]])</f>
        <v>149692</v>
      </c>
      <c r="I379" s="17" t="str">
        <f>TEXT(DATE(Table1[[#This Row],[Year]],Table1[[#This Row],[Month]],1),"mmmm")</f>
        <v>October</v>
      </c>
    </row>
    <row r="380" spans="1:9" x14ac:dyDescent="0.35">
      <c r="A380" t="s">
        <v>6</v>
      </c>
      <c r="B380" t="s">
        <v>13</v>
      </c>
      <c r="C380" t="s">
        <v>14</v>
      </c>
      <c r="D380">
        <v>2023</v>
      </c>
      <c r="E380">
        <v>11</v>
      </c>
      <c r="F380" s="17">
        <v>11740</v>
      </c>
      <c r="G380" s="17">
        <f>SUMIFS(Table1[Profit (Month)],Table1[Category],Table1[[#This Row],[Category]],Table1[Supplier],Table1[[#This Row],[Supplier]],Table1[Brand],Table1[[#This Row],[Brand]],Table1[Year],Table1[[#This Row],[Year]],Table1[Month],"&lt;="&amp;Table1[[#This Row],[Month]])</f>
        <v>134458</v>
      </c>
      <c r="H380" s="17">
        <f>Table1[[#This Row],[YTD profit ]]+SUMIFS(Table1[Profit (Month)],Table1[Category],Table1[[#This Row],[Category]],Table1[Supplier],Table1[[#This Row],[Supplier]],Table1[Brand],Table1[[#This Row],[Brand]],Table1[Year],Table1[[#This Row],[Year]]-1,Table1[Month],"&gt;"&amp;Table1[[#This Row],[Month]])</f>
        <v>146649</v>
      </c>
      <c r="I380" s="17" t="str">
        <f>TEXT(DATE(Table1[[#This Row],[Year]],Table1[[#This Row],[Month]],1),"mmmm")</f>
        <v>November</v>
      </c>
    </row>
    <row r="381" spans="1:9" x14ac:dyDescent="0.35">
      <c r="A381" t="s">
        <v>6</v>
      </c>
      <c r="B381" t="s">
        <v>13</v>
      </c>
      <c r="C381" t="s">
        <v>14</v>
      </c>
      <c r="D381">
        <v>2023</v>
      </c>
      <c r="E381">
        <v>12</v>
      </c>
      <c r="F381" s="17">
        <v>13535</v>
      </c>
      <c r="G381" s="17">
        <f>SUMIFS(Table1[Profit (Month)],Table1[Category],Table1[[#This Row],[Category]],Table1[Supplier],Table1[[#This Row],[Supplier]],Table1[Brand],Table1[[#This Row],[Brand]],Table1[Year],Table1[[#This Row],[Year]],Table1[Month],"&lt;="&amp;Table1[[#This Row],[Month]])</f>
        <v>147993</v>
      </c>
      <c r="H381" s="17">
        <f>Table1[[#This Row],[YTD profit ]]+SUMIFS(Table1[Profit (Month)],Table1[Category],Table1[[#This Row],[Category]],Table1[Supplier],Table1[[#This Row],[Supplier]],Table1[Brand],Table1[[#This Row],[Brand]],Table1[Year],Table1[[#This Row],[Year]]-1,Table1[Month],"&gt;"&amp;Table1[[#This Row],[Month]])</f>
        <v>147993</v>
      </c>
      <c r="I381" s="17" t="str">
        <f>TEXT(DATE(Table1[[#This Row],[Year]],Table1[[#This Row],[Month]],1),"mmmm")</f>
        <v>December</v>
      </c>
    </row>
    <row r="382" spans="1:9" x14ac:dyDescent="0.35">
      <c r="A382" t="s">
        <v>6</v>
      </c>
      <c r="B382" t="s">
        <v>13</v>
      </c>
      <c r="C382" t="s">
        <v>14</v>
      </c>
      <c r="D382">
        <v>2024</v>
      </c>
      <c r="E382">
        <v>1</v>
      </c>
      <c r="F382" s="17">
        <v>13357</v>
      </c>
      <c r="G382" s="17">
        <f>SUMIFS(Table1[Profit (Month)],Table1[Category],Table1[[#This Row],[Category]],Table1[Supplier],Table1[[#This Row],[Supplier]],Table1[Brand],Table1[[#This Row],[Brand]],Table1[Year],Table1[[#This Row],[Year]],Table1[Month],"&lt;="&amp;Table1[[#This Row],[Month]])</f>
        <v>13357</v>
      </c>
      <c r="H382" s="17">
        <f>Table1[[#This Row],[YTD profit ]]+SUMIFS(Table1[Profit (Month)],Table1[Category],Table1[[#This Row],[Category]],Table1[Supplier],Table1[[#This Row],[Supplier]],Table1[Brand],Table1[[#This Row],[Brand]],Table1[Year],Table1[[#This Row],[Year]]-1,Table1[Month],"&gt;"&amp;Table1[[#This Row],[Month]])</f>
        <v>150378</v>
      </c>
      <c r="I382" s="17" t="str">
        <f>TEXT(DATE(Table1[[#This Row],[Year]],Table1[[#This Row],[Month]],1),"mmmm")</f>
        <v>January</v>
      </c>
    </row>
    <row r="383" spans="1:9" x14ac:dyDescent="0.35">
      <c r="A383" t="s">
        <v>6</v>
      </c>
      <c r="B383" t="s">
        <v>13</v>
      </c>
      <c r="C383" t="s">
        <v>14</v>
      </c>
      <c r="D383">
        <v>2024</v>
      </c>
      <c r="E383">
        <v>2</v>
      </c>
      <c r="F383" s="17">
        <v>10797</v>
      </c>
      <c r="G383" s="17">
        <f>SUMIFS(Table1[Profit (Month)],Table1[Category],Table1[[#This Row],[Category]],Table1[Supplier],Table1[[#This Row],[Supplier]],Table1[Brand],Table1[[#This Row],[Brand]],Table1[Year],Table1[[#This Row],[Year]],Table1[Month],"&lt;="&amp;Table1[[#This Row],[Month]])</f>
        <v>24154</v>
      </c>
      <c r="H383" s="17">
        <f>Table1[[#This Row],[YTD profit ]]+SUMIFS(Table1[Profit (Month)],Table1[Category],Table1[[#This Row],[Category]],Table1[Supplier],Table1[[#This Row],[Supplier]],Table1[Brand],Table1[[#This Row],[Brand]],Table1[Year],Table1[[#This Row],[Year]]-1,Table1[Month],"&gt;"&amp;Table1[[#This Row],[Month]])</f>
        <v>149354</v>
      </c>
      <c r="I383" s="17" t="str">
        <f>TEXT(DATE(Table1[[#This Row],[Year]],Table1[[#This Row],[Month]],1),"mmmm")</f>
        <v>February</v>
      </c>
    </row>
    <row r="384" spans="1:9" x14ac:dyDescent="0.35">
      <c r="A384" t="s">
        <v>6</v>
      </c>
      <c r="B384" t="s">
        <v>13</v>
      </c>
      <c r="C384" t="s">
        <v>14</v>
      </c>
      <c r="D384">
        <v>2024</v>
      </c>
      <c r="E384">
        <v>3</v>
      </c>
      <c r="F384" s="17">
        <v>12803</v>
      </c>
      <c r="G384" s="17">
        <f>SUMIFS(Table1[Profit (Month)],Table1[Category],Table1[[#This Row],[Category]],Table1[Supplier],Table1[[#This Row],[Supplier]],Table1[Brand],Table1[[#This Row],[Brand]],Table1[Year],Table1[[#This Row],[Year]],Table1[Month],"&lt;="&amp;Table1[[#This Row],[Month]])</f>
        <v>36957</v>
      </c>
      <c r="H384" s="17">
        <f>Table1[[#This Row],[YTD profit ]]+SUMIFS(Table1[Profit (Month)],Table1[Category],Table1[[#This Row],[Category]],Table1[Supplier],Table1[[#This Row],[Supplier]],Table1[Brand],Table1[[#This Row],[Brand]],Table1[Year],Table1[[#This Row],[Year]]-1,Table1[Month],"&gt;"&amp;Table1[[#This Row],[Month]])</f>
        <v>149896</v>
      </c>
      <c r="I384" s="17" t="str">
        <f>TEXT(DATE(Table1[[#This Row],[Year]],Table1[[#This Row],[Month]],1),"mmmm")</f>
        <v>March</v>
      </c>
    </row>
    <row r="385" spans="1:9" x14ac:dyDescent="0.35">
      <c r="A385" t="s">
        <v>6</v>
      </c>
      <c r="B385" t="s">
        <v>13</v>
      </c>
      <c r="C385" t="s">
        <v>14</v>
      </c>
      <c r="D385">
        <v>2024</v>
      </c>
      <c r="E385">
        <v>4</v>
      </c>
      <c r="F385" s="17">
        <v>10368</v>
      </c>
      <c r="G385" s="17">
        <f>SUMIFS(Table1[Profit (Month)],Table1[Category],Table1[[#This Row],[Category]],Table1[Supplier],Table1[[#This Row],[Supplier]],Table1[Brand],Table1[[#This Row],[Brand]],Table1[Year],Table1[[#This Row],[Year]],Table1[Month],"&lt;="&amp;Table1[[#This Row],[Month]])</f>
        <v>47325</v>
      </c>
      <c r="H385" s="17">
        <f>Table1[[#This Row],[YTD profit ]]+SUMIFS(Table1[Profit (Month)],Table1[Category],Table1[[#This Row],[Category]],Table1[Supplier],Table1[[#This Row],[Supplier]],Table1[Brand],Table1[[#This Row],[Brand]],Table1[Year],Table1[[#This Row],[Year]]-1,Table1[Month],"&gt;"&amp;Table1[[#This Row],[Month]])</f>
        <v>146588</v>
      </c>
      <c r="I385" s="17" t="str">
        <f>TEXT(DATE(Table1[[#This Row],[Year]],Table1[[#This Row],[Month]],1),"mmmm")</f>
        <v>April</v>
      </c>
    </row>
    <row r="386" spans="1:9" x14ac:dyDescent="0.35">
      <c r="A386" t="s">
        <v>6</v>
      </c>
      <c r="B386" t="s">
        <v>13</v>
      </c>
      <c r="C386" t="s">
        <v>14</v>
      </c>
      <c r="D386">
        <v>2024</v>
      </c>
      <c r="E386">
        <v>5</v>
      </c>
      <c r="F386" s="17">
        <v>12502</v>
      </c>
      <c r="G386" s="17">
        <f>SUMIFS(Table1[Profit (Month)],Table1[Category],Table1[[#This Row],[Category]],Table1[Supplier],Table1[[#This Row],[Supplier]],Table1[Brand],Table1[[#This Row],[Brand]],Table1[Year],Table1[[#This Row],[Year]],Table1[Month],"&lt;="&amp;Table1[[#This Row],[Month]])</f>
        <v>59827</v>
      </c>
      <c r="H386" s="17">
        <f>Table1[[#This Row],[YTD profit ]]+SUMIFS(Table1[Profit (Month)],Table1[Category],Table1[[#This Row],[Category]],Table1[Supplier],Table1[[#This Row],[Supplier]],Table1[Brand],Table1[[#This Row],[Brand]],Table1[Year],Table1[[#This Row],[Year]]-1,Table1[Month],"&gt;"&amp;Table1[[#This Row],[Month]])</f>
        <v>144370</v>
      </c>
      <c r="I386" s="17" t="str">
        <f>TEXT(DATE(Table1[[#This Row],[Year]],Table1[[#This Row],[Month]],1),"mmmm")</f>
        <v>May</v>
      </c>
    </row>
    <row r="387" spans="1:9" x14ac:dyDescent="0.35">
      <c r="A387" t="s">
        <v>15</v>
      </c>
      <c r="B387" t="s">
        <v>13</v>
      </c>
      <c r="C387" t="s">
        <v>16</v>
      </c>
      <c r="D387">
        <v>2018</v>
      </c>
      <c r="E387">
        <v>1</v>
      </c>
      <c r="F387" s="17">
        <v>12534</v>
      </c>
      <c r="G387" s="17">
        <f>SUMIFS(Table1[Profit (Month)],Table1[Category],Table1[[#This Row],[Category]],Table1[Supplier],Table1[[#This Row],[Supplier]],Table1[Brand],Table1[[#This Row],[Brand]],Table1[Year],Table1[[#This Row],[Year]],Table1[Month],"&lt;="&amp;Table1[[#This Row],[Month]])</f>
        <v>12534</v>
      </c>
      <c r="H387" s="17">
        <f>Table1[[#This Row],[YTD profit ]]+SUMIFS(Table1[Profit (Month)],Table1[Category],Table1[[#This Row],[Category]],Table1[Supplier],Table1[[#This Row],[Supplier]],Table1[Brand],Table1[[#This Row],[Brand]],Table1[Year],Table1[[#This Row],[Year]]-1,Table1[Month],"&gt;"&amp;Table1[[#This Row],[Month]])</f>
        <v>12534</v>
      </c>
      <c r="I387" s="17" t="str">
        <f>TEXT(DATE(Table1[[#This Row],[Year]],Table1[[#This Row],[Month]],1),"mmmm")</f>
        <v>January</v>
      </c>
    </row>
    <row r="388" spans="1:9" x14ac:dyDescent="0.35">
      <c r="A388" t="s">
        <v>15</v>
      </c>
      <c r="B388" t="s">
        <v>13</v>
      </c>
      <c r="C388" t="s">
        <v>16</v>
      </c>
      <c r="D388">
        <v>2018</v>
      </c>
      <c r="E388">
        <v>2</v>
      </c>
      <c r="F388" s="17">
        <v>14734</v>
      </c>
      <c r="G388" s="17">
        <f>SUMIFS(Table1[Profit (Month)],Table1[Category],Table1[[#This Row],[Category]],Table1[Supplier],Table1[[#This Row],[Supplier]],Table1[Brand],Table1[[#This Row],[Brand]],Table1[Year],Table1[[#This Row],[Year]],Table1[Month],"&lt;="&amp;Table1[[#This Row],[Month]])</f>
        <v>27268</v>
      </c>
      <c r="H388" s="17">
        <f>Table1[[#This Row],[YTD profit ]]+SUMIFS(Table1[Profit (Month)],Table1[Category],Table1[[#This Row],[Category]],Table1[Supplier],Table1[[#This Row],[Supplier]],Table1[Brand],Table1[[#This Row],[Brand]],Table1[Year],Table1[[#This Row],[Year]]-1,Table1[Month],"&gt;"&amp;Table1[[#This Row],[Month]])</f>
        <v>27268</v>
      </c>
      <c r="I388" s="17" t="str">
        <f>TEXT(DATE(Table1[[#This Row],[Year]],Table1[[#This Row],[Month]],1),"mmmm")</f>
        <v>February</v>
      </c>
    </row>
    <row r="389" spans="1:9" x14ac:dyDescent="0.35">
      <c r="A389" t="s">
        <v>15</v>
      </c>
      <c r="B389" t="s">
        <v>13</v>
      </c>
      <c r="C389" t="s">
        <v>16</v>
      </c>
      <c r="D389">
        <v>2018</v>
      </c>
      <c r="E389">
        <v>3</v>
      </c>
      <c r="F389" s="17">
        <v>11287</v>
      </c>
      <c r="G389" s="17">
        <f>SUMIFS(Table1[Profit (Month)],Table1[Category],Table1[[#This Row],[Category]],Table1[Supplier],Table1[[#This Row],[Supplier]],Table1[Brand],Table1[[#This Row],[Brand]],Table1[Year],Table1[[#This Row],[Year]],Table1[Month],"&lt;="&amp;Table1[[#This Row],[Month]])</f>
        <v>38555</v>
      </c>
      <c r="H389" s="17">
        <f>Table1[[#This Row],[YTD profit ]]+SUMIFS(Table1[Profit (Month)],Table1[Category],Table1[[#This Row],[Category]],Table1[Supplier],Table1[[#This Row],[Supplier]],Table1[Brand],Table1[[#This Row],[Brand]],Table1[Year],Table1[[#This Row],[Year]]-1,Table1[Month],"&gt;"&amp;Table1[[#This Row],[Month]])</f>
        <v>38555</v>
      </c>
      <c r="I389" s="17" t="str">
        <f>TEXT(DATE(Table1[[#This Row],[Year]],Table1[[#This Row],[Month]],1),"mmmm")</f>
        <v>March</v>
      </c>
    </row>
    <row r="390" spans="1:9" x14ac:dyDescent="0.35">
      <c r="A390" t="s">
        <v>15</v>
      </c>
      <c r="B390" t="s">
        <v>13</v>
      </c>
      <c r="C390" t="s">
        <v>16</v>
      </c>
      <c r="D390">
        <v>2018</v>
      </c>
      <c r="E390">
        <v>4</v>
      </c>
      <c r="F390" s="17">
        <v>11808</v>
      </c>
      <c r="G390" s="17">
        <f>SUMIFS(Table1[Profit (Month)],Table1[Category],Table1[[#This Row],[Category]],Table1[Supplier],Table1[[#This Row],[Supplier]],Table1[Brand],Table1[[#This Row],[Brand]],Table1[Year],Table1[[#This Row],[Year]],Table1[Month],"&lt;="&amp;Table1[[#This Row],[Month]])</f>
        <v>50363</v>
      </c>
      <c r="H390" s="17">
        <f>Table1[[#This Row],[YTD profit ]]+SUMIFS(Table1[Profit (Month)],Table1[Category],Table1[[#This Row],[Category]],Table1[Supplier],Table1[[#This Row],[Supplier]],Table1[Brand],Table1[[#This Row],[Brand]],Table1[Year],Table1[[#This Row],[Year]]-1,Table1[Month],"&gt;"&amp;Table1[[#This Row],[Month]])</f>
        <v>50363</v>
      </c>
      <c r="I390" s="17" t="str">
        <f>TEXT(DATE(Table1[[#This Row],[Year]],Table1[[#This Row],[Month]],1),"mmmm")</f>
        <v>April</v>
      </c>
    </row>
    <row r="391" spans="1:9" x14ac:dyDescent="0.35">
      <c r="A391" t="s">
        <v>15</v>
      </c>
      <c r="B391" t="s">
        <v>13</v>
      </c>
      <c r="C391" t="s">
        <v>16</v>
      </c>
      <c r="D391">
        <v>2018</v>
      </c>
      <c r="E391">
        <v>5</v>
      </c>
      <c r="F391" s="17">
        <v>12029</v>
      </c>
      <c r="G391" s="17">
        <f>SUMIFS(Table1[Profit (Month)],Table1[Category],Table1[[#This Row],[Category]],Table1[Supplier],Table1[[#This Row],[Supplier]],Table1[Brand],Table1[[#This Row],[Brand]],Table1[Year],Table1[[#This Row],[Year]],Table1[Month],"&lt;="&amp;Table1[[#This Row],[Month]])</f>
        <v>62392</v>
      </c>
      <c r="H391" s="17">
        <f>Table1[[#This Row],[YTD profit ]]+SUMIFS(Table1[Profit (Month)],Table1[Category],Table1[[#This Row],[Category]],Table1[Supplier],Table1[[#This Row],[Supplier]],Table1[Brand],Table1[[#This Row],[Brand]],Table1[Year],Table1[[#This Row],[Year]]-1,Table1[Month],"&gt;"&amp;Table1[[#This Row],[Month]])</f>
        <v>62392</v>
      </c>
      <c r="I391" s="17" t="str">
        <f>TEXT(DATE(Table1[[#This Row],[Year]],Table1[[#This Row],[Month]],1),"mmmm")</f>
        <v>May</v>
      </c>
    </row>
    <row r="392" spans="1:9" x14ac:dyDescent="0.35">
      <c r="A392" t="s">
        <v>15</v>
      </c>
      <c r="B392" t="s">
        <v>13</v>
      </c>
      <c r="C392" t="s">
        <v>16</v>
      </c>
      <c r="D392">
        <v>2018</v>
      </c>
      <c r="E392">
        <v>6</v>
      </c>
      <c r="F392" s="17">
        <v>14943</v>
      </c>
      <c r="G392" s="17">
        <f>SUMIFS(Table1[Profit (Month)],Table1[Category],Table1[[#This Row],[Category]],Table1[Supplier],Table1[[#This Row],[Supplier]],Table1[Brand],Table1[[#This Row],[Brand]],Table1[Year],Table1[[#This Row],[Year]],Table1[Month],"&lt;="&amp;Table1[[#This Row],[Month]])</f>
        <v>77335</v>
      </c>
      <c r="H392" s="17">
        <f>Table1[[#This Row],[YTD profit ]]+SUMIFS(Table1[Profit (Month)],Table1[Category],Table1[[#This Row],[Category]],Table1[Supplier],Table1[[#This Row],[Supplier]],Table1[Brand],Table1[[#This Row],[Brand]],Table1[Year],Table1[[#This Row],[Year]]-1,Table1[Month],"&gt;"&amp;Table1[[#This Row],[Month]])</f>
        <v>77335</v>
      </c>
      <c r="I392" s="17" t="str">
        <f>TEXT(DATE(Table1[[#This Row],[Year]],Table1[[#This Row],[Month]],1),"mmmm")</f>
        <v>June</v>
      </c>
    </row>
    <row r="393" spans="1:9" x14ac:dyDescent="0.35">
      <c r="A393" t="s">
        <v>15</v>
      </c>
      <c r="B393" t="s">
        <v>13</v>
      </c>
      <c r="C393" t="s">
        <v>16</v>
      </c>
      <c r="D393">
        <v>2018</v>
      </c>
      <c r="E393">
        <v>7</v>
      </c>
      <c r="F393" s="17">
        <v>14846</v>
      </c>
      <c r="G393" s="17">
        <f>SUMIFS(Table1[Profit (Month)],Table1[Category],Table1[[#This Row],[Category]],Table1[Supplier],Table1[[#This Row],[Supplier]],Table1[Brand],Table1[[#This Row],[Brand]],Table1[Year],Table1[[#This Row],[Year]],Table1[Month],"&lt;="&amp;Table1[[#This Row],[Month]])</f>
        <v>92181</v>
      </c>
      <c r="H393" s="17">
        <f>Table1[[#This Row],[YTD profit ]]+SUMIFS(Table1[Profit (Month)],Table1[Category],Table1[[#This Row],[Category]],Table1[Supplier],Table1[[#This Row],[Supplier]],Table1[Brand],Table1[[#This Row],[Brand]],Table1[Year],Table1[[#This Row],[Year]]-1,Table1[Month],"&gt;"&amp;Table1[[#This Row],[Month]])</f>
        <v>92181</v>
      </c>
      <c r="I393" s="17" t="str">
        <f>TEXT(DATE(Table1[[#This Row],[Year]],Table1[[#This Row],[Month]],1),"mmmm")</f>
        <v>July</v>
      </c>
    </row>
    <row r="394" spans="1:9" x14ac:dyDescent="0.35">
      <c r="A394" t="s">
        <v>15</v>
      </c>
      <c r="B394" t="s">
        <v>13</v>
      </c>
      <c r="C394" t="s">
        <v>16</v>
      </c>
      <c r="D394">
        <v>2018</v>
      </c>
      <c r="E394">
        <v>8</v>
      </c>
      <c r="F394" s="17">
        <v>14353</v>
      </c>
      <c r="G394" s="17">
        <f>SUMIFS(Table1[Profit (Month)],Table1[Category],Table1[[#This Row],[Category]],Table1[Supplier],Table1[[#This Row],[Supplier]],Table1[Brand],Table1[[#This Row],[Brand]],Table1[Year],Table1[[#This Row],[Year]],Table1[Month],"&lt;="&amp;Table1[[#This Row],[Month]])</f>
        <v>106534</v>
      </c>
      <c r="H394" s="17">
        <f>Table1[[#This Row],[YTD profit ]]+SUMIFS(Table1[Profit (Month)],Table1[Category],Table1[[#This Row],[Category]],Table1[Supplier],Table1[[#This Row],[Supplier]],Table1[Brand],Table1[[#This Row],[Brand]],Table1[Year],Table1[[#This Row],[Year]]-1,Table1[Month],"&gt;"&amp;Table1[[#This Row],[Month]])</f>
        <v>106534</v>
      </c>
      <c r="I394" s="17" t="str">
        <f>TEXT(DATE(Table1[[#This Row],[Year]],Table1[[#This Row],[Month]],1),"mmmm")</f>
        <v>August</v>
      </c>
    </row>
    <row r="395" spans="1:9" x14ac:dyDescent="0.35">
      <c r="A395" t="s">
        <v>15</v>
      </c>
      <c r="B395" t="s">
        <v>13</v>
      </c>
      <c r="C395" t="s">
        <v>16</v>
      </c>
      <c r="D395">
        <v>2018</v>
      </c>
      <c r="E395">
        <v>9</v>
      </c>
      <c r="F395" s="17">
        <v>13209</v>
      </c>
      <c r="G395" s="17">
        <f>SUMIFS(Table1[Profit (Month)],Table1[Category],Table1[[#This Row],[Category]],Table1[Supplier],Table1[[#This Row],[Supplier]],Table1[Brand],Table1[[#This Row],[Brand]],Table1[Year],Table1[[#This Row],[Year]],Table1[Month],"&lt;="&amp;Table1[[#This Row],[Month]])</f>
        <v>119743</v>
      </c>
      <c r="H395" s="17">
        <f>Table1[[#This Row],[YTD profit ]]+SUMIFS(Table1[Profit (Month)],Table1[Category],Table1[[#This Row],[Category]],Table1[Supplier],Table1[[#This Row],[Supplier]],Table1[Brand],Table1[[#This Row],[Brand]],Table1[Year],Table1[[#This Row],[Year]]-1,Table1[Month],"&gt;"&amp;Table1[[#This Row],[Month]])</f>
        <v>119743</v>
      </c>
      <c r="I395" s="17" t="str">
        <f>TEXT(DATE(Table1[[#This Row],[Year]],Table1[[#This Row],[Month]],1),"mmmm")</f>
        <v>September</v>
      </c>
    </row>
    <row r="396" spans="1:9" x14ac:dyDescent="0.35">
      <c r="A396" t="s">
        <v>15</v>
      </c>
      <c r="B396" t="s">
        <v>13</v>
      </c>
      <c r="C396" t="s">
        <v>16</v>
      </c>
      <c r="D396">
        <v>2018</v>
      </c>
      <c r="E396">
        <v>10</v>
      </c>
      <c r="F396" s="17">
        <v>10703</v>
      </c>
      <c r="G396" s="17">
        <f>SUMIFS(Table1[Profit (Month)],Table1[Category],Table1[[#This Row],[Category]],Table1[Supplier],Table1[[#This Row],[Supplier]],Table1[Brand],Table1[[#This Row],[Brand]],Table1[Year],Table1[[#This Row],[Year]],Table1[Month],"&lt;="&amp;Table1[[#This Row],[Month]])</f>
        <v>130446</v>
      </c>
      <c r="H396" s="17">
        <f>Table1[[#This Row],[YTD profit ]]+SUMIFS(Table1[Profit (Month)],Table1[Category],Table1[[#This Row],[Category]],Table1[Supplier],Table1[[#This Row],[Supplier]],Table1[Brand],Table1[[#This Row],[Brand]],Table1[Year],Table1[[#This Row],[Year]]-1,Table1[Month],"&gt;"&amp;Table1[[#This Row],[Month]])</f>
        <v>130446</v>
      </c>
      <c r="I396" s="17" t="str">
        <f>TEXT(DATE(Table1[[#This Row],[Year]],Table1[[#This Row],[Month]],1),"mmmm")</f>
        <v>October</v>
      </c>
    </row>
    <row r="397" spans="1:9" x14ac:dyDescent="0.35">
      <c r="A397" t="s">
        <v>15</v>
      </c>
      <c r="B397" t="s">
        <v>13</v>
      </c>
      <c r="C397" t="s">
        <v>16</v>
      </c>
      <c r="D397">
        <v>2018</v>
      </c>
      <c r="E397">
        <v>11</v>
      </c>
      <c r="F397" s="17">
        <v>14133</v>
      </c>
      <c r="G397" s="17">
        <f>SUMIFS(Table1[Profit (Month)],Table1[Category],Table1[[#This Row],[Category]],Table1[Supplier],Table1[[#This Row],[Supplier]],Table1[Brand],Table1[[#This Row],[Brand]],Table1[Year],Table1[[#This Row],[Year]],Table1[Month],"&lt;="&amp;Table1[[#This Row],[Month]])</f>
        <v>144579</v>
      </c>
      <c r="H397" s="17">
        <f>Table1[[#This Row],[YTD profit ]]+SUMIFS(Table1[Profit (Month)],Table1[Category],Table1[[#This Row],[Category]],Table1[Supplier],Table1[[#This Row],[Supplier]],Table1[Brand],Table1[[#This Row],[Brand]],Table1[Year],Table1[[#This Row],[Year]]-1,Table1[Month],"&gt;"&amp;Table1[[#This Row],[Month]])</f>
        <v>144579</v>
      </c>
      <c r="I397" s="17" t="str">
        <f>TEXT(DATE(Table1[[#This Row],[Year]],Table1[[#This Row],[Month]],1),"mmmm")</f>
        <v>November</v>
      </c>
    </row>
    <row r="398" spans="1:9" x14ac:dyDescent="0.35">
      <c r="A398" t="s">
        <v>15</v>
      </c>
      <c r="B398" t="s">
        <v>13</v>
      </c>
      <c r="C398" t="s">
        <v>16</v>
      </c>
      <c r="D398">
        <v>2018</v>
      </c>
      <c r="E398">
        <v>12</v>
      </c>
      <c r="F398" s="17">
        <v>10796</v>
      </c>
      <c r="G398" s="17">
        <f>SUMIFS(Table1[Profit (Month)],Table1[Category],Table1[[#This Row],[Category]],Table1[Supplier],Table1[[#This Row],[Supplier]],Table1[Brand],Table1[[#This Row],[Brand]],Table1[Year],Table1[[#This Row],[Year]],Table1[Month],"&lt;="&amp;Table1[[#This Row],[Month]])</f>
        <v>155375</v>
      </c>
      <c r="H398" s="17">
        <f>Table1[[#This Row],[YTD profit ]]+SUMIFS(Table1[Profit (Month)],Table1[Category],Table1[[#This Row],[Category]],Table1[Supplier],Table1[[#This Row],[Supplier]],Table1[Brand],Table1[[#This Row],[Brand]],Table1[Year],Table1[[#This Row],[Year]]-1,Table1[Month],"&gt;"&amp;Table1[[#This Row],[Month]])</f>
        <v>155375</v>
      </c>
      <c r="I398" s="17" t="str">
        <f>TEXT(DATE(Table1[[#This Row],[Year]],Table1[[#This Row],[Month]],1),"mmmm")</f>
        <v>December</v>
      </c>
    </row>
    <row r="399" spans="1:9" x14ac:dyDescent="0.35">
      <c r="A399" t="s">
        <v>15</v>
      </c>
      <c r="B399" t="s">
        <v>13</v>
      </c>
      <c r="C399" t="s">
        <v>16</v>
      </c>
      <c r="D399">
        <v>2019</v>
      </c>
      <c r="E399">
        <v>1</v>
      </c>
      <c r="F399" s="17">
        <v>12584</v>
      </c>
      <c r="G399" s="17">
        <f>SUMIFS(Table1[Profit (Month)],Table1[Category],Table1[[#This Row],[Category]],Table1[Supplier],Table1[[#This Row],[Supplier]],Table1[Brand],Table1[[#This Row],[Brand]],Table1[Year],Table1[[#This Row],[Year]],Table1[Month],"&lt;="&amp;Table1[[#This Row],[Month]])</f>
        <v>12584</v>
      </c>
      <c r="H399" s="17">
        <f>Table1[[#This Row],[YTD profit ]]+SUMIFS(Table1[Profit (Month)],Table1[Category],Table1[[#This Row],[Category]],Table1[Supplier],Table1[[#This Row],[Supplier]],Table1[Brand],Table1[[#This Row],[Brand]],Table1[Year],Table1[[#This Row],[Year]]-1,Table1[Month],"&gt;"&amp;Table1[[#This Row],[Month]])</f>
        <v>155425</v>
      </c>
      <c r="I399" s="17" t="str">
        <f>TEXT(DATE(Table1[[#This Row],[Year]],Table1[[#This Row],[Month]],1),"mmmm")</f>
        <v>January</v>
      </c>
    </row>
    <row r="400" spans="1:9" x14ac:dyDescent="0.35">
      <c r="A400" t="s">
        <v>15</v>
      </c>
      <c r="B400" t="s">
        <v>13</v>
      </c>
      <c r="C400" t="s">
        <v>16</v>
      </c>
      <c r="D400">
        <v>2019</v>
      </c>
      <c r="E400">
        <v>2</v>
      </c>
      <c r="F400" s="17">
        <v>12438</v>
      </c>
      <c r="G400" s="17">
        <f>SUMIFS(Table1[Profit (Month)],Table1[Category],Table1[[#This Row],[Category]],Table1[Supplier],Table1[[#This Row],[Supplier]],Table1[Brand],Table1[[#This Row],[Brand]],Table1[Year],Table1[[#This Row],[Year]],Table1[Month],"&lt;="&amp;Table1[[#This Row],[Month]])</f>
        <v>25022</v>
      </c>
      <c r="H400" s="17">
        <f>Table1[[#This Row],[YTD profit ]]+SUMIFS(Table1[Profit (Month)],Table1[Category],Table1[[#This Row],[Category]],Table1[Supplier],Table1[[#This Row],[Supplier]],Table1[Brand],Table1[[#This Row],[Brand]],Table1[Year],Table1[[#This Row],[Year]]-1,Table1[Month],"&gt;"&amp;Table1[[#This Row],[Month]])</f>
        <v>153129</v>
      </c>
      <c r="I400" s="17" t="str">
        <f>TEXT(DATE(Table1[[#This Row],[Year]],Table1[[#This Row],[Month]],1),"mmmm")</f>
        <v>February</v>
      </c>
    </row>
    <row r="401" spans="1:9" x14ac:dyDescent="0.35">
      <c r="A401" t="s">
        <v>15</v>
      </c>
      <c r="B401" t="s">
        <v>13</v>
      </c>
      <c r="C401" t="s">
        <v>16</v>
      </c>
      <c r="D401">
        <v>2019</v>
      </c>
      <c r="E401">
        <v>3</v>
      </c>
      <c r="F401" s="17">
        <v>11402</v>
      </c>
      <c r="G401" s="17">
        <f>SUMIFS(Table1[Profit (Month)],Table1[Category],Table1[[#This Row],[Category]],Table1[Supplier],Table1[[#This Row],[Supplier]],Table1[Brand],Table1[[#This Row],[Brand]],Table1[Year],Table1[[#This Row],[Year]],Table1[Month],"&lt;="&amp;Table1[[#This Row],[Month]])</f>
        <v>36424</v>
      </c>
      <c r="H401" s="17">
        <f>Table1[[#This Row],[YTD profit ]]+SUMIFS(Table1[Profit (Month)],Table1[Category],Table1[[#This Row],[Category]],Table1[Supplier],Table1[[#This Row],[Supplier]],Table1[Brand],Table1[[#This Row],[Brand]],Table1[Year],Table1[[#This Row],[Year]]-1,Table1[Month],"&gt;"&amp;Table1[[#This Row],[Month]])</f>
        <v>153244</v>
      </c>
      <c r="I401" s="17" t="str">
        <f>TEXT(DATE(Table1[[#This Row],[Year]],Table1[[#This Row],[Month]],1),"mmmm")</f>
        <v>March</v>
      </c>
    </row>
    <row r="402" spans="1:9" x14ac:dyDescent="0.35">
      <c r="A402" t="s">
        <v>15</v>
      </c>
      <c r="B402" t="s">
        <v>13</v>
      </c>
      <c r="C402" t="s">
        <v>16</v>
      </c>
      <c r="D402">
        <v>2019</v>
      </c>
      <c r="E402">
        <v>4</v>
      </c>
      <c r="F402" s="17">
        <v>12274</v>
      </c>
      <c r="G402" s="17">
        <f>SUMIFS(Table1[Profit (Month)],Table1[Category],Table1[[#This Row],[Category]],Table1[Supplier],Table1[[#This Row],[Supplier]],Table1[Brand],Table1[[#This Row],[Brand]],Table1[Year],Table1[[#This Row],[Year]],Table1[Month],"&lt;="&amp;Table1[[#This Row],[Month]])</f>
        <v>48698</v>
      </c>
      <c r="H402" s="17">
        <f>Table1[[#This Row],[YTD profit ]]+SUMIFS(Table1[Profit (Month)],Table1[Category],Table1[[#This Row],[Category]],Table1[Supplier],Table1[[#This Row],[Supplier]],Table1[Brand],Table1[[#This Row],[Brand]],Table1[Year],Table1[[#This Row],[Year]]-1,Table1[Month],"&gt;"&amp;Table1[[#This Row],[Month]])</f>
        <v>153710</v>
      </c>
      <c r="I402" s="17" t="str">
        <f>TEXT(DATE(Table1[[#This Row],[Year]],Table1[[#This Row],[Month]],1),"mmmm")</f>
        <v>April</v>
      </c>
    </row>
    <row r="403" spans="1:9" x14ac:dyDescent="0.35">
      <c r="A403" t="s">
        <v>15</v>
      </c>
      <c r="B403" t="s">
        <v>13</v>
      </c>
      <c r="C403" t="s">
        <v>16</v>
      </c>
      <c r="D403">
        <v>2019</v>
      </c>
      <c r="E403">
        <v>5</v>
      </c>
      <c r="F403" s="17">
        <v>12915</v>
      </c>
      <c r="G403" s="17">
        <f>SUMIFS(Table1[Profit (Month)],Table1[Category],Table1[[#This Row],[Category]],Table1[Supplier],Table1[[#This Row],[Supplier]],Table1[Brand],Table1[[#This Row],[Brand]],Table1[Year],Table1[[#This Row],[Year]],Table1[Month],"&lt;="&amp;Table1[[#This Row],[Month]])</f>
        <v>61613</v>
      </c>
      <c r="H403" s="17">
        <f>Table1[[#This Row],[YTD profit ]]+SUMIFS(Table1[Profit (Month)],Table1[Category],Table1[[#This Row],[Category]],Table1[Supplier],Table1[[#This Row],[Supplier]],Table1[Brand],Table1[[#This Row],[Brand]],Table1[Year],Table1[[#This Row],[Year]]-1,Table1[Month],"&gt;"&amp;Table1[[#This Row],[Month]])</f>
        <v>154596</v>
      </c>
      <c r="I403" s="17" t="str">
        <f>TEXT(DATE(Table1[[#This Row],[Year]],Table1[[#This Row],[Month]],1),"mmmm")</f>
        <v>May</v>
      </c>
    </row>
    <row r="404" spans="1:9" x14ac:dyDescent="0.35">
      <c r="A404" t="s">
        <v>15</v>
      </c>
      <c r="B404" t="s">
        <v>13</v>
      </c>
      <c r="C404" t="s">
        <v>16</v>
      </c>
      <c r="D404">
        <v>2019</v>
      </c>
      <c r="E404">
        <v>6</v>
      </c>
      <c r="F404" s="17">
        <v>12943</v>
      </c>
      <c r="G404" s="17">
        <f>SUMIFS(Table1[Profit (Month)],Table1[Category],Table1[[#This Row],[Category]],Table1[Supplier],Table1[[#This Row],[Supplier]],Table1[Brand],Table1[[#This Row],[Brand]],Table1[Year],Table1[[#This Row],[Year]],Table1[Month],"&lt;="&amp;Table1[[#This Row],[Month]])</f>
        <v>74556</v>
      </c>
      <c r="H404" s="17">
        <f>Table1[[#This Row],[YTD profit ]]+SUMIFS(Table1[Profit (Month)],Table1[Category],Table1[[#This Row],[Category]],Table1[Supplier],Table1[[#This Row],[Supplier]],Table1[Brand],Table1[[#This Row],[Brand]],Table1[Year],Table1[[#This Row],[Year]]-1,Table1[Month],"&gt;"&amp;Table1[[#This Row],[Month]])</f>
        <v>152596</v>
      </c>
      <c r="I404" s="17" t="str">
        <f>TEXT(DATE(Table1[[#This Row],[Year]],Table1[[#This Row],[Month]],1),"mmmm")</f>
        <v>June</v>
      </c>
    </row>
    <row r="405" spans="1:9" x14ac:dyDescent="0.35">
      <c r="A405" t="s">
        <v>15</v>
      </c>
      <c r="B405" t="s">
        <v>13</v>
      </c>
      <c r="C405" t="s">
        <v>16</v>
      </c>
      <c r="D405">
        <v>2019</v>
      </c>
      <c r="E405">
        <v>7</v>
      </c>
      <c r="F405" s="17">
        <v>11920</v>
      </c>
      <c r="G405" s="17">
        <f>SUMIFS(Table1[Profit (Month)],Table1[Category],Table1[[#This Row],[Category]],Table1[Supplier],Table1[[#This Row],[Supplier]],Table1[Brand],Table1[[#This Row],[Brand]],Table1[Year],Table1[[#This Row],[Year]],Table1[Month],"&lt;="&amp;Table1[[#This Row],[Month]])</f>
        <v>86476</v>
      </c>
      <c r="H405" s="17">
        <f>Table1[[#This Row],[YTD profit ]]+SUMIFS(Table1[Profit (Month)],Table1[Category],Table1[[#This Row],[Category]],Table1[Supplier],Table1[[#This Row],[Supplier]],Table1[Brand],Table1[[#This Row],[Brand]],Table1[Year],Table1[[#This Row],[Year]]-1,Table1[Month],"&gt;"&amp;Table1[[#This Row],[Month]])</f>
        <v>149670</v>
      </c>
      <c r="I405" s="17" t="str">
        <f>TEXT(DATE(Table1[[#This Row],[Year]],Table1[[#This Row],[Month]],1),"mmmm")</f>
        <v>July</v>
      </c>
    </row>
    <row r="406" spans="1:9" x14ac:dyDescent="0.35">
      <c r="A406" t="s">
        <v>15</v>
      </c>
      <c r="B406" t="s">
        <v>13</v>
      </c>
      <c r="C406" t="s">
        <v>16</v>
      </c>
      <c r="D406">
        <v>2019</v>
      </c>
      <c r="E406">
        <v>8</v>
      </c>
      <c r="F406" s="17">
        <v>13397</v>
      </c>
      <c r="G406" s="17">
        <f>SUMIFS(Table1[Profit (Month)],Table1[Category],Table1[[#This Row],[Category]],Table1[Supplier],Table1[[#This Row],[Supplier]],Table1[Brand],Table1[[#This Row],[Brand]],Table1[Year],Table1[[#This Row],[Year]],Table1[Month],"&lt;="&amp;Table1[[#This Row],[Month]])</f>
        <v>99873</v>
      </c>
      <c r="H406" s="17">
        <f>Table1[[#This Row],[YTD profit ]]+SUMIFS(Table1[Profit (Month)],Table1[Category],Table1[[#This Row],[Category]],Table1[Supplier],Table1[[#This Row],[Supplier]],Table1[Brand],Table1[[#This Row],[Brand]],Table1[Year],Table1[[#This Row],[Year]]-1,Table1[Month],"&gt;"&amp;Table1[[#This Row],[Month]])</f>
        <v>148714</v>
      </c>
      <c r="I406" s="17" t="str">
        <f>TEXT(DATE(Table1[[#This Row],[Year]],Table1[[#This Row],[Month]],1),"mmmm")</f>
        <v>August</v>
      </c>
    </row>
    <row r="407" spans="1:9" x14ac:dyDescent="0.35">
      <c r="A407" t="s">
        <v>15</v>
      </c>
      <c r="B407" t="s">
        <v>13</v>
      </c>
      <c r="C407" t="s">
        <v>16</v>
      </c>
      <c r="D407">
        <v>2019</v>
      </c>
      <c r="E407">
        <v>9</v>
      </c>
      <c r="F407" s="17">
        <v>14936</v>
      </c>
      <c r="G407" s="17">
        <f>SUMIFS(Table1[Profit (Month)],Table1[Category],Table1[[#This Row],[Category]],Table1[Supplier],Table1[[#This Row],[Supplier]],Table1[Brand],Table1[[#This Row],[Brand]],Table1[Year],Table1[[#This Row],[Year]],Table1[Month],"&lt;="&amp;Table1[[#This Row],[Month]])</f>
        <v>114809</v>
      </c>
      <c r="H407" s="17">
        <f>Table1[[#This Row],[YTD profit ]]+SUMIFS(Table1[Profit (Month)],Table1[Category],Table1[[#This Row],[Category]],Table1[Supplier],Table1[[#This Row],[Supplier]],Table1[Brand],Table1[[#This Row],[Brand]],Table1[Year],Table1[[#This Row],[Year]]-1,Table1[Month],"&gt;"&amp;Table1[[#This Row],[Month]])</f>
        <v>150441</v>
      </c>
      <c r="I407" s="17" t="str">
        <f>TEXT(DATE(Table1[[#This Row],[Year]],Table1[[#This Row],[Month]],1),"mmmm")</f>
        <v>September</v>
      </c>
    </row>
    <row r="408" spans="1:9" x14ac:dyDescent="0.35">
      <c r="A408" t="s">
        <v>15</v>
      </c>
      <c r="B408" t="s">
        <v>13</v>
      </c>
      <c r="C408" t="s">
        <v>16</v>
      </c>
      <c r="D408">
        <v>2019</v>
      </c>
      <c r="E408">
        <v>10</v>
      </c>
      <c r="F408" s="17">
        <v>12069</v>
      </c>
      <c r="G408" s="17">
        <f>SUMIFS(Table1[Profit (Month)],Table1[Category],Table1[[#This Row],[Category]],Table1[Supplier],Table1[[#This Row],[Supplier]],Table1[Brand],Table1[[#This Row],[Brand]],Table1[Year],Table1[[#This Row],[Year]],Table1[Month],"&lt;="&amp;Table1[[#This Row],[Month]])</f>
        <v>126878</v>
      </c>
      <c r="H408" s="17">
        <f>Table1[[#This Row],[YTD profit ]]+SUMIFS(Table1[Profit (Month)],Table1[Category],Table1[[#This Row],[Category]],Table1[Supplier],Table1[[#This Row],[Supplier]],Table1[Brand],Table1[[#This Row],[Brand]],Table1[Year],Table1[[#This Row],[Year]]-1,Table1[Month],"&gt;"&amp;Table1[[#This Row],[Month]])</f>
        <v>151807</v>
      </c>
      <c r="I408" s="17" t="str">
        <f>TEXT(DATE(Table1[[#This Row],[Year]],Table1[[#This Row],[Month]],1),"mmmm")</f>
        <v>October</v>
      </c>
    </row>
    <row r="409" spans="1:9" x14ac:dyDescent="0.35">
      <c r="A409" t="s">
        <v>15</v>
      </c>
      <c r="B409" t="s">
        <v>13</v>
      </c>
      <c r="C409" t="s">
        <v>16</v>
      </c>
      <c r="D409">
        <v>2019</v>
      </c>
      <c r="E409">
        <v>11</v>
      </c>
      <c r="F409" s="17">
        <v>11040</v>
      </c>
      <c r="G409" s="17">
        <f>SUMIFS(Table1[Profit (Month)],Table1[Category],Table1[[#This Row],[Category]],Table1[Supplier],Table1[[#This Row],[Supplier]],Table1[Brand],Table1[[#This Row],[Brand]],Table1[Year],Table1[[#This Row],[Year]],Table1[Month],"&lt;="&amp;Table1[[#This Row],[Month]])</f>
        <v>137918</v>
      </c>
      <c r="H409" s="17">
        <f>Table1[[#This Row],[YTD profit ]]+SUMIFS(Table1[Profit (Month)],Table1[Category],Table1[[#This Row],[Category]],Table1[Supplier],Table1[[#This Row],[Supplier]],Table1[Brand],Table1[[#This Row],[Brand]],Table1[Year],Table1[[#This Row],[Year]]-1,Table1[Month],"&gt;"&amp;Table1[[#This Row],[Month]])</f>
        <v>148714</v>
      </c>
      <c r="I409" s="17" t="str">
        <f>TEXT(DATE(Table1[[#This Row],[Year]],Table1[[#This Row],[Month]],1),"mmmm")</f>
        <v>November</v>
      </c>
    </row>
    <row r="410" spans="1:9" x14ac:dyDescent="0.35">
      <c r="A410" t="s">
        <v>15</v>
      </c>
      <c r="B410" t="s">
        <v>13</v>
      </c>
      <c r="C410" t="s">
        <v>16</v>
      </c>
      <c r="D410">
        <v>2019</v>
      </c>
      <c r="E410">
        <v>12</v>
      </c>
      <c r="F410" s="17">
        <v>12533</v>
      </c>
      <c r="G410" s="17">
        <f>SUMIFS(Table1[Profit (Month)],Table1[Category],Table1[[#This Row],[Category]],Table1[Supplier],Table1[[#This Row],[Supplier]],Table1[Brand],Table1[[#This Row],[Brand]],Table1[Year],Table1[[#This Row],[Year]],Table1[Month],"&lt;="&amp;Table1[[#This Row],[Month]])</f>
        <v>150451</v>
      </c>
      <c r="H410" s="17">
        <f>Table1[[#This Row],[YTD profit ]]+SUMIFS(Table1[Profit (Month)],Table1[Category],Table1[[#This Row],[Category]],Table1[Supplier],Table1[[#This Row],[Supplier]],Table1[Brand],Table1[[#This Row],[Brand]],Table1[Year],Table1[[#This Row],[Year]]-1,Table1[Month],"&gt;"&amp;Table1[[#This Row],[Month]])</f>
        <v>150451</v>
      </c>
      <c r="I410" s="17" t="str">
        <f>TEXT(DATE(Table1[[#This Row],[Year]],Table1[[#This Row],[Month]],1),"mmmm")</f>
        <v>December</v>
      </c>
    </row>
    <row r="411" spans="1:9" x14ac:dyDescent="0.35">
      <c r="A411" t="s">
        <v>15</v>
      </c>
      <c r="B411" t="s">
        <v>13</v>
      </c>
      <c r="C411" t="s">
        <v>16</v>
      </c>
      <c r="D411">
        <v>2020</v>
      </c>
      <c r="E411">
        <v>1</v>
      </c>
      <c r="F411" s="17">
        <v>10609</v>
      </c>
      <c r="G411" s="17">
        <f>SUMIFS(Table1[Profit (Month)],Table1[Category],Table1[[#This Row],[Category]],Table1[Supplier],Table1[[#This Row],[Supplier]],Table1[Brand],Table1[[#This Row],[Brand]],Table1[Year],Table1[[#This Row],[Year]],Table1[Month],"&lt;="&amp;Table1[[#This Row],[Month]])</f>
        <v>10609</v>
      </c>
      <c r="H411" s="17">
        <f>Table1[[#This Row],[YTD profit ]]+SUMIFS(Table1[Profit (Month)],Table1[Category],Table1[[#This Row],[Category]],Table1[Supplier],Table1[[#This Row],[Supplier]],Table1[Brand],Table1[[#This Row],[Brand]],Table1[Year],Table1[[#This Row],[Year]]-1,Table1[Month],"&gt;"&amp;Table1[[#This Row],[Month]])</f>
        <v>148476</v>
      </c>
      <c r="I411" s="17" t="str">
        <f>TEXT(DATE(Table1[[#This Row],[Year]],Table1[[#This Row],[Month]],1),"mmmm")</f>
        <v>January</v>
      </c>
    </row>
    <row r="412" spans="1:9" x14ac:dyDescent="0.35">
      <c r="A412" t="s">
        <v>15</v>
      </c>
      <c r="B412" t="s">
        <v>13</v>
      </c>
      <c r="C412" t="s">
        <v>16</v>
      </c>
      <c r="D412">
        <v>2020</v>
      </c>
      <c r="E412">
        <v>2</v>
      </c>
      <c r="F412" s="17">
        <v>13786</v>
      </c>
      <c r="G412" s="17">
        <f>SUMIFS(Table1[Profit (Month)],Table1[Category],Table1[[#This Row],[Category]],Table1[Supplier],Table1[[#This Row],[Supplier]],Table1[Brand],Table1[[#This Row],[Brand]],Table1[Year],Table1[[#This Row],[Year]],Table1[Month],"&lt;="&amp;Table1[[#This Row],[Month]])</f>
        <v>24395</v>
      </c>
      <c r="H412" s="17">
        <f>Table1[[#This Row],[YTD profit ]]+SUMIFS(Table1[Profit (Month)],Table1[Category],Table1[[#This Row],[Category]],Table1[Supplier],Table1[[#This Row],[Supplier]],Table1[Brand],Table1[[#This Row],[Brand]],Table1[Year],Table1[[#This Row],[Year]]-1,Table1[Month],"&gt;"&amp;Table1[[#This Row],[Month]])</f>
        <v>149824</v>
      </c>
      <c r="I412" s="17" t="str">
        <f>TEXT(DATE(Table1[[#This Row],[Year]],Table1[[#This Row],[Month]],1),"mmmm")</f>
        <v>February</v>
      </c>
    </row>
    <row r="413" spans="1:9" x14ac:dyDescent="0.35">
      <c r="A413" t="s">
        <v>15</v>
      </c>
      <c r="B413" t="s">
        <v>13</v>
      </c>
      <c r="C413" t="s">
        <v>16</v>
      </c>
      <c r="D413">
        <v>2020</v>
      </c>
      <c r="E413">
        <v>3</v>
      </c>
      <c r="F413" s="17">
        <v>11662</v>
      </c>
      <c r="G413" s="17">
        <f>SUMIFS(Table1[Profit (Month)],Table1[Category],Table1[[#This Row],[Category]],Table1[Supplier],Table1[[#This Row],[Supplier]],Table1[Brand],Table1[[#This Row],[Brand]],Table1[Year],Table1[[#This Row],[Year]],Table1[Month],"&lt;="&amp;Table1[[#This Row],[Month]])</f>
        <v>36057</v>
      </c>
      <c r="H413" s="17">
        <f>Table1[[#This Row],[YTD profit ]]+SUMIFS(Table1[Profit (Month)],Table1[Category],Table1[[#This Row],[Category]],Table1[Supplier],Table1[[#This Row],[Supplier]],Table1[Brand],Table1[[#This Row],[Brand]],Table1[Year],Table1[[#This Row],[Year]]-1,Table1[Month],"&gt;"&amp;Table1[[#This Row],[Month]])</f>
        <v>150084</v>
      </c>
      <c r="I413" s="17" t="str">
        <f>TEXT(DATE(Table1[[#This Row],[Year]],Table1[[#This Row],[Month]],1),"mmmm")</f>
        <v>March</v>
      </c>
    </row>
    <row r="414" spans="1:9" x14ac:dyDescent="0.35">
      <c r="A414" t="s">
        <v>15</v>
      </c>
      <c r="B414" t="s">
        <v>13</v>
      </c>
      <c r="C414" t="s">
        <v>16</v>
      </c>
      <c r="D414">
        <v>2020</v>
      </c>
      <c r="E414">
        <v>4</v>
      </c>
      <c r="F414" s="17">
        <v>14736</v>
      </c>
      <c r="G414" s="17">
        <f>SUMIFS(Table1[Profit (Month)],Table1[Category],Table1[[#This Row],[Category]],Table1[Supplier],Table1[[#This Row],[Supplier]],Table1[Brand],Table1[[#This Row],[Brand]],Table1[Year],Table1[[#This Row],[Year]],Table1[Month],"&lt;="&amp;Table1[[#This Row],[Month]])</f>
        <v>50793</v>
      </c>
      <c r="H414" s="17">
        <f>Table1[[#This Row],[YTD profit ]]+SUMIFS(Table1[Profit (Month)],Table1[Category],Table1[[#This Row],[Category]],Table1[Supplier],Table1[[#This Row],[Supplier]],Table1[Brand],Table1[[#This Row],[Brand]],Table1[Year],Table1[[#This Row],[Year]]-1,Table1[Month],"&gt;"&amp;Table1[[#This Row],[Month]])</f>
        <v>152546</v>
      </c>
      <c r="I414" s="17" t="str">
        <f>TEXT(DATE(Table1[[#This Row],[Year]],Table1[[#This Row],[Month]],1),"mmmm")</f>
        <v>April</v>
      </c>
    </row>
    <row r="415" spans="1:9" x14ac:dyDescent="0.35">
      <c r="A415" t="s">
        <v>15</v>
      </c>
      <c r="B415" t="s">
        <v>13</v>
      </c>
      <c r="C415" t="s">
        <v>16</v>
      </c>
      <c r="D415">
        <v>2020</v>
      </c>
      <c r="E415">
        <v>5</v>
      </c>
      <c r="F415" s="17">
        <v>14345</v>
      </c>
      <c r="G415" s="17">
        <f>SUMIFS(Table1[Profit (Month)],Table1[Category],Table1[[#This Row],[Category]],Table1[Supplier],Table1[[#This Row],[Supplier]],Table1[Brand],Table1[[#This Row],[Brand]],Table1[Year],Table1[[#This Row],[Year]],Table1[Month],"&lt;="&amp;Table1[[#This Row],[Month]])</f>
        <v>65138</v>
      </c>
      <c r="H415" s="17">
        <f>Table1[[#This Row],[YTD profit ]]+SUMIFS(Table1[Profit (Month)],Table1[Category],Table1[[#This Row],[Category]],Table1[Supplier],Table1[[#This Row],[Supplier]],Table1[Brand],Table1[[#This Row],[Brand]],Table1[Year],Table1[[#This Row],[Year]]-1,Table1[Month],"&gt;"&amp;Table1[[#This Row],[Month]])</f>
        <v>153976</v>
      </c>
      <c r="I415" s="17" t="str">
        <f>TEXT(DATE(Table1[[#This Row],[Year]],Table1[[#This Row],[Month]],1),"mmmm")</f>
        <v>May</v>
      </c>
    </row>
    <row r="416" spans="1:9" x14ac:dyDescent="0.35">
      <c r="A416" t="s">
        <v>15</v>
      </c>
      <c r="B416" t="s">
        <v>13</v>
      </c>
      <c r="C416" t="s">
        <v>16</v>
      </c>
      <c r="D416">
        <v>2020</v>
      </c>
      <c r="E416">
        <v>6</v>
      </c>
      <c r="F416" s="17">
        <v>14046</v>
      </c>
      <c r="G416" s="17">
        <f>SUMIFS(Table1[Profit (Month)],Table1[Category],Table1[[#This Row],[Category]],Table1[Supplier],Table1[[#This Row],[Supplier]],Table1[Brand],Table1[[#This Row],[Brand]],Table1[Year],Table1[[#This Row],[Year]],Table1[Month],"&lt;="&amp;Table1[[#This Row],[Month]])</f>
        <v>79184</v>
      </c>
      <c r="H416" s="17">
        <f>Table1[[#This Row],[YTD profit ]]+SUMIFS(Table1[Profit (Month)],Table1[Category],Table1[[#This Row],[Category]],Table1[Supplier],Table1[[#This Row],[Supplier]],Table1[Brand],Table1[[#This Row],[Brand]],Table1[Year],Table1[[#This Row],[Year]]-1,Table1[Month],"&gt;"&amp;Table1[[#This Row],[Month]])</f>
        <v>155079</v>
      </c>
      <c r="I416" s="17" t="str">
        <f>TEXT(DATE(Table1[[#This Row],[Year]],Table1[[#This Row],[Month]],1),"mmmm")</f>
        <v>June</v>
      </c>
    </row>
    <row r="417" spans="1:9" x14ac:dyDescent="0.35">
      <c r="A417" t="s">
        <v>15</v>
      </c>
      <c r="B417" t="s">
        <v>13</v>
      </c>
      <c r="C417" t="s">
        <v>16</v>
      </c>
      <c r="D417">
        <v>2020</v>
      </c>
      <c r="E417">
        <v>7</v>
      </c>
      <c r="F417" s="17">
        <v>10188</v>
      </c>
      <c r="G417" s="17">
        <f>SUMIFS(Table1[Profit (Month)],Table1[Category],Table1[[#This Row],[Category]],Table1[Supplier],Table1[[#This Row],[Supplier]],Table1[Brand],Table1[[#This Row],[Brand]],Table1[Year],Table1[[#This Row],[Year]],Table1[Month],"&lt;="&amp;Table1[[#This Row],[Month]])</f>
        <v>89372</v>
      </c>
      <c r="H417" s="17">
        <f>Table1[[#This Row],[YTD profit ]]+SUMIFS(Table1[Profit (Month)],Table1[Category],Table1[[#This Row],[Category]],Table1[Supplier],Table1[[#This Row],[Supplier]],Table1[Brand],Table1[[#This Row],[Brand]],Table1[Year],Table1[[#This Row],[Year]]-1,Table1[Month],"&gt;"&amp;Table1[[#This Row],[Month]])</f>
        <v>153347</v>
      </c>
      <c r="I417" s="17" t="str">
        <f>TEXT(DATE(Table1[[#This Row],[Year]],Table1[[#This Row],[Month]],1),"mmmm")</f>
        <v>July</v>
      </c>
    </row>
    <row r="418" spans="1:9" x14ac:dyDescent="0.35">
      <c r="A418" t="s">
        <v>15</v>
      </c>
      <c r="B418" t="s">
        <v>13</v>
      </c>
      <c r="C418" t="s">
        <v>16</v>
      </c>
      <c r="D418">
        <v>2020</v>
      </c>
      <c r="E418">
        <v>8</v>
      </c>
      <c r="F418" s="17">
        <v>14602</v>
      </c>
      <c r="G418" s="17">
        <f>SUMIFS(Table1[Profit (Month)],Table1[Category],Table1[[#This Row],[Category]],Table1[Supplier],Table1[[#This Row],[Supplier]],Table1[Brand],Table1[[#This Row],[Brand]],Table1[Year],Table1[[#This Row],[Year]],Table1[Month],"&lt;="&amp;Table1[[#This Row],[Month]])</f>
        <v>103974</v>
      </c>
      <c r="H418" s="17">
        <f>Table1[[#This Row],[YTD profit ]]+SUMIFS(Table1[Profit (Month)],Table1[Category],Table1[[#This Row],[Category]],Table1[Supplier],Table1[[#This Row],[Supplier]],Table1[Brand],Table1[[#This Row],[Brand]],Table1[Year],Table1[[#This Row],[Year]]-1,Table1[Month],"&gt;"&amp;Table1[[#This Row],[Month]])</f>
        <v>154552</v>
      </c>
      <c r="I418" s="17" t="str">
        <f>TEXT(DATE(Table1[[#This Row],[Year]],Table1[[#This Row],[Month]],1),"mmmm")</f>
        <v>August</v>
      </c>
    </row>
    <row r="419" spans="1:9" x14ac:dyDescent="0.35">
      <c r="A419" t="s">
        <v>15</v>
      </c>
      <c r="B419" t="s">
        <v>13</v>
      </c>
      <c r="C419" t="s">
        <v>16</v>
      </c>
      <c r="D419">
        <v>2020</v>
      </c>
      <c r="E419">
        <v>9</v>
      </c>
      <c r="F419" s="17">
        <v>13783</v>
      </c>
      <c r="G419" s="17">
        <f>SUMIFS(Table1[Profit (Month)],Table1[Category],Table1[[#This Row],[Category]],Table1[Supplier],Table1[[#This Row],[Supplier]],Table1[Brand],Table1[[#This Row],[Brand]],Table1[Year],Table1[[#This Row],[Year]],Table1[Month],"&lt;="&amp;Table1[[#This Row],[Month]])</f>
        <v>117757</v>
      </c>
      <c r="H419" s="17">
        <f>Table1[[#This Row],[YTD profit ]]+SUMIFS(Table1[Profit (Month)],Table1[Category],Table1[[#This Row],[Category]],Table1[Supplier],Table1[[#This Row],[Supplier]],Table1[Brand],Table1[[#This Row],[Brand]],Table1[Year],Table1[[#This Row],[Year]]-1,Table1[Month],"&gt;"&amp;Table1[[#This Row],[Month]])</f>
        <v>153399</v>
      </c>
      <c r="I419" s="17" t="str">
        <f>TEXT(DATE(Table1[[#This Row],[Year]],Table1[[#This Row],[Month]],1),"mmmm")</f>
        <v>September</v>
      </c>
    </row>
    <row r="420" spans="1:9" x14ac:dyDescent="0.35">
      <c r="A420" t="s">
        <v>15</v>
      </c>
      <c r="B420" t="s">
        <v>13</v>
      </c>
      <c r="C420" t="s">
        <v>16</v>
      </c>
      <c r="D420">
        <v>2020</v>
      </c>
      <c r="E420">
        <v>10</v>
      </c>
      <c r="F420" s="17">
        <v>14815</v>
      </c>
      <c r="G420" s="17">
        <f>SUMIFS(Table1[Profit (Month)],Table1[Category],Table1[[#This Row],[Category]],Table1[Supplier],Table1[[#This Row],[Supplier]],Table1[Brand],Table1[[#This Row],[Brand]],Table1[Year],Table1[[#This Row],[Year]],Table1[Month],"&lt;="&amp;Table1[[#This Row],[Month]])</f>
        <v>132572</v>
      </c>
      <c r="H420" s="17">
        <f>Table1[[#This Row],[YTD profit ]]+SUMIFS(Table1[Profit (Month)],Table1[Category],Table1[[#This Row],[Category]],Table1[Supplier],Table1[[#This Row],[Supplier]],Table1[Brand],Table1[[#This Row],[Brand]],Table1[Year],Table1[[#This Row],[Year]]-1,Table1[Month],"&gt;"&amp;Table1[[#This Row],[Month]])</f>
        <v>156145</v>
      </c>
      <c r="I420" s="17" t="str">
        <f>TEXT(DATE(Table1[[#This Row],[Year]],Table1[[#This Row],[Month]],1),"mmmm")</f>
        <v>October</v>
      </c>
    </row>
    <row r="421" spans="1:9" x14ac:dyDescent="0.35">
      <c r="A421" t="s">
        <v>15</v>
      </c>
      <c r="B421" t="s">
        <v>13</v>
      </c>
      <c r="C421" t="s">
        <v>16</v>
      </c>
      <c r="D421">
        <v>2020</v>
      </c>
      <c r="E421">
        <v>11</v>
      </c>
      <c r="F421" s="17">
        <v>13571</v>
      </c>
      <c r="G421" s="17">
        <f>SUMIFS(Table1[Profit (Month)],Table1[Category],Table1[[#This Row],[Category]],Table1[Supplier],Table1[[#This Row],[Supplier]],Table1[Brand],Table1[[#This Row],[Brand]],Table1[Year],Table1[[#This Row],[Year]],Table1[Month],"&lt;="&amp;Table1[[#This Row],[Month]])</f>
        <v>146143</v>
      </c>
      <c r="H421" s="17">
        <f>Table1[[#This Row],[YTD profit ]]+SUMIFS(Table1[Profit (Month)],Table1[Category],Table1[[#This Row],[Category]],Table1[Supplier],Table1[[#This Row],[Supplier]],Table1[Brand],Table1[[#This Row],[Brand]],Table1[Year],Table1[[#This Row],[Year]]-1,Table1[Month],"&gt;"&amp;Table1[[#This Row],[Month]])</f>
        <v>158676</v>
      </c>
      <c r="I421" s="17" t="str">
        <f>TEXT(DATE(Table1[[#This Row],[Year]],Table1[[#This Row],[Month]],1),"mmmm")</f>
        <v>November</v>
      </c>
    </row>
    <row r="422" spans="1:9" x14ac:dyDescent="0.35">
      <c r="A422" t="s">
        <v>15</v>
      </c>
      <c r="B422" t="s">
        <v>13</v>
      </c>
      <c r="C422" t="s">
        <v>16</v>
      </c>
      <c r="D422">
        <v>2020</v>
      </c>
      <c r="E422">
        <v>12</v>
      </c>
      <c r="F422" s="17">
        <v>11949</v>
      </c>
      <c r="G422" s="17">
        <f>SUMIFS(Table1[Profit (Month)],Table1[Category],Table1[[#This Row],[Category]],Table1[Supplier],Table1[[#This Row],[Supplier]],Table1[Brand],Table1[[#This Row],[Brand]],Table1[Year],Table1[[#This Row],[Year]],Table1[Month],"&lt;="&amp;Table1[[#This Row],[Month]])</f>
        <v>158092</v>
      </c>
      <c r="H422" s="17">
        <f>Table1[[#This Row],[YTD profit ]]+SUMIFS(Table1[Profit (Month)],Table1[Category],Table1[[#This Row],[Category]],Table1[Supplier],Table1[[#This Row],[Supplier]],Table1[Brand],Table1[[#This Row],[Brand]],Table1[Year],Table1[[#This Row],[Year]]-1,Table1[Month],"&gt;"&amp;Table1[[#This Row],[Month]])</f>
        <v>158092</v>
      </c>
      <c r="I422" s="17" t="str">
        <f>TEXT(DATE(Table1[[#This Row],[Year]],Table1[[#This Row],[Month]],1),"mmmm")</f>
        <v>December</v>
      </c>
    </row>
    <row r="423" spans="1:9" x14ac:dyDescent="0.35">
      <c r="A423" t="s">
        <v>15</v>
      </c>
      <c r="B423" t="s">
        <v>13</v>
      </c>
      <c r="C423" t="s">
        <v>16</v>
      </c>
      <c r="D423">
        <v>2021</v>
      </c>
      <c r="E423">
        <v>1</v>
      </c>
      <c r="F423" s="17">
        <v>11080</v>
      </c>
      <c r="G423" s="17">
        <f>SUMIFS(Table1[Profit (Month)],Table1[Category],Table1[[#This Row],[Category]],Table1[Supplier],Table1[[#This Row],[Supplier]],Table1[Brand],Table1[[#This Row],[Brand]],Table1[Year],Table1[[#This Row],[Year]],Table1[Month],"&lt;="&amp;Table1[[#This Row],[Month]])</f>
        <v>11080</v>
      </c>
      <c r="H423" s="17">
        <f>Table1[[#This Row],[YTD profit ]]+SUMIFS(Table1[Profit (Month)],Table1[Category],Table1[[#This Row],[Category]],Table1[Supplier],Table1[[#This Row],[Supplier]],Table1[Brand],Table1[[#This Row],[Brand]],Table1[Year],Table1[[#This Row],[Year]]-1,Table1[Month],"&gt;"&amp;Table1[[#This Row],[Month]])</f>
        <v>158563</v>
      </c>
      <c r="I423" s="17" t="str">
        <f>TEXT(DATE(Table1[[#This Row],[Year]],Table1[[#This Row],[Month]],1),"mmmm")</f>
        <v>January</v>
      </c>
    </row>
    <row r="424" spans="1:9" x14ac:dyDescent="0.35">
      <c r="A424" t="s">
        <v>15</v>
      </c>
      <c r="B424" t="s">
        <v>13</v>
      </c>
      <c r="C424" t="s">
        <v>16</v>
      </c>
      <c r="D424">
        <v>2021</v>
      </c>
      <c r="E424">
        <v>2</v>
      </c>
      <c r="F424" s="17">
        <v>11631</v>
      </c>
      <c r="G424" s="17">
        <f>SUMIFS(Table1[Profit (Month)],Table1[Category],Table1[[#This Row],[Category]],Table1[Supplier],Table1[[#This Row],[Supplier]],Table1[Brand],Table1[[#This Row],[Brand]],Table1[Year],Table1[[#This Row],[Year]],Table1[Month],"&lt;="&amp;Table1[[#This Row],[Month]])</f>
        <v>22711</v>
      </c>
      <c r="H424" s="17">
        <f>Table1[[#This Row],[YTD profit ]]+SUMIFS(Table1[Profit (Month)],Table1[Category],Table1[[#This Row],[Category]],Table1[Supplier],Table1[[#This Row],[Supplier]],Table1[Brand],Table1[[#This Row],[Brand]],Table1[Year],Table1[[#This Row],[Year]]-1,Table1[Month],"&gt;"&amp;Table1[[#This Row],[Month]])</f>
        <v>156408</v>
      </c>
      <c r="I424" s="17" t="str">
        <f>TEXT(DATE(Table1[[#This Row],[Year]],Table1[[#This Row],[Month]],1),"mmmm")</f>
        <v>February</v>
      </c>
    </row>
    <row r="425" spans="1:9" x14ac:dyDescent="0.35">
      <c r="A425" t="s">
        <v>15</v>
      </c>
      <c r="B425" t="s">
        <v>13</v>
      </c>
      <c r="C425" t="s">
        <v>16</v>
      </c>
      <c r="D425">
        <v>2021</v>
      </c>
      <c r="E425">
        <v>3</v>
      </c>
      <c r="F425" s="17">
        <v>11216</v>
      </c>
      <c r="G425" s="17">
        <f>SUMIFS(Table1[Profit (Month)],Table1[Category],Table1[[#This Row],[Category]],Table1[Supplier],Table1[[#This Row],[Supplier]],Table1[Brand],Table1[[#This Row],[Brand]],Table1[Year],Table1[[#This Row],[Year]],Table1[Month],"&lt;="&amp;Table1[[#This Row],[Month]])</f>
        <v>33927</v>
      </c>
      <c r="H425" s="17">
        <f>Table1[[#This Row],[YTD profit ]]+SUMIFS(Table1[Profit (Month)],Table1[Category],Table1[[#This Row],[Category]],Table1[Supplier],Table1[[#This Row],[Supplier]],Table1[Brand],Table1[[#This Row],[Brand]],Table1[Year],Table1[[#This Row],[Year]]-1,Table1[Month],"&gt;"&amp;Table1[[#This Row],[Month]])</f>
        <v>155962</v>
      </c>
      <c r="I425" s="17" t="str">
        <f>TEXT(DATE(Table1[[#This Row],[Year]],Table1[[#This Row],[Month]],1),"mmmm")</f>
        <v>March</v>
      </c>
    </row>
    <row r="426" spans="1:9" x14ac:dyDescent="0.35">
      <c r="A426" t="s">
        <v>15</v>
      </c>
      <c r="B426" t="s">
        <v>13</v>
      </c>
      <c r="C426" t="s">
        <v>16</v>
      </c>
      <c r="D426">
        <v>2021</v>
      </c>
      <c r="E426">
        <v>4</v>
      </c>
      <c r="F426" s="17">
        <v>14437</v>
      </c>
      <c r="G426" s="17">
        <f>SUMIFS(Table1[Profit (Month)],Table1[Category],Table1[[#This Row],[Category]],Table1[Supplier],Table1[[#This Row],[Supplier]],Table1[Brand],Table1[[#This Row],[Brand]],Table1[Year],Table1[[#This Row],[Year]],Table1[Month],"&lt;="&amp;Table1[[#This Row],[Month]])</f>
        <v>48364</v>
      </c>
      <c r="H426" s="17">
        <f>Table1[[#This Row],[YTD profit ]]+SUMIFS(Table1[Profit (Month)],Table1[Category],Table1[[#This Row],[Category]],Table1[Supplier],Table1[[#This Row],[Supplier]],Table1[Brand],Table1[[#This Row],[Brand]],Table1[Year],Table1[[#This Row],[Year]]-1,Table1[Month],"&gt;"&amp;Table1[[#This Row],[Month]])</f>
        <v>155663</v>
      </c>
      <c r="I426" s="17" t="str">
        <f>TEXT(DATE(Table1[[#This Row],[Year]],Table1[[#This Row],[Month]],1),"mmmm")</f>
        <v>April</v>
      </c>
    </row>
    <row r="427" spans="1:9" x14ac:dyDescent="0.35">
      <c r="A427" t="s">
        <v>15</v>
      </c>
      <c r="B427" t="s">
        <v>13</v>
      </c>
      <c r="C427" t="s">
        <v>16</v>
      </c>
      <c r="D427">
        <v>2021</v>
      </c>
      <c r="E427">
        <v>5</v>
      </c>
      <c r="F427" s="17">
        <v>12138</v>
      </c>
      <c r="G427" s="17">
        <f>SUMIFS(Table1[Profit (Month)],Table1[Category],Table1[[#This Row],[Category]],Table1[Supplier],Table1[[#This Row],[Supplier]],Table1[Brand],Table1[[#This Row],[Brand]],Table1[Year],Table1[[#This Row],[Year]],Table1[Month],"&lt;="&amp;Table1[[#This Row],[Month]])</f>
        <v>60502</v>
      </c>
      <c r="H427" s="17">
        <f>Table1[[#This Row],[YTD profit ]]+SUMIFS(Table1[Profit (Month)],Table1[Category],Table1[[#This Row],[Category]],Table1[Supplier],Table1[[#This Row],[Supplier]],Table1[Brand],Table1[[#This Row],[Brand]],Table1[Year],Table1[[#This Row],[Year]]-1,Table1[Month],"&gt;"&amp;Table1[[#This Row],[Month]])</f>
        <v>153456</v>
      </c>
      <c r="I427" s="17" t="str">
        <f>TEXT(DATE(Table1[[#This Row],[Year]],Table1[[#This Row],[Month]],1),"mmmm")</f>
        <v>May</v>
      </c>
    </row>
    <row r="428" spans="1:9" x14ac:dyDescent="0.35">
      <c r="A428" t="s">
        <v>15</v>
      </c>
      <c r="B428" t="s">
        <v>13</v>
      </c>
      <c r="C428" t="s">
        <v>16</v>
      </c>
      <c r="D428">
        <v>2021</v>
      </c>
      <c r="E428">
        <v>6</v>
      </c>
      <c r="F428" s="17">
        <v>13822</v>
      </c>
      <c r="G428" s="17">
        <f>SUMIFS(Table1[Profit (Month)],Table1[Category],Table1[[#This Row],[Category]],Table1[Supplier],Table1[[#This Row],[Supplier]],Table1[Brand],Table1[[#This Row],[Brand]],Table1[Year],Table1[[#This Row],[Year]],Table1[Month],"&lt;="&amp;Table1[[#This Row],[Month]])</f>
        <v>74324</v>
      </c>
      <c r="H428" s="17">
        <f>Table1[[#This Row],[YTD profit ]]+SUMIFS(Table1[Profit (Month)],Table1[Category],Table1[[#This Row],[Category]],Table1[Supplier],Table1[[#This Row],[Supplier]],Table1[Brand],Table1[[#This Row],[Brand]],Table1[Year],Table1[[#This Row],[Year]]-1,Table1[Month],"&gt;"&amp;Table1[[#This Row],[Month]])</f>
        <v>153232</v>
      </c>
      <c r="I428" s="17" t="str">
        <f>TEXT(DATE(Table1[[#This Row],[Year]],Table1[[#This Row],[Month]],1),"mmmm")</f>
        <v>June</v>
      </c>
    </row>
    <row r="429" spans="1:9" x14ac:dyDescent="0.35">
      <c r="A429" t="s">
        <v>15</v>
      </c>
      <c r="B429" t="s">
        <v>13</v>
      </c>
      <c r="C429" t="s">
        <v>16</v>
      </c>
      <c r="D429">
        <v>2021</v>
      </c>
      <c r="E429">
        <v>7</v>
      </c>
      <c r="F429" s="17">
        <v>13691</v>
      </c>
      <c r="G429" s="17">
        <f>SUMIFS(Table1[Profit (Month)],Table1[Category],Table1[[#This Row],[Category]],Table1[Supplier],Table1[[#This Row],[Supplier]],Table1[Brand],Table1[[#This Row],[Brand]],Table1[Year],Table1[[#This Row],[Year]],Table1[Month],"&lt;="&amp;Table1[[#This Row],[Month]])</f>
        <v>88015</v>
      </c>
      <c r="H429" s="17">
        <f>Table1[[#This Row],[YTD profit ]]+SUMIFS(Table1[Profit (Month)],Table1[Category],Table1[[#This Row],[Category]],Table1[Supplier],Table1[[#This Row],[Supplier]],Table1[Brand],Table1[[#This Row],[Brand]],Table1[Year],Table1[[#This Row],[Year]]-1,Table1[Month],"&gt;"&amp;Table1[[#This Row],[Month]])</f>
        <v>156735</v>
      </c>
      <c r="I429" s="17" t="str">
        <f>TEXT(DATE(Table1[[#This Row],[Year]],Table1[[#This Row],[Month]],1),"mmmm")</f>
        <v>July</v>
      </c>
    </row>
    <row r="430" spans="1:9" x14ac:dyDescent="0.35">
      <c r="A430" t="s">
        <v>15</v>
      </c>
      <c r="B430" t="s">
        <v>13</v>
      </c>
      <c r="C430" t="s">
        <v>16</v>
      </c>
      <c r="D430">
        <v>2021</v>
      </c>
      <c r="E430">
        <v>8</v>
      </c>
      <c r="F430" s="17">
        <v>12763</v>
      </c>
      <c r="G430" s="17">
        <f>SUMIFS(Table1[Profit (Month)],Table1[Category],Table1[[#This Row],[Category]],Table1[Supplier],Table1[[#This Row],[Supplier]],Table1[Brand],Table1[[#This Row],[Brand]],Table1[Year],Table1[[#This Row],[Year]],Table1[Month],"&lt;="&amp;Table1[[#This Row],[Month]])</f>
        <v>100778</v>
      </c>
      <c r="H430" s="17">
        <f>Table1[[#This Row],[YTD profit ]]+SUMIFS(Table1[Profit (Month)],Table1[Category],Table1[[#This Row],[Category]],Table1[Supplier],Table1[[#This Row],[Supplier]],Table1[Brand],Table1[[#This Row],[Brand]],Table1[Year],Table1[[#This Row],[Year]]-1,Table1[Month],"&gt;"&amp;Table1[[#This Row],[Month]])</f>
        <v>154896</v>
      </c>
      <c r="I430" s="17" t="str">
        <f>TEXT(DATE(Table1[[#This Row],[Year]],Table1[[#This Row],[Month]],1),"mmmm")</f>
        <v>August</v>
      </c>
    </row>
    <row r="431" spans="1:9" x14ac:dyDescent="0.35">
      <c r="A431" t="s">
        <v>15</v>
      </c>
      <c r="B431" t="s">
        <v>13</v>
      </c>
      <c r="C431" t="s">
        <v>16</v>
      </c>
      <c r="D431">
        <v>2021</v>
      </c>
      <c r="E431">
        <v>9</v>
      </c>
      <c r="F431" s="17">
        <v>13506</v>
      </c>
      <c r="G431" s="17">
        <f>SUMIFS(Table1[Profit (Month)],Table1[Category],Table1[[#This Row],[Category]],Table1[Supplier],Table1[[#This Row],[Supplier]],Table1[Brand],Table1[[#This Row],[Brand]],Table1[Year],Table1[[#This Row],[Year]],Table1[Month],"&lt;="&amp;Table1[[#This Row],[Month]])</f>
        <v>114284</v>
      </c>
      <c r="H431" s="17">
        <f>Table1[[#This Row],[YTD profit ]]+SUMIFS(Table1[Profit (Month)],Table1[Category],Table1[[#This Row],[Category]],Table1[Supplier],Table1[[#This Row],[Supplier]],Table1[Brand],Table1[[#This Row],[Brand]],Table1[Year],Table1[[#This Row],[Year]]-1,Table1[Month],"&gt;"&amp;Table1[[#This Row],[Month]])</f>
        <v>154619</v>
      </c>
      <c r="I431" s="17" t="str">
        <f>TEXT(DATE(Table1[[#This Row],[Year]],Table1[[#This Row],[Month]],1),"mmmm")</f>
        <v>September</v>
      </c>
    </row>
    <row r="432" spans="1:9" x14ac:dyDescent="0.35">
      <c r="A432" t="s">
        <v>15</v>
      </c>
      <c r="B432" t="s">
        <v>13</v>
      </c>
      <c r="C432" t="s">
        <v>16</v>
      </c>
      <c r="D432">
        <v>2021</v>
      </c>
      <c r="E432">
        <v>10</v>
      </c>
      <c r="F432" s="17">
        <v>12642</v>
      </c>
      <c r="G432" s="17">
        <f>SUMIFS(Table1[Profit (Month)],Table1[Category],Table1[[#This Row],[Category]],Table1[Supplier],Table1[[#This Row],[Supplier]],Table1[Brand],Table1[[#This Row],[Brand]],Table1[Year],Table1[[#This Row],[Year]],Table1[Month],"&lt;="&amp;Table1[[#This Row],[Month]])</f>
        <v>126926</v>
      </c>
      <c r="H432" s="17">
        <f>Table1[[#This Row],[YTD profit ]]+SUMIFS(Table1[Profit (Month)],Table1[Category],Table1[[#This Row],[Category]],Table1[Supplier],Table1[[#This Row],[Supplier]],Table1[Brand],Table1[[#This Row],[Brand]],Table1[Year],Table1[[#This Row],[Year]]-1,Table1[Month],"&gt;"&amp;Table1[[#This Row],[Month]])</f>
        <v>152446</v>
      </c>
      <c r="I432" s="17" t="str">
        <f>TEXT(DATE(Table1[[#This Row],[Year]],Table1[[#This Row],[Month]],1),"mmmm")</f>
        <v>October</v>
      </c>
    </row>
    <row r="433" spans="1:9" x14ac:dyDescent="0.35">
      <c r="A433" t="s">
        <v>15</v>
      </c>
      <c r="B433" t="s">
        <v>13</v>
      </c>
      <c r="C433" t="s">
        <v>16</v>
      </c>
      <c r="D433">
        <v>2021</v>
      </c>
      <c r="E433">
        <v>11</v>
      </c>
      <c r="F433" s="17">
        <v>11521</v>
      </c>
      <c r="G433" s="17">
        <f>SUMIFS(Table1[Profit (Month)],Table1[Category],Table1[[#This Row],[Category]],Table1[Supplier],Table1[[#This Row],[Supplier]],Table1[Brand],Table1[[#This Row],[Brand]],Table1[Year],Table1[[#This Row],[Year]],Table1[Month],"&lt;="&amp;Table1[[#This Row],[Month]])</f>
        <v>138447</v>
      </c>
      <c r="H433" s="17">
        <f>Table1[[#This Row],[YTD profit ]]+SUMIFS(Table1[Profit (Month)],Table1[Category],Table1[[#This Row],[Category]],Table1[Supplier],Table1[[#This Row],[Supplier]],Table1[Brand],Table1[[#This Row],[Brand]],Table1[Year],Table1[[#This Row],[Year]]-1,Table1[Month],"&gt;"&amp;Table1[[#This Row],[Month]])</f>
        <v>150396</v>
      </c>
      <c r="I433" s="17" t="str">
        <f>TEXT(DATE(Table1[[#This Row],[Year]],Table1[[#This Row],[Month]],1),"mmmm")</f>
        <v>November</v>
      </c>
    </row>
    <row r="434" spans="1:9" x14ac:dyDescent="0.35">
      <c r="A434" t="s">
        <v>15</v>
      </c>
      <c r="B434" t="s">
        <v>13</v>
      </c>
      <c r="C434" t="s">
        <v>16</v>
      </c>
      <c r="D434">
        <v>2021</v>
      </c>
      <c r="E434">
        <v>12</v>
      </c>
      <c r="F434" s="17">
        <v>11778</v>
      </c>
      <c r="G434" s="17">
        <f>SUMIFS(Table1[Profit (Month)],Table1[Category],Table1[[#This Row],[Category]],Table1[Supplier],Table1[[#This Row],[Supplier]],Table1[Brand],Table1[[#This Row],[Brand]],Table1[Year],Table1[[#This Row],[Year]],Table1[Month],"&lt;="&amp;Table1[[#This Row],[Month]])</f>
        <v>150225</v>
      </c>
      <c r="H434" s="17">
        <f>Table1[[#This Row],[YTD profit ]]+SUMIFS(Table1[Profit (Month)],Table1[Category],Table1[[#This Row],[Category]],Table1[Supplier],Table1[[#This Row],[Supplier]],Table1[Brand],Table1[[#This Row],[Brand]],Table1[Year],Table1[[#This Row],[Year]]-1,Table1[Month],"&gt;"&amp;Table1[[#This Row],[Month]])</f>
        <v>150225</v>
      </c>
      <c r="I434" s="17" t="str">
        <f>TEXT(DATE(Table1[[#This Row],[Year]],Table1[[#This Row],[Month]],1),"mmmm")</f>
        <v>December</v>
      </c>
    </row>
    <row r="435" spans="1:9" x14ac:dyDescent="0.35">
      <c r="A435" t="s">
        <v>15</v>
      </c>
      <c r="B435" t="s">
        <v>13</v>
      </c>
      <c r="C435" t="s">
        <v>16</v>
      </c>
      <c r="D435">
        <v>2022</v>
      </c>
      <c r="E435">
        <v>1</v>
      </c>
      <c r="F435" s="17">
        <v>14519</v>
      </c>
      <c r="G435" s="17">
        <f>SUMIFS(Table1[Profit (Month)],Table1[Category],Table1[[#This Row],[Category]],Table1[Supplier],Table1[[#This Row],[Supplier]],Table1[Brand],Table1[[#This Row],[Brand]],Table1[Year],Table1[[#This Row],[Year]],Table1[Month],"&lt;="&amp;Table1[[#This Row],[Month]])</f>
        <v>14519</v>
      </c>
      <c r="H435" s="17">
        <f>Table1[[#This Row],[YTD profit ]]+SUMIFS(Table1[Profit (Month)],Table1[Category],Table1[[#This Row],[Category]],Table1[Supplier],Table1[[#This Row],[Supplier]],Table1[Brand],Table1[[#This Row],[Brand]],Table1[Year],Table1[[#This Row],[Year]]-1,Table1[Month],"&gt;"&amp;Table1[[#This Row],[Month]])</f>
        <v>153664</v>
      </c>
      <c r="I435" s="17" t="str">
        <f>TEXT(DATE(Table1[[#This Row],[Year]],Table1[[#This Row],[Month]],1),"mmmm")</f>
        <v>January</v>
      </c>
    </row>
    <row r="436" spans="1:9" x14ac:dyDescent="0.35">
      <c r="A436" t="s">
        <v>15</v>
      </c>
      <c r="B436" t="s">
        <v>13</v>
      </c>
      <c r="C436" t="s">
        <v>16</v>
      </c>
      <c r="D436">
        <v>2022</v>
      </c>
      <c r="E436">
        <v>2</v>
      </c>
      <c r="F436" s="17">
        <v>11857</v>
      </c>
      <c r="G436" s="17">
        <f>SUMIFS(Table1[Profit (Month)],Table1[Category],Table1[[#This Row],[Category]],Table1[Supplier],Table1[[#This Row],[Supplier]],Table1[Brand],Table1[[#This Row],[Brand]],Table1[Year],Table1[[#This Row],[Year]],Table1[Month],"&lt;="&amp;Table1[[#This Row],[Month]])</f>
        <v>26376</v>
      </c>
      <c r="H436" s="17">
        <f>Table1[[#This Row],[YTD profit ]]+SUMIFS(Table1[Profit (Month)],Table1[Category],Table1[[#This Row],[Category]],Table1[Supplier],Table1[[#This Row],[Supplier]],Table1[Brand],Table1[[#This Row],[Brand]],Table1[Year],Table1[[#This Row],[Year]]-1,Table1[Month],"&gt;"&amp;Table1[[#This Row],[Month]])</f>
        <v>153890</v>
      </c>
      <c r="I436" s="17" t="str">
        <f>TEXT(DATE(Table1[[#This Row],[Year]],Table1[[#This Row],[Month]],1),"mmmm")</f>
        <v>February</v>
      </c>
    </row>
    <row r="437" spans="1:9" x14ac:dyDescent="0.35">
      <c r="A437" t="s">
        <v>15</v>
      </c>
      <c r="B437" t="s">
        <v>13</v>
      </c>
      <c r="C437" t="s">
        <v>16</v>
      </c>
      <c r="D437">
        <v>2022</v>
      </c>
      <c r="E437">
        <v>3</v>
      </c>
      <c r="F437" s="17">
        <v>14054</v>
      </c>
      <c r="G437" s="17">
        <f>SUMIFS(Table1[Profit (Month)],Table1[Category],Table1[[#This Row],[Category]],Table1[Supplier],Table1[[#This Row],[Supplier]],Table1[Brand],Table1[[#This Row],[Brand]],Table1[Year],Table1[[#This Row],[Year]],Table1[Month],"&lt;="&amp;Table1[[#This Row],[Month]])</f>
        <v>40430</v>
      </c>
      <c r="H437" s="17">
        <f>Table1[[#This Row],[YTD profit ]]+SUMIFS(Table1[Profit (Month)],Table1[Category],Table1[[#This Row],[Category]],Table1[Supplier],Table1[[#This Row],[Supplier]],Table1[Brand],Table1[[#This Row],[Brand]],Table1[Year],Table1[[#This Row],[Year]]-1,Table1[Month],"&gt;"&amp;Table1[[#This Row],[Month]])</f>
        <v>156728</v>
      </c>
      <c r="I437" s="17" t="str">
        <f>TEXT(DATE(Table1[[#This Row],[Year]],Table1[[#This Row],[Month]],1),"mmmm")</f>
        <v>March</v>
      </c>
    </row>
    <row r="438" spans="1:9" x14ac:dyDescent="0.35">
      <c r="A438" t="s">
        <v>15</v>
      </c>
      <c r="B438" t="s">
        <v>13</v>
      </c>
      <c r="C438" t="s">
        <v>16</v>
      </c>
      <c r="D438">
        <v>2022</v>
      </c>
      <c r="E438">
        <v>4</v>
      </c>
      <c r="F438" s="17">
        <v>11464</v>
      </c>
      <c r="G438" s="17">
        <f>SUMIFS(Table1[Profit (Month)],Table1[Category],Table1[[#This Row],[Category]],Table1[Supplier],Table1[[#This Row],[Supplier]],Table1[Brand],Table1[[#This Row],[Brand]],Table1[Year],Table1[[#This Row],[Year]],Table1[Month],"&lt;="&amp;Table1[[#This Row],[Month]])</f>
        <v>51894</v>
      </c>
      <c r="H438" s="17">
        <f>Table1[[#This Row],[YTD profit ]]+SUMIFS(Table1[Profit (Month)],Table1[Category],Table1[[#This Row],[Category]],Table1[Supplier],Table1[[#This Row],[Supplier]],Table1[Brand],Table1[[#This Row],[Brand]],Table1[Year],Table1[[#This Row],[Year]]-1,Table1[Month],"&gt;"&amp;Table1[[#This Row],[Month]])</f>
        <v>153755</v>
      </c>
      <c r="I438" s="17" t="str">
        <f>TEXT(DATE(Table1[[#This Row],[Year]],Table1[[#This Row],[Month]],1),"mmmm")</f>
        <v>April</v>
      </c>
    </row>
    <row r="439" spans="1:9" x14ac:dyDescent="0.35">
      <c r="A439" t="s">
        <v>15</v>
      </c>
      <c r="B439" t="s">
        <v>13</v>
      </c>
      <c r="C439" t="s">
        <v>16</v>
      </c>
      <c r="D439">
        <v>2022</v>
      </c>
      <c r="E439">
        <v>5</v>
      </c>
      <c r="F439" s="17">
        <v>14066</v>
      </c>
      <c r="G439" s="17">
        <f>SUMIFS(Table1[Profit (Month)],Table1[Category],Table1[[#This Row],[Category]],Table1[Supplier],Table1[[#This Row],[Supplier]],Table1[Brand],Table1[[#This Row],[Brand]],Table1[Year],Table1[[#This Row],[Year]],Table1[Month],"&lt;="&amp;Table1[[#This Row],[Month]])</f>
        <v>65960</v>
      </c>
      <c r="H439" s="17">
        <f>Table1[[#This Row],[YTD profit ]]+SUMIFS(Table1[Profit (Month)],Table1[Category],Table1[[#This Row],[Category]],Table1[Supplier],Table1[[#This Row],[Supplier]],Table1[Brand],Table1[[#This Row],[Brand]],Table1[Year],Table1[[#This Row],[Year]]-1,Table1[Month],"&gt;"&amp;Table1[[#This Row],[Month]])</f>
        <v>155683</v>
      </c>
      <c r="I439" s="17" t="str">
        <f>TEXT(DATE(Table1[[#This Row],[Year]],Table1[[#This Row],[Month]],1),"mmmm")</f>
        <v>May</v>
      </c>
    </row>
    <row r="440" spans="1:9" x14ac:dyDescent="0.35">
      <c r="A440" t="s">
        <v>15</v>
      </c>
      <c r="B440" t="s">
        <v>13</v>
      </c>
      <c r="C440" t="s">
        <v>16</v>
      </c>
      <c r="D440">
        <v>2022</v>
      </c>
      <c r="E440">
        <v>6</v>
      </c>
      <c r="F440" s="17">
        <v>10009</v>
      </c>
      <c r="G440" s="17">
        <f>SUMIFS(Table1[Profit (Month)],Table1[Category],Table1[[#This Row],[Category]],Table1[Supplier],Table1[[#This Row],[Supplier]],Table1[Brand],Table1[[#This Row],[Brand]],Table1[Year],Table1[[#This Row],[Year]],Table1[Month],"&lt;="&amp;Table1[[#This Row],[Month]])</f>
        <v>75969</v>
      </c>
      <c r="H440" s="17">
        <f>Table1[[#This Row],[YTD profit ]]+SUMIFS(Table1[Profit (Month)],Table1[Category],Table1[[#This Row],[Category]],Table1[Supplier],Table1[[#This Row],[Supplier]],Table1[Brand],Table1[[#This Row],[Brand]],Table1[Year],Table1[[#This Row],[Year]]-1,Table1[Month],"&gt;"&amp;Table1[[#This Row],[Month]])</f>
        <v>151870</v>
      </c>
      <c r="I440" s="17" t="str">
        <f>TEXT(DATE(Table1[[#This Row],[Year]],Table1[[#This Row],[Month]],1),"mmmm")</f>
        <v>June</v>
      </c>
    </row>
    <row r="441" spans="1:9" x14ac:dyDescent="0.35">
      <c r="A441" t="s">
        <v>15</v>
      </c>
      <c r="B441" t="s">
        <v>13</v>
      </c>
      <c r="C441" t="s">
        <v>16</v>
      </c>
      <c r="D441">
        <v>2022</v>
      </c>
      <c r="E441">
        <v>7</v>
      </c>
      <c r="F441" s="17">
        <v>14767</v>
      </c>
      <c r="G441" s="17">
        <f>SUMIFS(Table1[Profit (Month)],Table1[Category],Table1[[#This Row],[Category]],Table1[Supplier],Table1[[#This Row],[Supplier]],Table1[Brand],Table1[[#This Row],[Brand]],Table1[Year],Table1[[#This Row],[Year]],Table1[Month],"&lt;="&amp;Table1[[#This Row],[Month]])</f>
        <v>90736</v>
      </c>
      <c r="H441" s="17">
        <f>Table1[[#This Row],[YTD profit ]]+SUMIFS(Table1[Profit (Month)],Table1[Category],Table1[[#This Row],[Category]],Table1[Supplier],Table1[[#This Row],[Supplier]],Table1[Brand],Table1[[#This Row],[Brand]],Table1[Year],Table1[[#This Row],[Year]]-1,Table1[Month],"&gt;"&amp;Table1[[#This Row],[Month]])</f>
        <v>152946</v>
      </c>
      <c r="I441" s="17" t="str">
        <f>TEXT(DATE(Table1[[#This Row],[Year]],Table1[[#This Row],[Month]],1),"mmmm")</f>
        <v>July</v>
      </c>
    </row>
    <row r="442" spans="1:9" x14ac:dyDescent="0.35">
      <c r="A442" t="s">
        <v>15</v>
      </c>
      <c r="B442" t="s">
        <v>13</v>
      </c>
      <c r="C442" t="s">
        <v>16</v>
      </c>
      <c r="D442">
        <v>2022</v>
      </c>
      <c r="E442">
        <v>8</v>
      </c>
      <c r="F442" s="17">
        <v>14347</v>
      </c>
      <c r="G442" s="17">
        <f>SUMIFS(Table1[Profit (Month)],Table1[Category],Table1[[#This Row],[Category]],Table1[Supplier],Table1[[#This Row],[Supplier]],Table1[Brand],Table1[[#This Row],[Brand]],Table1[Year],Table1[[#This Row],[Year]],Table1[Month],"&lt;="&amp;Table1[[#This Row],[Month]])</f>
        <v>105083</v>
      </c>
      <c r="H442" s="17">
        <f>Table1[[#This Row],[YTD profit ]]+SUMIFS(Table1[Profit (Month)],Table1[Category],Table1[[#This Row],[Category]],Table1[Supplier],Table1[[#This Row],[Supplier]],Table1[Brand],Table1[[#This Row],[Brand]],Table1[Year],Table1[[#This Row],[Year]]-1,Table1[Month],"&gt;"&amp;Table1[[#This Row],[Month]])</f>
        <v>154530</v>
      </c>
      <c r="I442" s="17" t="str">
        <f>TEXT(DATE(Table1[[#This Row],[Year]],Table1[[#This Row],[Month]],1),"mmmm")</f>
        <v>August</v>
      </c>
    </row>
    <row r="443" spans="1:9" x14ac:dyDescent="0.35">
      <c r="A443" t="s">
        <v>15</v>
      </c>
      <c r="B443" t="s">
        <v>13</v>
      </c>
      <c r="C443" t="s">
        <v>16</v>
      </c>
      <c r="D443">
        <v>2022</v>
      </c>
      <c r="E443">
        <v>9</v>
      </c>
      <c r="F443" s="17">
        <v>13824</v>
      </c>
      <c r="G443" s="17">
        <f>SUMIFS(Table1[Profit (Month)],Table1[Category],Table1[[#This Row],[Category]],Table1[Supplier],Table1[[#This Row],[Supplier]],Table1[Brand],Table1[[#This Row],[Brand]],Table1[Year],Table1[[#This Row],[Year]],Table1[Month],"&lt;="&amp;Table1[[#This Row],[Month]])</f>
        <v>118907</v>
      </c>
      <c r="H443" s="17">
        <f>Table1[[#This Row],[YTD profit ]]+SUMIFS(Table1[Profit (Month)],Table1[Category],Table1[[#This Row],[Category]],Table1[Supplier],Table1[[#This Row],[Supplier]],Table1[Brand],Table1[[#This Row],[Brand]],Table1[Year],Table1[[#This Row],[Year]]-1,Table1[Month],"&gt;"&amp;Table1[[#This Row],[Month]])</f>
        <v>154848</v>
      </c>
      <c r="I443" s="17" t="str">
        <f>TEXT(DATE(Table1[[#This Row],[Year]],Table1[[#This Row],[Month]],1),"mmmm")</f>
        <v>September</v>
      </c>
    </row>
    <row r="444" spans="1:9" x14ac:dyDescent="0.35">
      <c r="A444" t="s">
        <v>15</v>
      </c>
      <c r="B444" t="s">
        <v>13</v>
      </c>
      <c r="C444" t="s">
        <v>16</v>
      </c>
      <c r="D444">
        <v>2022</v>
      </c>
      <c r="E444">
        <v>10</v>
      </c>
      <c r="F444" s="17">
        <v>12732</v>
      </c>
      <c r="G444" s="17">
        <f>SUMIFS(Table1[Profit (Month)],Table1[Category],Table1[[#This Row],[Category]],Table1[Supplier],Table1[[#This Row],[Supplier]],Table1[Brand],Table1[[#This Row],[Brand]],Table1[Year],Table1[[#This Row],[Year]],Table1[Month],"&lt;="&amp;Table1[[#This Row],[Month]])</f>
        <v>131639</v>
      </c>
      <c r="H444" s="17">
        <f>Table1[[#This Row],[YTD profit ]]+SUMIFS(Table1[Profit (Month)],Table1[Category],Table1[[#This Row],[Category]],Table1[Supplier],Table1[[#This Row],[Supplier]],Table1[Brand],Table1[[#This Row],[Brand]],Table1[Year],Table1[[#This Row],[Year]]-1,Table1[Month],"&gt;"&amp;Table1[[#This Row],[Month]])</f>
        <v>154938</v>
      </c>
      <c r="I444" s="17" t="str">
        <f>TEXT(DATE(Table1[[#This Row],[Year]],Table1[[#This Row],[Month]],1),"mmmm")</f>
        <v>October</v>
      </c>
    </row>
    <row r="445" spans="1:9" x14ac:dyDescent="0.35">
      <c r="A445" t="s">
        <v>15</v>
      </c>
      <c r="B445" t="s">
        <v>13</v>
      </c>
      <c r="C445" t="s">
        <v>16</v>
      </c>
      <c r="D445">
        <v>2022</v>
      </c>
      <c r="E445">
        <v>11</v>
      </c>
      <c r="F445" s="17">
        <v>11527</v>
      </c>
      <c r="G445" s="17">
        <f>SUMIFS(Table1[Profit (Month)],Table1[Category],Table1[[#This Row],[Category]],Table1[Supplier],Table1[[#This Row],[Supplier]],Table1[Brand],Table1[[#This Row],[Brand]],Table1[Year],Table1[[#This Row],[Year]],Table1[Month],"&lt;="&amp;Table1[[#This Row],[Month]])</f>
        <v>143166</v>
      </c>
      <c r="H445" s="17">
        <f>Table1[[#This Row],[YTD profit ]]+SUMIFS(Table1[Profit (Month)],Table1[Category],Table1[[#This Row],[Category]],Table1[Supplier],Table1[[#This Row],[Supplier]],Table1[Brand],Table1[[#This Row],[Brand]],Table1[Year],Table1[[#This Row],[Year]]-1,Table1[Month],"&gt;"&amp;Table1[[#This Row],[Month]])</f>
        <v>154944</v>
      </c>
      <c r="I445" s="17" t="str">
        <f>TEXT(DATE(Table1[[#This Row],[Year]],Table1[[#This Row],[Month]],1),"mmmm")</f>
        <v>November</v>
      </c>
    </row>
    <row r="446" spans="1:9" x14ac:dyDescent="0.35">
      <c r="A446" t="s">
        <v>15</v>
      </c>
      <c r="B446" t="s">
        <v>13</v>
      </c>
      <c r="C446" t="s">
        <v>16</v>
      </c>
      <c r="D446">
        <v>2022</v>
      </c>
      <c r="E446">
        <v>12</v>
      </c>
      <c r="F446" s="17">
        <v>10153</v>
      </c>
      <c r="G446" s="17">
        <f>SUMIFS(Table1[Profit (Month)],Table1[Category],Table1[[#This Row],[Category]],Table1[Supplier],Table1[[#This Row],[Supplier]],Table1[Brand],Table1[[#This Row],[Brand]],Table1[Year],Table1[[#This Row],[Year]],Table1[Month],"&lt;="&amp;Table1[[#This Row],[Month]])</f>
        <v>153319</v>
      </c>
      <c r="H446" s="17">
        <f>Table1[[#This Row],[YTD profit ]]+SUMIFS(Table1[Profit (Month)],Table1[Category],Table1[[#This Row],[Category]],Table1[Supplier],Table1[[#This Row],[Supplier]],Table1[Brand],Table1[[#This Row],[Brand]],Table1[Year],Table1[[#This Row],[Year]]-1,Table1[Month],"&gt;"&amp;Table1[[#This Row],[Month]])</f>
        <v>153319</v>
      </c>
      <c r="I446" s="17" t="str">
        <f>TEXT(DATE(Table1[[#This Row],[Year]],Table1[[#This Row],[Month]],1),"mmmm")</f>
        <v>December</v>
      </c>
    </row>
    <row r="447" spans="1:9" x14ac:dyDescent="0.35">
      <c r="A447" t="s">
        <v>15</v>
      </c>
      <c r="B447" t="s">
        <v>13</v>
      </c>
      <c r="C447" t="s">
        <v>16</v>
      </c>
      <c r="D447">
        <v>2023</v>
      </c>
      <c r="E447">
        <v>1</v>
      </c>
      <c r="F447" s="17">
        <v>12757</v>
      </c>
      <c r="G447" s="17">
        <f>SUMIFS(Table1[Profit (Month)],Table1[Category],Table1[[#This Row],[Category]],Table1[Supplier],Table1[[#This Row],[Supplier]],Table1[Brand],Table1[[#This Row],[Brand]],Table1[Year],Table1[[#This Row],[Year]],Table1[Month],"&lt;="&amp;Table1[[#This Row],[Month]])</f>
        <v>12757</v>
      </c>
      <c r="H447" s="17">
        <f>Table1[[#This Row],[YTD profit ]]+SUMIFS(Table1[Profit (Month)],Table1[Category],Table1[[#This Row],[Category]],Table1[Supplier],Table1[[#This Row],[Supplier]],Table1[Brand],Table1[[#This Row],[Brand]],Table1[Year],Table1[[#This Row],[Year]]-1,Table1[Month],"&gt;"&amp;Table1[[#This Row],[Month]])</f>
        <v>151557</v>
      </c>
      <c r="I447" s="17" t="str">
        <f>TEXT(DATE(Table1[[#This Row],[Year]],Table1[[#This Row],[Month]],1),"mmmm")</f>
        <v>January</v>
      </c>
    </row>
    <row r="448" spans="1:9" x14ac:dyDescent="0.35">
      <c r="A448" t="s">
        <v>15</v>
      </c>
      <c r="B448" t="s">
        <v>13</v>
      </c>
      <c r="C448" t="s">
        <v>16</v>
      </c>
      <c r="D448">
        <v>2023</v>
      </c>
      <c r="E448">
        <v>2</v>
      </c>
      <c r="F448" s="17">
        <v>11791</v>
      </c>
      <c r="G448" s="17">
        <f>SUMIFS(Table1[Profit (Month)],Table1[Category],Table1[[#This Row],[Category]],Table1[Supplier],Table1[[#This Row],[Supplier]],Table1[Brand],Table1[[#This Row],[Brand]],Table1[Year],Table1[[#This Row],[Year]],Table1[Month],"&lt;="&amp;Table1[[#This Row],[Month]])</f>
        <v>24548</v>
      </c>
      <c r="H448" s="17">
        <f>Table1[[#This Row],[YTD profit ]]+SUMIFS(Table1[Profit (Month)],Table1[Category],Table1[[#This Row],[Category]],Table1[Supplier],Table1[[#This Row],[Supplier]],Table1[Brand],Table1[[#This Row],[Brand]],Table1[Year],Table1[[#This Row],[Year]]-1,Table1[Month],"&gt;"&amp;Table1[[#This Row],[Month]])</f>
        <v>151491</v>
      </c>
      <c r="I448" s="17" t="str">
        <f>TEXT(DATE(Table1[[#This Row],[Year]],Table1[[#This Row],[Month]],1),"mmmm")</f>
        <v>February</v>
      </c>
    </row>
    <row r="449" spans="1:9" x14ac:dyDescent="0.35">
      <c r="A449" t="s">
        <v>15</v>
      </c>
      <c r="B449" t="s">
        <v>13</v>
      </c>
      <c r="C449" t="s">
        <v>16</v>
      </c>
      <c r="D449">
        <v>2023</v>
      </c>
      <c r="E449">
        <v>3</v>
      </c>
      <c r="F449" s="17">
        <v>13094</v>
      </c>
      <c r="G449" s="17">
        <f>SUMIFS(Table1[Profit (Month)],Table1[Category],Table1[[#This Row],[Category]],Table1[Supplier],Table1[[#This Row],[Supplier]],Table1[Brand],Table1[[#This Row],[Brand]],Table1[Year],Table1[[#This Row],[Year]],Table1[Month],"&lt;="&amp;Table1[[#This Row],[Month]])</f>
        <v>37642</v>
      </c>
      <c r="H449" s="17">
        <f>Table1[[#This Row],[YTD profit ]]+SUMIFS(Table1[Profit (Month)],Table1[Category],Table1[[#This Row],[Category]],Table1[Supplier],Table1[[#This Row],[Supplier]],Table1[Brand],Table1[[#This Row],[Brand]],Table1[Year],Table1[[#This Row],[Year]]-1,Table1[Month],"&gt;"&amp;Table1[[#This Row],[Month]])</f>
        <v>150531</v>
      </c>
      <c r="I449" s="17" t="str">
        <f>TEXT(DATE(Table1[[#This Row],[Year]],Table1[[#This Row],[Month]],1),"mmmm")</f>
        <v>March</v>
      </c>
    </row>
    <row r="450" spans="1:9" x14ac:dyDescent="0.35">
      <c r="A450" t="s">
        <v>15</v>
      </c>
      <c r="B450" t="s">
        <v>13</v>
      </c>
      <c r="C450" t="s">
        <v>16</v>
      </c>
      <c r="D450">
        <v>2023</v>
      </c>
      <c r="E450">
        <v>4</v>
      </c>
      <c r="F450" s="17">
        <v>14127</v>
      </c>
      <c r="G450" s="17">
        <f>SUMIFS(Table1[Profit (Month)],Table1[Category],Table1[[#This Row],[Category]],Table1[Supplier],Table1[[#This Row],[Supplier]],Table1[Brand],Table1[[#This Row],[Brand]],Table1[Year],Table1[[#This Row],[Year]],Table1[Month],"&lt;="&amp;Table1[[#This Row],[Month]])</f>
        <v>51769</v>
      </c>
      <c r="H450" s="17">
        <f>Table1[[#This Row],[YTD profit ]]+SUMIFS(Table1[Profit (Month)],Table1[Category],Table1[[#This Row],[Category]],Table1[Supplier],Table1[[#This Row],[Supplier]],Table1[Brand],Table1[[#This Row],[Brand]],Table1[Year],Table1[[#This Row],[Year]]-1,Table1[Month],"&gt;"&amp;Table1[[#This Row],[Month]])</f>
        <v>153194</v>
      </c>
      <c r="I450" s="17" t="str">
        <f>TEXT(DATE(Table1[[#This Row],[Year]],Table1[[#This Row],[Month]],1),"mmmm")</f>
        <v>April</v>
      </c>
    </row>
    <row r="451" spans="1:9" x14ac:dyDescent="0.35">
      <c r="A451" t="s">
        <v>15</v>
      </c>
      <c r="B451" t="s">
        <v>13</v>
      </c>
      <c r="C451" t="s">
        <v>16</v>
      </c>
      <c r="D451">
        <v>2023</v>
      </c>
      <c r="E451">
        <v>5</v>
      </c>
      <c r="F451" s="17">
        <v>11881</v>
      </c>
      <c r="G451" s="17">
        <f>SUMIFS(Table1[Profit (Month)],Table1[Category],Table1[[#This Row],[Category]],Table1[Supplier],Table1[[#This Row],[Supplier]],Table1[Brand],Table1[[#This Row],[Brand]],Table1[Year],Table1[[#This Row],[Year]],Table1[Month],"&lt;="&amp;Table1[[#This Row],[Month]])</f>
        <v>63650</v>
      </c>
      <c r="H451" s="17">
        <f>Table1[[#This Row],[YTD profit ]]+SUMIFS(Table1[Profit (Month)],Table1[Category],Table1[[#This Row],[Category]],Table1[Supplier],Table1[[#This Row],[Supplier]],Table1[Brand],Table1[[#This Row],[Brand]],Table1[Year],Table1[[#This Row],[Year]]-1,Table1[Month],"&gt;"&amp;Table1[[#This Row],[Month]])</f>
        <v>151009</v>
      </c>
      <c r="I451" s="17" t="str">
        <f>TEXT(DATE(Table1[[#This Row],[Year]],Table1[[#This Row],[Month]],1),"mmmm")</f>
        <v>May</v>
      </c>
    </row>
    <row r="452" spans="1:9" x14ac:dyDescent="0.35">
      <c r="A452" t="s">
        <v>15</v>
      </c>
      <c r="B452" t="s">
        <v>13</v>
      </c>
      <c r="C452" t="s">
        <v>16</v>
      </c>
      <c r="D452">
        <v>2023</v>
      </c>
      <c r="E452">
        <v>6</v>
      </c>
      <c r="F452" s="17">
        <v>10949</v>
      </c>
      <c r="G452" s="17">
        <f>SUMIFS(Table1[Profit (Month)],Table1[Category],Table1[[#This Row],[Category]],Table1[Supplier],Table1[[#This Row],[Supplier]],Table1[Brand],Table1[[#This Row],[Brand]],Table1[Year],Table1[[#This Row],[Year]],Table1[Month],"&lt;="&amp;Table1[[#This Row],[Month]])</f>
        <v>74599</v>
      </c>
      <c r="H452" s="17">
        <f>Table1[[#This Row],[YTD profit ]]+SUMIFS(Table1[Profit (Month)],Table1[Category],Table1[[#This Row],[Category]],Table1[Supplier],Table1[[#This Row],[Supplier]],Table1[Brand],Table1[[#This Row],[Brand]],Table1[Year],Table1[[#This Row],[Year]]-1,Table1[Month],"&gt;"&amp;Table1[[#This Row],[Month]])</f>
        <v>151949</v>
      </c>
      <c r="I452" s="17" t="str">
        <f>TEXT(DATE(Table1[[#This Row],[Year]],Table1[[#This Row],[Month]],1),"mmmm")</f>
        <v>June</v>
      </c>
    </row>
    <row r="453" spans="1:9" x14ac:dyDescent="0.35">
      <c r="A453" t="s">
        <v>15</v>
      </c>
      <c r="B453" t="s">
        <v>13</v>
      </c>
      <c r="C453" t="s">
        <v>16</v>
      </c>
      <c r="D453">
        <v>2023</v>
      </c>
      <c r="E453">
        <v>7</v>
      </c>
      <c r="F453" s="17">
        <v>10144</v>
      </c>
      <c r="G453" s="17">
        <f>SUMIFS(Table1[Profit (Month)],Table1[Category],Table1[[#This Row],[Category]],Table1[Supplier],Table1[[#This Row],[Supplier]],Table1[Brand],Table1[[#This Row],[Brand]],Table1[Year],Table1[[#This Row],[Year]],Table1[Month],"&lt;="&amp;Table1[[#This Row],[Month]])</f>
        <v>84743</v>
      </c>
      <c r="H453" s="17">
        <f>Table1[[#This Row],[YTD profit ]]+SUMIFS(Table1[Profit (Month)],Table1[Category],Table1[[#This Row],[Category]],Table1[Supplier],Table1[[#This Row],[Supplier]],Table1[Brand],Table1[[#This Row],[Brand]],Table1[Year],Table1[[#This Row],[Year]]-1,Table1[Month],"&gt;"&amp;Table1[[#This Row],[Month]])</f>
        <v>147326</v>
      </c>
      <c r="I453" s="17" t="str">
        <f>TEXT(DATE(Table1[[#This Row],[Year]],Table1[[#This Row],[Month]],1),"mmmm")</f>
        <v>July</v>
      </c>
    </row>
    <row r="454" spans="1:9" x14ac:dyDescent="0.35">
      <c r="A454" t="s">
        <v>15</v>
      </c>
      <c r="B454" t="s">
        <v>13</v>
      </c>
      <c r="C454" t="s">
        <v>16</v>
      </c>
      <c r="D454">
        <v>2023</v>
      </c>
      <c r="E454">
        <v>8</v>
      </c>
      <c r="F454" s="17">
        <v>13551</v>
      </c>
      <c r="G454" s="17">
        <f>SUMIFS(Table1[Profit (Month)],Table1[Category],Table1[[#This Row],[Category]],Table1[Supplier],Table1[[#This Row],[Supplier]],Table1[Brand],Table1[[#This Row],[Brand]],Table1[Year],Table1[[#This Row],[Year]],Table1[Month],"&lt;="&amp;Table1[[#This Row],[Month]])</f>
        <v>98294</v>
      </c>
      <c r="H454" s="17">
        <f>Table1[[#This Row],[YTD profit ]]+SUMIFS(Table1[Profit (Month)],Table1[Category],Table1[[#This Row],[Category]],Table1[Supplier],Table1[[#This Row],[Supplier]],Table1[Brand],Table1[[#This Row],[Brand]],Table1[Year],Table1[[#This Row],[Year]]-1,Table1[Month],"&gt;"&amp;Table1[[#This Row],[Month]])</f>
        <v>146530</v>
      </c>
      <c r="I454" s="17" t="str">
        <f>TEXT(DATE(Table1[[#This Row],[Year]],Table1[[#This Row],[Month]],1),"mmmm")</f>
        <v>August</v>
      </c>
    </row>
    <row r="455" spans="1:9" x14ac:dyDescent="0.35">
      <c r="A455" t="s">
        <v>15</v>
      </c>
      <c r="B455" t="s">
        <v>13</v>
      </c>
      <c r="C455" t="s">
        <v>16</v>
      </c>
      <c r="D455">
        <v>2023</v>
      </c>
      <c r="E455">
        <v>9</v>
      </c>
      <c r="F455" s="17">
        <v>12954</v>
      </c>
      <c r="G455" s="17">
        <f>SUMIFS(Table1[Profit (Month)],Table1[Category],Table1[[#This Row],[Category]],Table1[Supplier],Table1[[#This Row],[Supplier]],Table1[Brand],Table1[[#This Row],[Brand]],Table1[Year],Table1[[#This Row],[Year]],Table1[Month],"&lt;="&amp;Table1[[#This Row],[Month]])</f>
        <v>111248</v>
      </c>
      <c r="H455" s="17">
        <f>Table1[[#This Row],[YTD profit ]]+SUMIFS(Table1[Profit (Month)],Table1[Category],Table1[[#This Row],[Category]],Table1[Supplier],Table1[[#This Row],[Supplier]],Table1[Brand],Table1[[#This Row],[Brand]],Table1[Year],Table1[[#This Row],[Year]]-1,Table1[Month],"&gt;"&amp;Table1[[#This Row],[Month]])</f>
        <v>145660</v>
      </c>
      <c r="I455" s="17" t="str">
        <f>TEXT(DATE(Table1[[#This Row],[Year]],Table1[[#This Row],[Month]],1),"mmmm")</f>
        <v>September</v>
      </c>
    </row>
    <row r="456" spans="1:9" x14ac:dyDescent="0.35">
      <c r="A456" t="s">
        <v>15</v>
      </c>
      <c r="B456" t="s">
        <v>13</v>
      </c>
      <c r="C456" t="s">
        <v>16</v>
      </c>
      <c r="D456">
        <v>2023</v>
      </c>
      <c r="E456">
        <v>10</v>
      </c>
      <c r="F456" s="17">
        <v>12958</v>
      </c>
      <c r="G456" s="17">
        <f>SUMIFS(Table1[Profit (Month)],Table1[Category],Table1[[#This Row],[Category]],Table1[Supplier],Table1[[#This Row],[Supplier]],Table1[Brand],Table1[[#This Row],[Brand]],Table1[Year],Table1[[#This Row],[Year]],Table1[Month],"&lt;="&amp;Table1[[#This Row],[Month]])</f>
        <v>124206</v>
      </c>
      <c r="H456" s="17">
        <f>Table1[[#This Row],[YTD profit ]]+SUMIFS(Table1[Profit (Month)],Table1[Category],Table1[[#This Row],[Category]],Table1[Supplier],Table1[[#This Row],[Supplier]],Table1[Brand],Table1[[#This Row],[Brand]],Table1[Year],Table1[[#This Row],[Year]]-1,Table1[Month],"&gt;"&amp;Table1[[#This Row],[Month]])</f>
        <v>145886</v>
      </c>
      <c r="I456" s="17" t="str">
        <f>TEXT(DATE(Table1[[#This Row],[Year]],Table1[[#This Row],[Month]],1),"mmmm")</f>
        <v>October</v>
      </c>
    </row>
    <row r="457" spans="1:9" x14ac:dyDescent="0.35">
      <c r="A457" t="s">
        <v>15</v>
      </c>
      <c r="B457" t="s">
        <v>13</v>
      </c>
      <c r="C457" t="s">
        <v>16</v>
      </c>
      <c r="D457">
        <v>2023</v>
      </c>
      <c r="E457">
        <v>11</v>
      </c>
      <c r="F457" s="17">
        <v>11448</v>
      </c>
      <c r="G457" s="17">
        <f>SUMIFS(Table1[Profit (Month)],Table1[Category],Table1[[#This Row],[Category]],Table1[Supplier],Table1[[#This Row],[Supplier]],Table1[Brand],Table1[[#This Row],[Brand]],Table1[Year],Table1[[#This Row],[Year]],Table1[Month],"&lt;="&amp;Table1[[#This Row],[Month]])</f>
        <v>135654</v>
      </c>
      <c r="H457" s="17">
        <f>Table1[[#This Row],[YTD profit ]]+SUMIFS(Table1[Profit (Month)],Table1[Category],Table1[[#This Row],[Category]],Table1[Supplier],Table1[[#This Row],[Supplier]],Table1[Brand],Table1[[#This Row],[Brand]],Table1[Year],Table1[[#This Row],[Year]]-1,Table1[Month],"&gt;"&amp;Table1[[#This Row],[Month]])</f>
        <v>145807</v>
      </c>
      <c r="I457" s="17" t="str">
        <f>TEXT(DATE(Table1[[#This Row],[Year]],Table1[[#This Row],[Month]],1),"mmmm")</f>
        <v>November</v>
      </c>
    </row>
    <row r="458" spans="1:9" x14ac:dyDescent="0.35">
      <c r="A458" t="s">
        <v>15</v>
      </c>
      <c r="B458" t="s">
        <v>13</v>
      </c>
      <c r="C458" t="s">
        <v>16</v>
      </c>
      <c r="D458">
        <v>2023</v>
      </c>
      <c r="E458">
        <v>12</v>
      </c>
      <c r="F458" s="17">
        <v>14985</v>
      </c>
      <c r="G458" s="17">
        <f>SUMIFS(Table1[Profit (Month)],Table1[Category],Table1[[#This Row],[Category]],Table1[Supplier],Table1[[#This Row],[Supplier]],Table1[Brand],Table1[[#This Row],[Brand]],Table1[Year],Table1[[#This Row],[Year]],Table1[Month],"&lt;="&amp;Table1[[#This Row],[Month]])</f>
        <v>150639</v>
      </c>
      <c r="H458" s="17">
        <f>Table1[[#This Row],[YTD profit ]]+SUMIFS(Table1[Profit (Month)],Table1[Category],Table1[[#This Row],[Category]],Table1[Supplier],Table1[[#This Row],[Supplier]],Table1[Brand],Table1[[#This Row],[Brand]],Table1[Year],Table1[[#This Row],[Year]]-1,Table1[Month],"&gt;"&amp;Table1[[#This Row],[Month]])</f>
        <v>150639</v>
      </c>
      <c r="I458" s="17" t="str">
        <f>TEXT(DATE(Table1[[#This Row],[Year]],Table1[[#This Row],[Month]],1),"mmmm")</f>
        <v>December</v>
      </c>
    </row>
    <row r="459" spans="1:9" x14ac:dyDescent="0.35">
      <c r="A459" t="s">
        <v>15</v>
      </c>
      <c r="B459" t="s">
        <v>13</v>
      </c>
      <c r="C459" t="s">
        <v>16</v>
      </c>
      <c r="D459">
        <v>2024</v>
      </c>
      <c r="E459">
        <v>1</v>
      </c>
      <c r="F459" s="17">
        <v>13646</v>
      </c>
      <c r="G459" s="17">
        <f>SUMIFS(Table1[Profit (Month)],Table1[Category],Table1[[#This Row],[Category]],Table1[Supplier],Table1[[#This Row],[Supplier]],Table1[Brand],Table1[[#This Row],[Brand]],Table1[Year],Table1[[#This Row],[Year]],Table1[Month],"&lt;="&amp;Table1[[#This Row],[Month]])</f>
        <v>13646</v>
      </c>
      <c r="H459" s="17">
        <f>Table1[[#This Row],[YTD profit ]]+SUMIFS(Table1[Profit (Month)],Table1[Category],Table1[[#This Row],[Category]],Table1[Supplier],Table1[[#This Row],[Supplier]],Table1[Brand],Table1[[#This Row],[Brand]],Table1[Year],Table1[[#This Row],[Year]]-1,Table1[Month],"&gt;"&amp;Table1[[#This Row],[Month]])</f>
        <v>151528</v>
      </c>
      <c r="I459" s="17" t="str">
        <f>TEXT(DATE(Table1[[#This Row],[Year]],Table1[[#This Row],[Month]],1),"mmmm")</f>
        <v>January</v>
      </c>
    </row>
    <row r="460" spans="1:9" x14ac:dyDescent="0.35">
      <c r="A460" t="s">
        <v>15</v>
      </c>
      <c r="B460" t="s">
        <v>13</v>
      </c>
      <c r="C460" t="s">
        <v>16</v>
      </c>
      <c r="D460">
        <v>2024</v>
      </c>
      <c r="E460">
        <v>2</v>
      </c>
      <c r="F460" s="17">
        <v>12726</v>
      </c>
      <c r="G460" s="17">
        <f>SUMIFS(Table1[Profit (Month)],Table1[Category],Table1[[#This Row],[Category]],Table1[Supplier],Table1[[#This Row],[Supplier]],Table1[Brand],Table1[[#This Row],[Brand]],Table1[Year],Table1[[#This Row],[Year]],Table1[Month],"&lt;="&amp;Table1[[#This Row],[Month]])</f>
        <v>26372</v>
      </c>
      <c r="H460" s="17">
        <f>Table1[[#This Row],[YTD profit ]]+SUMIFS(Table1[Profit (Month)],Table1[Category],Table1[[#This Row],[Category]],Table1[Supplier],Table1[[#This Row],[Supplier]],Table1[Brand],Table1[[#This Row],[Brand]],Table1[Year],Table1[[#This Row],[Year]]-1,Table1[Month],"&gt;"&amp;Table1[[#This Row],[Month]])</f>
        <v>152463</v>
      </c>
      <c r="I460" s="17" t="str">
        <f>TEXT(DATE(Table1[[#This Row],[Year]],Table1[[#This Row],[Month]],1),"mmmm")</f>
        <v>February</v>
      </c>
    </row>
    <row r="461" spans="1:9" x14ac:dyDescent="0.35">
      <c r="A461" t="s">
        <v>15</v>
      </c>
      <c r="B461" t="s">
        <v>13</v>
      </c>
      <c r="C461" t="s">
        <v>16</v>
      </c>
      <c r="D461">
        <v>2024</v>
      </c>
      <c r="E461">
        <v>3</v>
      </c>
      <c r="F461" s="17">
        <v>10637</v>
      </c>
      <c r="G461" s="17">
        <f>SUMIFS(Table1[Profit (Month)],Table1[Category],Table1[[#This Row],[Category]],Table1[Supplier],Table1[[#This Row],[Supplier]],Table1[Brand],Table1[[#This Row],[Brand]],Table1[Year],Table1[[#This Row],[Year]],Table1[Month],"&lt;="&amp;Table1[[#This Row],[Month]])</f>
        <v>37009</v>
      </c>
      <c r="H461" s="17">
        <f>Table1[[#This Row],[YTD profit ]]+SUMIFS(Table1[Profit (Month)],Table1[Category],Table1[[#This Row],[Category]],Table1[Supplier],Table1[[#This Row],[Supplier]],Table1[Brand],Table1[[#This Row],[Brand]],Table1[Year],Table1[[#This Row],[Year]]-1,Table1[Month],"&gt;"&amp;Table1[[#This Row],[Month]])</f>
        <v>150006</v>
      </c>
      <c r="I461" s="17" t="str">
        <f>TEXT(DATE(Table1[[#This Row],[Year]],Table1[[#This Row],[Month]],1),"mmmm")</f>
        <v>March</v>
      </c>
    </row>
    <row r="462" spans="1:9" x14ac:dyDescent="0.35">
      <c r="A462" t="s">
        <v>15</v>
      </c>
      <c r="B462" t="s">
        <v>13</v>
      </c>
      <c r="C462" t="s">
        <v>16</v>
      </c>
      <c r="D462">
        <v>2024</v>
      </c>
      <c r="E462">
        <v>4</v>
      </c>
      <c r="F462" s="17">
        <v>14751</v>
      </c>
      <c r="G462" s="17">
        <f>SUMIFS(Table1[Profit (Month)],Table1[Category],Table1[[#This Row],[Category]],Table1[Supplier],Table1[[#This Row],[Supplier]],Table1[Brand],Table1[[#This Row],[Brand]],Table1[Year],Table1[[#This Row],[Year]],Table1[Month],"&lt;="&amp;Table1[[#This Row],[Month]])</f>
        <v>51760</v>
      </c>
      <c r="H462" s="17">
        <f>Table1[[#This Row],[YTD profit ]]+SUMIFS(Table1[Profit (Month)],Table1[Category],Table1[[#This Row],[Category]],Table1[Supplier],Table1[[#This Row],[Supplier]],Table1[Brand],Table1[[#This Row],[Brand]],Table1[Year],Table1[[#This Row],[Year]]-1,Table1[Month],"&gt;"&amp;Table1[[#This Row],[Month]])</f>
        <v>150630</v>
      </c>
      <c r="I462" s="17" t="str">
        <f>TEXT(DATE(Table1[[#This Row],[Year]],Table1[[#This Row],[Month]],1),"mmmm")</f>
        <v>April</v>
      </c>
    </row>
    <row r="463" spans="1:9" x14ac:dyDescent="0.35">
      <c r="A463" t="s">
        <v>15</v>
      </c>
      <c r="B463" t="s">
        <v>13</v>
      </c>
      <c r="C463" t="s">
        <v>16</v>
      </c>
      <c r="D463">
        <v>2024</v>
      </c>
      <c r="E463">
        <v>5</v>
      </c>
      <c r="F463" s="17">
        <v>11819</v>
      </c>
      <c r="G463" s="17">
        <f>SUMIFS(Table1[Profit (Month)],Table1[Category],Table1[[#This Row],[Category]],Table1[Supplier],Table1[[#This Row],[Supplier]],Table1[Brand],Table1[[#This Row],[Brand]],Table1[Year],Table1[[#This Row],[Year]],Table1[Month],"&lt;="&amp;Table1[[#This Row],[Month]])</f>
        <v>63579</v>
      </c>
      <c r="H463" s="17">
        <f>Table1[[#This Row],[YTD profit ]]+SUMIFS(Table1[Profit (Month)],Table1[Category],Table1[[#This Row],[Category]],Table1[Supplier],Table1[[#This Row],[Supplier]],Table1[Brand],Table1[[#This Row],[Brand]],Table1[Year],Table1[[#This Row],[Year]]-1,Table1[Month],"&gt;"&amp;Table1[[#This Row],[Month]])</f>
        <v>150568</v>
      </c>
      <c r="I463" s="17" t="str">
        <f>TEXT(DATE(Table1[[#This Row],[Year]],Table1[[#This Row],[Month]],1),"mmmm")</f>
        <v>May</v>
      </c>
    </row>
    <row r="464" spans="1:9" x14ac:dyDescent="0.35">
      <c r="A464" t="s">
        <v>15</v>
      </c>
      <c r="B464" t="s">
        <v>13</v>
      </c>
      <c r="C464" t="s">
        <v>17</v>
      </c>
      <c r="D464">
        <v>2018</v>
      </c>
      <c r="E464">
        <v>1</v>
      </c>
      <c r="F464" s="17">
        <v>13378</v>
      </c>
      <c r="G464" s="17">
        <f>SUMIFS(Table1[Profit (Month)],Table1[Category],Table1[[#This Row],[Category]],Table1[Supplier],Table1[[#This Row],[Supplier]],Table1[Brand],Table1[[#This Row],[Brand]],Table1[Year],Table1[[#This Row],[Year]],Table1[Month],"&lt;="&amp;Table1[[#This Row],[Month]])</f>
        <v>13378</v>
      </c>
      <c r="H464" s="17">
        <f>Table1[[#This Row],[YTD profit ]]+SUMIFS(Table1[Profit (Month)],Table1[Category],Table1[[#This Row],[Category]],Table1[Supplier],Table1[[#This Row],[Supplier]],Table1[Brand],Table1[[#This Row],[Brand]],Table1[Year],Table1[[#This Row],[Year]]-1,Table1[Month],"&gt;"&amp;Table1[[#This Row],[Month]])</f>
        <v>13378</v>
      </c>
      <c r="I464" s="17" t="str">
        <f>TEXT(DATE(Table1[[#This Row],[Year]],Table1[[#This Row],[Month]],1),"mmmm")</f>
        <v>January</v>
      </c>
    </row>
    <row r="465" spans="1:9" x14ac:dyDescent="0.35">
      <c r="A465" t="s">
        <v>15</v>
      </c>
      <c r="B465" t="s">
        <v>13</v>
      </c>
      <c r="C465" t="s">
        <v>17</v>
      </c>
      <c r="D465">
        <v>2018</v>
      </c>
      <c r="E465">
        <v>2</v>
      </c>
      <c r="F465" s="17">
        <v>14628</v>
      </c>
      <c r="G465" s="17">
        <f>SUMIFS(Table1[Profit (Month)],Table1[Category],Table1[[#This Row],[Category]],Table1[Supplier],Table1[[#This Row],[Supplier]],Table1[Brand],Table1[[#This Row],[Brand]],Table1[Year],Table1[[#This Row],[Year]],Table1[Month],"&lt;="&amp;Table1[[#This Row],[Month]])</f>
        <v>28006</v>
      </c>
      <c r="H465" s="17">
        <f>Table1[[#This Row],[YTD profit ]]+SUMIFS(Table1[Profit (Month)],Table1[Category],Table1[[#This Row],[Category]],Table1[Supplier],Table1[[#This Row],[Supplier]],Table1[Brand],Table1[[#This Row],[Brand]],Table1[Year],Table1[[#This Row],[Year]]-1,Table1[Month],"&gt;"&amp;Table1[[#This Row],[Month]])</f>
        <v>28006</v>
      </c>
      <c r="I465" s="17" t="str">
        <f>TEXT(DATE(Table1[[#This Row],[Year]],Table1[[#This Row],[Month]],1),"mmmm")</f>
        <v>February</v>
      </c>
    </row>
    <row r="466" spans="1:9" x14ac:dyDescent="0.35">
      <c r="A466" t="s">
        <v>15</v>
      </c>
      <c r="B466" t="s">
        <v>13</v>
      </c>
      <c r="C466" t="s">
        <v>17</v>
      </c>
      <c r="D466">
        <v>2018</v>
      </c>
      <c r="E466">
        <v>3</v>
      </c>
      <c r="F466" s="17">
        <v>11689</v>
      </c>
      <c r="G466" s="17">
        <f>SUMIFS(Table1[Profit (Month)],Table1[Category],Table1[[#This Row],[Category]],Table1[Supplier],Table1[[#This Row],[Supplier]],Table1[Brand],Table1[[#This Row],[Brand]],Table1[Year],Table1[[#This Row],[Year]],Table1[Month],"&lt;="&amp;Table1[[#This Row],[Month]])</f>
        <v>39695</v>
      </c>
      <c r="H466" s="17">
        <f>Table1[[#This Row],[YTD profit ]]+SUMIFS(Table1[Profit (Month)],Table1[Category],Table1[[#This Row],[Category]],Table1[Supplier],Table1[[#This Row],[Supplier]],Table1[Brand],Table1[[#This Row],[Brand]],Table1[Year],Table1[[#This Row],[Year]]-1,Table1[Month],"&gt;"&amp;Table1[[#This Row],[Month]])</f>
        <v>39695</v>
      </c>
      <c r="I466" s="17" t="str">
        <f>TEXT(DATE(Table1[[#This Row],[Year]],Table1[[#This Row],[Month]],1),"mmmm")</f>
        <v>March</v>
      </c>
    </row>
    <row r="467" spans="1:9" x14ac:dyDescent="0.35">
      <c r="A467" t="s">
        <v>15</v>
      </c>
      <c r="B467" t="s">
        <v>13</v>
      </c>
      <c r="C467" t="s">
        <v>17</v>
      </c>
      <c r="D467">
        <v>2018</v>
      </c>
      <c r="E467">
        <v>4</v>
      </c>
      <c r="F467" s="17">
        <v>14827</v>
      </c>
      <c r="G467" s="17">
        <f>SUMIFS(Table1[Profit (Month)],Table1[Category],Table1[[#This Row],[Category]],Table1[Supplier],Table1[[#This Row],[Supplier]],Table1[Brand],Table1[[#This Row],[Brand]],Table1[Year],Table1[[#This Row],[Year]],Table1[Month],"&lt;="&amp;Table1[[#This Row],[Month]])</f>
        <v>54522</v>
      </c>
      <c r="H467" s="17">
        <f>Table1[[#This Row],[YTD profit ]]+SUMIFS(Table1[Profit (Month)],Table1[Category],Table1[[#This Row],[Category]],Table1[Supplier],Table1[[#This Row],[Supplier]],Table1[Brand],Table1[[#This Row],[Brand]],Table1[Year],Table1[[#This Row],[Year]]-1,Table1[Month],"&gt;"&amp;Table1[[#This Row],[Month]])</f>
        <v>54522</v>
      </c>
      <c r="I467" s="17" t="str">
        <f>TEXT(DATE(Table1[[#This Row],[Year]],Table1[[#This Row],[Month]],1),"mmmm")</f>
        <v>April</v>
      </c>
    </row>
    <row r="468" spans="1:9" x14ac:dyDescent="0.35">
      <c r="A468" t="s">
        <v>15</v>
      </c>
      <c r="B468" t="s">
        <v>13</v>
      </c>
      <c r="C468" t="s">
        <v>17</v>
      </c>
      <c r="D468">
        <v>2018</v>
      </c>
      <c r="E468">
        <v>5</v>
      </c>
      <c r="F468" s="17">
        <v>11276</v>
      </c>
      <c r="G468" s="17">
        <f>SUMIFS(Table1[Profit (Month)],Table1[Category],Table1[[#This Row],[Category]],Table1[Supplier],Table1[[#This Row],[Supplier]],Table1[Brand],Table1[[#This Row],[Brand]],Table1[Year],Table1[[#This Row],[Year]],Table1[Month],"&lt;="&amp;Table1[[#This Row],[Month]])</f>
        <v>65798</v>
      </c>
      <c r="H468" s="17">
        <f>Table1[[#This Row],[YTD profit ]]+SUMIFS(Table1[Profit (Month)],Table1[Category],Table1[[#This Row],[Category]],Table1[Supplier],Table1[[#This Row],[Supplier]],Table1[Brand],Table1[[#This Row],[Brand]],Table1[Year],Table1[[#This Row],[Year]]-1,Table1[Month],"&gt;"&amp;Table1[[#This Row],[Month]])</f>
        <v>65798</v>
      </c>
      <c r="I468" s="17" t="str">
        <f>TEXT(DATE(Table1[[#This Row],[Year]],Table1[[#This Row],[Month]],1),"mmmm")</f>
        <v>May</v>
      </c>
    </row>
    <row r="469" spans="1:9" x14ac:dyDescent="0.35">
      <c r="A469" t="s">
        <v>15</v>
      </c>
      <c r="B469" t="s">
        <v>13</v>
      </c>
      <c r="C469" t="s">
        <v>17</v>
      </c>
      <c r="D469">
        <v>2018</v>
      </c>
      <c r="E469">
        <v>6</v>
      </c>
      <c r="F469" s="17">
        <v>10328</v>
      </c>
      <c r="G469" s="17">
        <f>SUMIFS(Table1[Profit (Month)],Table1[Category],Table1[[#This Row],[Category]],Table1[Supplier],Table1[[#This Row],[Supplier]],Table1[Brand],Table1[[#This Row],[Brand]],Table1[Year],Table1[[#This Row],[Year]],Table1[Month],"&lt;="&amp;Table1[[#This Row],[Month]])</f>
        <v>76126</v>
      </c>
      <c r="H469" s="17">
        <f>Table1[[#This Row],[YTD profit ]]+SUMIFS(Table1[Profit (Month)],Table1[Category],Table1[[#This Row],[Category]],Table1[Supplier],Table1[[#This Row],[Supplier]],Table1[Brand],Table1[[#This Row],[Brand]],Table1[Year],Table1[[#This Row],[Year]]-1,Table1[Month],"&gt;"&amp;Table1[[#This Row],[Month]])</f>
        <v>76126</v>
      </c>
      <c r="I469" s="17" t="str">
        <f>TEXT(DATE(Table1[[#This Row],[Year]],Table1[[#This Row],[Month]],1),"mmmm")</f>
        <v>June</v>
      </c>
    </row>
    <row r="470" spans="1:9" x14ac:dyDescent="0.35">
      <c r="A470" t="s">
        <v>15</v>
      </c>
      <c r="B470" t="s">
        <v>13</v>
      </c>
      <c r="C470" t="s">
        <v>17</v>
      </c>
      <c r="D470">
        <v>2018</v>
      </c>
      <c r="E470">
        <v>7</v>
      </c>
      <c r="F470" s="17">
        <v>11639</v>
      </c>
      <c r="G470" s="17">
        <f>SUMIFS(Table1[Profit (Month)],Table1[Category],Table1[[#This Row],[Category]],Table1[Supplier],Table1[[#This Row],[Supplier]],Table1[Brand],Table1[[#This Row],[Brand]],Table1[Year],Table1[[#This Row],[Year]],Table1[Month],"&lt;="&amp;Table1[[#This Row],[Month]])</f>
        <v>87765</v>
      </c>
      <c r="H470" s="17">
        <f>Table1[[#This Row],[YTD profit ]]+SUMIFS(Table1[Profit (Month)],Table1[Category],Table1[[#This Row],[Category]],Table1[Supplier],Table1[[#This Row],[Supplier]],Table1[Brand],Table1[[#This Row],[Brand]],Table1[Year],Table1[[#This Row],[Year]]-1,Table1[Month],"&gt;"&amp;Table1[[#This Row],[Month]])</f>
        <v>87765</v>
      </c>
      <c r="I470" s="17" t="str">
        <f>TEXT(DATE(Table1[[#This Row],[Year]],Table1[[#This Row],[Month]],1),"mmmm")</f>
        <v>July</v>
      </c>
    </row>
    <row r="471" spans="1:9" x14ac:dyDescent="0.35">
      <c r="A471" t="s">
        <v>15</v>
      </c>
      <c r="B471" t="s">
        <v>13</v>
      </c>
      <c r="C471" t="s">
        <v>17</v>
      </c>
      <c r="D471">
        <v>2018</v>
      </c>
      <c r="E471">
        <v>8</v>
      </c>
      <c r="F471" s="17">
        <v>12983</v>
      </c>
      <c r="G471" s="17">
        <f>SUMIFS(Table1[Profit (Month)],Table1[Category],Table1[[#This Row],[Category]],Table1[Supplier],Table1[[#This Row],[Supplier]],Table1[Brand],Table1[[#This Row],[Brand]],Table1[Year],Table1[[#This Row],[Year]],Table1[Month],"&lt;="&amp;Table1[[#This Row],[Month]])</f>
        <v>100748</v>
      </c>
      <c r="H471" s="17">
        <f>Table1[[#This Row],[YTD profit ]]+SUMIFS(Table1[Profit (Month)],Table1[Category],Table1[[#This Row],[Category]],Table1[Supplier],Table1[[#This Row],[Supplier]],Table1[Brand],Table1[[#This Row],[Brand]],Table1[Year],Table1[[#This Row],[Year]]-1,Table1[Month],"&gt;"&amp;Table1[[#This Row],[Month]])</f>
        <v>100748</v>
      </c>
      <c r="I471" s="17" t="str">
        <f>TEXT(DATE(Table1[[#This Row],[Year]],Table1[[#This Row],[Month]],1),"mmmm")</f>
        <v>August</v>
      </c>
    </row>
    <row r="472" spans="1:9" x14ac:dyDescent="0.35">
      <c r="A472" t="s">
        <v>15</v>
      </c>
      <c r="B472" t="s">
        <v>13</v>
      </c>
      <c r="C472" t="s">
        <v>17</v>
      </c>
      <c r="D472">
        <v>2018</v>
      </c>
      <c r="E472">
        <v>9</v>
      </c>
      <c r="F472" s="17">
        <v>13121</v>
      </c>
      <c r="G472" s="17">
        <f>SUMIFS(Table1[Profit (Month)],Table1[Category],Table1[[#This Row],[Category]],Table1[Supplier],Table1[[#This Row],[Supplier]],Table1[Brand],Table1[[#This Row],[Brand]],Table1[Year],Table1[[#This Row],[Year]],Table1[Month],"&lt;="&amp;Table1[[#This Row],[Month]])</f>
        <v>113869</v>
      </c>
      <c r="H472" s="17">
        <f>Table1[[#This Row],[YTD profit ]]+SUMIFS(Table1[Profit (Month)],Table1[Category],Table1[[#This Row],[Category]],Table1[Supplier],Table1[[#This Row],[Supplier]],Table1[Brand],Table1[[#This Row],[Brand]],Table1[Year],Table1[[#This Row],[Year]]-1,Table1[Month],"&gt;"&amp;Table1[[#This Row],[Month]])</f>
        <v>113869</v>
      </c>
      <c r="I472" s="17" t="str">
        <f>TEXT(DATE(Table1[[#This Row],[Year]],Table1[[#This Row],[Month]],1),"mmmm")</f>
        <v>September</v>
      </c>
    </row>
    <row r="473" spans="1:9" x14ac:dyDescent="0.35">
      <c r="A473" t="s">
        <v>15</v>
      </c>
      <c r="B473" t="s">
        <v>13</v>
      </c>
      <c r="C473" t="s">
        <v>17</v>
      </c>
      <c r="D473">
        <v>2018</v>
      </c>
      <c r="E473">
        <v>10</v>
      </c>
      <c r="F473" s="17">
        <v>14857</v>
      </c>
      <c r="G473" s="17">
        <f>SUMIFS(Table1[Profit (Month)],Table1[Category],Table1[[#This Row],[Category]],Table1[Supplier],Table1[[#This Row],[Supplier]],Table1[Brand],Table1[[#This Row],[Brand]],Table1[Year],Table1[[#This Row],[Year]],Table1[Month],"&lt;="&amp;Table1[[#This Row],[Month]])</f>
        <v>128726</v>
      </c>
      <c r="H473" s="17">
        <f>Table1[[#This Row],[YTD profit ]]+SUMIFS(Table1[Profit (Month)],Table1[Category],Table1[[#This Row],[Category]],Table1[Supplier],Table1[[#This Row],[Supplier]],Table1[Brand],Table1[[#This Row],[Brand]],Table1[Year],Table1[[#This Row],[Year]]-1,Table1[Month],"&gt;"&amp;Table1[[#This Row],[Month]])</f>
        <v>128726</v>
      </c>
      <c r="I473" s="17" t="str">
        <f>TEXT(DATE(Table1[[#This Row],[Year]],Table1[[#This Row],[Month]],1),"mmmm")</f>
        <v>October</v>
      </c>
    </row>
    <row r="474" spans="1:9" x14ac:dyDescent="0.35">
      <c r="A474" t="s">
        <v>15</v>
      </c>
      <c r="B474" t="s">
        <v>13</v>
      </c>
      <c r="C474" t="s">
        <v>17</v>
      </c>
      <c r="D474">
        <v>2018</v>
      </c>
      <c r="E474">
        <v>11</v>
      </c>
      <c r="F474" s="17">
        <v>13200</v>
      </c>
      <c r="G474" s="17">
        <f>SUMIFS(Table1[Profit (Month)],Table1[Category],Table1[[#This Row],[Category]],Table1[Supplier],Table1[[#This Row],[Supplier]],Table1[Brand],Table1[[#This Row],[Brand]],Table1[Year],Table1[[#This Row],[Year]],Table1[Month],"&lt;="&amp;Table1[[#This Row],[Month]])</f>
        <v>141926</v>
      </c>
      <c r="H474" s="17">
        <f>Table1[[#This Row],[YTD profit ]]+SUMIFS(Table1[Profit (Month)],Table1[Category],Table1[[#This Row],[Category]],Table1[Supplier],Table1[[#This Row],[Supplier]],Table1[Brand],Table1[[#This Row],[Brand]],Table1[Year],Table1[[#This Row],[Year]]-1,Table1[Month],"&gt;"&amp;Table1[[#This Row],[Month]])</f>
        <v>141926</v>
      </c>
      <c r="I474" s="17" t="str">
        <f>TEXT(DATE(Table1[[#This Row],[Year]],Table1[[#This Row],[Month]],1),"mmmm")</f>
        <v>November</v>
      </c>
    </row>
    <row r="475" spans="1:9" x14ac:dyDescent="0.35">
      <c r="A475" t="s">
        <v>15</v>
      </c>
      <c r="B475" t="s">
        <v>13</v>
      </c>
      <c r="C475" t="s">
        <v>17</v>
      </c>
      <c r="D475">
        <v>2018</v>
      </c>
      <c r="E475">
        <v>12</v>
      </c>
      <c r="F475" s="17">
        <v>10489</v>
      </c>
      <c r="G475" s="17">
        <f>SUMIFS(Table1[Profit (Month)],Table1[Category],Table1[[#This Row],[Category]],Table1[Supplier],Table1[[#This Row],[Supplier]],Table1[Brand],Table1[[#This Row],[Brand]],Table1[Year],Table1[[#This Row],[Year]],Table1[Month],"&lt;="&amp;Table1[[#This Row],[Month]])</f>
        <v>152415</v>
      </c>
      <c r="H475" s="17">
        <f>Table1[[#This Row],[YTD profit ]]+SUMIFS(Table1[Profit (Month)],Table1[Category],Table1[[#This Row],[Category]],Table1[Supplier],Table1[[#This Row],[Supplier]],Table1[Brand],Table1[[#This Row],[Brand]],Table1[Year],Table1[[#This Row],[Year]]-1,Table1[Month],"&gt;"&amp;Table1[[#This Row],[Month]])</f>
        <v>152415</v>
      </c>
      <c r="I475" s="17" t="str">
        <f>TEXT(DATE(Table1[[#This Row],[Year]],Table1[[#This Row],[Month]],1),"mmmm")</f>
        <v>December</v>
      </c>
    </row>
    <row r="476" spans="1:9" x14ac:dyDescent="0.35">
      <c r="A476" t="s">
        <v>15</v>
      </c>
      <c r="B476" t="s">
        <v>13</v>
      </c>
      <c r="C476" t="s">
        <v>17</v>
      </c>
      <c r="D476">
        <v>2019</v>
      </c>
      <c r="E476">
        <v>1</v>
      </c>
      <c r="F476" s="17">
        <v>11102</v>
      </c>
      <c r="G476" s="17">
        <f>SUMIFS(Table1[Profit (Month)],Table1[Category],Table1[[#This Row],[Category]],Table1[Supplier],Table1[[#This Row],[Supplier]],Table1[Brand],Table1[[#This Row],[Brand]],Table1[Year],Table1[[#This Row],[Year]],Table1[Month],"&lt;="&amp;Table1[[#This Row],[Month]])</f>
        <v>11102</v>
      </c>
      <c r="H476" s="17">
        <f>Table1[[#This Row],[YTD profit ]]+SUMIFS(Table1[Profit (Month)],Table1[Category],Table1[[#This Row],[Category]],Table1[Supplier],Table1[[#This Row],[Supplier]],Table1[Brand],Table1[[#This Row],[Brand]],Table1[Year],Table1[[#This Row],[Year]]-1,Table1[Month],"&gt;"&amp;Table1[[#This Row],[Month]])</f>
        <v>150139</v>
      </c>
      <c r="I476" s="17" t="str">
        <f>TEXT(DATE(Table1[[#This Row],[Year]],Table1[[#This Row],[Month]],1),"mmmm")</f>
        <v>January</v>
      </c>
    </row>
    <row r="477" spans="1:9" x14ac:dyDescent="0.35">
      <c r="A477" t="s">
        <v>15</v>
      </c>
      <c r="B477" t="s">
        <v>13</v>
      </c>
      <c r="C477" t="s">
        <v>17</v>
      </c>
      <c r="D477">
        <v>2019</v>
      </c>
      <c r="E477">
        <v>2</v>
      </c>
      <c r="F477" s="17">
        <v>12790</v>
      </c>
      <c r="G477" s="17">
        <f>SUMIFS(Table1[Profit (Month)],Table1[Category],Table1[[#This Row],[Category]],Table1[Supplier],Table1[[#This Row],[Supplier]],Table1[Brand],Table1[[#This Row],[Brand]],Table1[Year],Table1[[#This Row],[Year]],Table1[Month],"&lt;="&amp;Table1[[#This Row],[Month]])</f>
        <v>23892</v>
      </c>
      <c r="H477" s="17">
        <f>Table1[[#This Row],[YTD profit ]]+SUMIFS(Table1[Profit (Month)],Table1[Category],Table1[[#This Row],[Category]],Table1[Supplier],Table1[[#This Row],[Supplier]],Table1[Brand],Table1[[#This Row],[Brand]],Table1[Year],Table1[[#This Row],[Year]]-1,Table1[Month],"&gt;"&amp;Table1[[#This Row],[Month]])</f>
        <v>148301</v>
      </c>
      <c r="I477" s="17" t="str">
        <f>TEXT(DATE(Table1[[#This Row],[Year]],Table1[[#This Row],[Month]],1),"mmmm")</f>
        <v>February</v>
      </c>
    </row>
    <row r="478" spans="1:9" x14ac:dyDescent="0.35">
      <c r="A478" t="s">
        <v>15</v>
      </c>
      <c r="B478" t="s">
        <v>13</v>
      </c>
      <c r="C478" t="s">
        <v>17</v>
      </c>
      <c r="D478">
        <v>2019</v>
      </c>
      <c r="E478">
        <v>3</v>
      </c>
      <c r="F478" s="17">
        <v>13445</v>
      </c>
      <c r="G478" s="17">
        <f>SUMIFS(Table1[Profit (Month)],Table1[Category],Table1[[#This Row],[Category]],Table1[Supplier],Table1[[#This Row],[Supplier]],Table1[Brand],Table1[[#This Row],[Brand]],Table1[Year],Table1[[#This Row],[Year]],Table1[Month],"&lt;="&amp;Table1[[#This Row],[Month]])</f>
        <v>37337</v>
      </c>
      <c r="H478" s="17">
        <f>Table1[[#This Row],[YTD profit ]]+SUMIFS(Table1[Profit (Month)],Table1[Category],Table1[[#This Row],[Category]],Table1[Supplier],Table1[[#This Row],[Supplier]],Table1[Brand],Table1[[#This Row],[Brand]],Table1[Year],Table1[[#This Row],[Year]]-1,Table1[Month],"&gt;"&amp;Table1[[#This Row],[Month]])</f>
        <v>150057</v>
      </c>
      <c r="I478" s="17" t="str">
        <f>TEXT(DATE(Table1[[#This Row],[Year]],Table1[[#This Row],[Month]],1),"mmmm")</f>
        <v>March</v>
      </c>
    </row>
    <row r="479" spans="1:9" x14ac:dyDescent="0.35">
      <c r="A479" t="s">
        <v>15</v>
      </c>
      <c r="B479" t="s">
        <v>13</v>
      </c>
      <c r="C479" t="s">
        <v>17</v>
      </c>
      <c r="D479">
        <v>2019</v>
      </c>
      <c r="E479">
        <v>4</v>
      </c>
      <c r="F479" s="17">
        <v>12823</v>
      </c>
      <c r="G479" s="17">
        <f>SUMIFS(Table1[Profit (Month)],Table1[Category],Table1[[#This Row],[Category]],Table1[Supplier],Table1[[#This Row],[Supplier]],Table1[Brand],Table1[[#This Row],[Brand]],Table1[Year],Table1[[#This Row],[Year]],Table1[Month],"&lt;="&amp;Table1[[#This Row],[Month]])</f>
        <v>50160</v>
      </c>
      <c r="H479" s="17">
        <f>Table1[[#This Row],[YTD profit ]]+SUMIFS(Table1[Profit (Month)],Table1[Category],Table1[[#This Row],[Category]],Table1[Supplier],Table1[[#This Row],[Supplier]],Table1[Brand],Table1[[#This Row],[Brand]],Table1[Year],Table1[[#This Row],[Year]]-1,Table1[Month],"&gt;"&amp;Table1[[#This Row],[Month]])</f>
        <v>148053</v>
      </c>
      <c r="I479" s="17" t="str">
        <f>TEXT(DATE(Table1[[#This Row],[Year]],Table1[[#This Row],[Month]],1),"mmmm")</f>
        <v>April</v>
      </c>
    </row>
    <row r="480" spans="1:9" x14ac:dyDescent="0.35">
      <c r="A480" t="s">
        <v>15</v>
      </c>
      <c r="B480" t="s">
        <v>13</v>
      </c>
      <c r="C480" t="s">
        <v>17</v>
      </c>
      <c r="D480">
        <v>2019</v>
      </c>
      <c r="E480">
        <v>5</v>
      </c>
      <c r="F480" s="17">
        <v>10254</v>
      </c>
      <c r="G480" s="17">
        <f>SUMIFS(Table1[Profit (Month)],Table1[Category],Table1[[#This Row],[Category]],Table1[Supplier],Table1[[#This Row],[Supplier]],Table1[Brand],Table1[[#This Row],[Brand]],Table1[Year],Table1[[#This Row],[Year]],Table1[Month],"&lt;="&amp;Table1[[#This Row],[Month]])</f>
        <v>60414</v>
      </c>
      <c r="H480" s="17">
        <f>Table1[[#This Row],[YTD profit ]]+SUMIFS(Table1[Profit (Month)],Table1[Category],Table1[[#This Row],[Category]],Table1[Supplier],Table1[[#This Row],[Supplier]],Table1[Brand],Table1[[#This Row],[Brand]],Table1[Year],Table1[[#This Row],[Year]]-1,Table1[Month],"&gt;"&amp;Table1[[#This Row],[Month]])</f>
        <v>147031</v>
      </c>
      <c r="I480" s="17" t="str">
        <f>TEXT(DATE(Table1[[#This Row],[Year]],Table1[[#This Row],[Month]],1),"mmmm")</f>
        <v>May</v>
      </c>
    </row>
    <row r="481" spans="1:9" x14ac:dyDescent="0.35">
      <c r="A481" t="s">
        <v>15</v>
      </c>
      <c r="B481" t="s">
        <v>13</v>
      </c>
      <c r="C481" t="s">
        <v>17</v>
      </c>
      <c r="D481">
        <v>2019</v>
      </c>
      <c r="E481">
        <v>6</v>
      </c>
      <c r="F481" s="17">
        <v>11787</v>
      </c>
      <c r="G481" s="17">
        <f>SUMIFS(Table1[Profit (Month)],Table1[Category],Table1[[#This Row],[Category]],Table1[Supplier],Table1[[#This Row],[Supplier]],Table1[Brand],Table1[[#This Row],[Brand]],Table1[Year],Table1[[#This Row],[Year]],Table1[Month],"&lt;="&amp;Table1[[#This Row],[Month]])</f>
        <v>72201</v>
      </c>
      <c r="H481" s="17">
        <f>Table1[[#This Row],[YTD profit ]]+SUMIFS(Table1[Profit (Month)],Table1[Category],Table1[[#This Row],[Category]],Table1[Supplier],Table1[[#This Row],[Supplier]],Table1[Brand],Table1[[#This Row],[Brand]],Table1[Year],Table1[[#This Row],[Year]]-1,Table1[Month],"&gt;"&amp;Table1[[#This Row],[Month]])</f>
        <v>148490</v>
      </c>
      <c r="I481" s="17" t="str">
        <f>TEXT(DATE(Table1[[#This Row],[Year]],Table1[[#This Row],[Month]],1),"mmmm")</f>
        <v>June</v>
      </c>
    </row>
    <row r="482" spans="1:9" x14ac:dyDescent="0.35">
      <c r="A482" t="s">
        <v>15</v>
      </c>
      <c r="B482" t="s">
        <v>13</v>
      </c>
      <c r="C482" t="s">
        <v>17</v>
      </c>
      <c r="D482">
        <v>2019</v>
      </c>
      <c r="E482">
        <v>7</v>
      </c>
      <c r="F482" s="17">
        <v>11134</v>
      </c>
      <c r="G482" s="17">
        <f>SUMIFS(Table1[Profit (Month)],Table1[Category],Table1[[#This Row],[Category]],Table1[Supplier],Table1[[#This Row],[Supplier]],Table1[Brand],Table1[[#This Row],[Brand]],Table1[Year],Table1[[#This Row],[Year]],Table1[Month],"&lt;="&amp;Table1[[#This Row],[Month]])</f>
        <v>83335</v>
      </c>
      <c r="H482" s="17">
        <f>Table1[[#This Row],[YTD profit ]]+SUMIFS(Table1[Profit (Month)],Table1[Category],Table1[[#This Row],[Category]],Table1[Supplier],Table1[[#This Row],[Supplier]],Table1[Brand],Table1[[#This Row],[Brand]],Table1[Year],Table1[[#This Row],[Year]]-1,Table1[Month],"&gt;"&amp;Table1[[#This Row],[Month]])</f>
        <v>147985</v>
      </c>
      <c r="I482" s="17" t="str">
        <f>TEXT(DATE(Table1[[#This Row],[Year]],Table1[[#This Row],[Month]],1),"mmmm")</f>
        <v>July</v>
      </c>
    </row>
    <row r="483" spans="1:9" x14ac:dyDescent="0.35">
      <c r="A483" t="s">
        <v>15</v>
      </c>
      <c r="B483" t="s">
        <v>13</v>
      </c>
      <c r="C483" t="s">
        <v>17</v>
      </c>
      <c r="D483">
        <v>2019</v>
      </c>
      <c r="E483">
        <v>8</v>
      </c>
      <c r="F483" s="17">
        <v>14082</v>
      </c>
      <c r="G483" s="17">
        <f>SUMIFS(Table1[Profit (Month)],Table1[Category],Table1[[#This Row],[Category]],Table1[Supplier],Table1[[#This Row],[Supplier]],Table1[Brand],Table1[[#This Row],[Brand]],Table1[Year],Table1[[#This Row],[Year]],Table1[Month],"&lt;="&amp;Table1[[#This Row],[Month]])</f>
        <v>97417</v>
      </c>
      <c r="H483" s="17">
        <f>Table1[[#This Row],[YTD profit ]]+SUMIFS(Table1[Profit (Month)],Table1[Category],Table1[[#This Row],[Category]],Table1[Supplier],Table1[[#This Row],[Supplier]],Table1[Brand],Table1[[#This Row],[Brand]],Table1[Year],Table1[[#This Row],[Year]]-1,Table1[Month],"&gt;"&amp;Table1[[#This Row],[Month]])</f>
        <v>149084</v>
      </c>
      <c r="I483" s="17" t="str">
        <f>TEXT(DATE(Table1[[#This Row],[Year]],Table1[[#This Row],[Month]],1),"mmmm")</f>
        <v>August</v>
      </c>
    </row>
    <row r="484" spans="1:9" x14ac:dyDescent="0.35">
      <c r="A484" t="s">
        <v>15</v>
      </c>
      <c r="B484" t="s">
        <v>13</v>
      </c>
      <c r="C484" t="s">
        <v>17</v>
      </c>
      <c r="D484">
        <v>2019</v>
      </c>
      <c r="E484">
        <v>9</v>
      </c>
      <c r="F484" s="17">
        <v>14175</v>
      </c>
      <c r="G484" s="17">
        <f>SUMIFS(Table1[Profit (Month)],Table1[Category],Table1[[#This Row],[Category]],Table1[Supplier],Table1[[#This Row],[Supplier]],Table1[Brand],Table1[[#This Row],[Brand]],Table1[Year],Table1[[#This Row],[Year]],Table1[Month],"&lt;="&amp;Table1[[#This Row],[Month]])</f>
        <v>111592</v>
      </c>
      <c r="H484" s="17">
        <f>Table1[[#This Row],[YTD profit ]]+SUMIFS(Table1[Profit (Month)],Table1[Category],Table1[[#This Row],[Category]],Table1[Supplier],Table1[[#This Row],[Supplier]],Table1[Brand],Table1[[#This Row],[Brand]],Table1[Year],Table1[[#This Row],[Year]]-1,Table1[Month],"&gt;"&amp;Table1[[#This Row],[Month]])</f>
        <v>150138</v>
      </c>
      <c r="I484" s="17" t="str">
        <f>TEXT(DATE(Table1[[#This Row],[Year]],Table1[[#This Row],[Month]],1),"mmmm")</f>
        <v>September</v>
      </c>
    </row>
    <row r="485" spans="1:9" x14ac:dyDescent="0.35">
      <c r="A485" t="s">
        <v>15</v>
      </c>
      <c r="B485" t="s">
        <v>13</v>
      </c>
      <c r="C485" t="s">
        <v>17</v>
      </c>
      <c r="D485">
        <v>2019</v>
      </c>
      <c r="E485">
        <v>10</v>
      </c>
      <c r="F485" s="17">
        <v>13419</v>
      </c>
      <c r="G485" s="17">
        <f>SUMIFS(Table1[Profit (Month)],Table1[Category],Table1[[#This Row],[Category]],Table1[Supplier],Table1[[#This Row],[Supplier]],Table1[Brand],Table1[[#This Row],[Brand]],Table1[Year],Table1[[#This Row],[Year]],Table1[Month],"&lt;="&amp;Table1[[#This Row],[Month]])</f>
        <v>125011</v>
      </c>
      <c r="H485" s="17">
        <f>Table1[[#This Row],[YTD profit ]]+SUMIFS(Table1[Profit (Month)],Table1[Category],Table1[[#This Row],[Category]],Table1[Supplier],Table1[[#This Row],[Supplier]],Table1[Brand],Table1[[#This Row],[Brand]],Table1[Year],Table1[[#This Row],[Year]]-1,Table1[Month],"&gt;"&amp;Table1[[#This Row],[Month]])</f>
        <v>148700</v>
      </c>
      <c r="I485" s="17" t="str">
        <f>TEXT(DATE(Table1[[#This Row],[Year]],Table1[[#This Row],[Month]],1),"mmmm")</f>
        <v>October</v>
      </c>
    </row>
    <row r="486" spans="1:9" x14ac:dyDescent="0.35">
      <c r="A486" t="s">
        <v>15</v>
      </c>
      <c r="B486" t="s">
        <v>13</v>
      </c>
      <c r="C486" t="s">
        <v>17</v>
      </c>
      <c r="D486">
        <v>2019</v>
      </c>
      <c r="E486">
        <v>11</v>
      </c>
      <c r="F486" s="17">
        <v>10981</v>
      </c>
      <c r="G486" s="17">
        <f>SUMIFS(Table1[Profit (Month)],Table1[Category],Table1[[#This Row],[Category]],Table1[Supplier],Table1[[#This Row],[Supplier]],Table1[Brand],Table1[[#This Row],[Brand]],Table1[Year],Table1[[#This Row],[Year]],Table1[Month],"&lt;="&amp;Table1[[#This Row],[Month]])</f>
        <v>135992</v>
      </c>
      <c r="H486" s="17">
        <f>Table1[[#This Row],[YTD profit ]]+SUMIFS(Table1[Profit (Month)],Table1[Category],Table1[[#This Row],[Category]],Table1[Supplier],Table1[[#This Row],[Supplier]],Table1[Brand],Table1[[#This Row],[Brand]],Table1[Year],Table1[[#This Row],[Year]]-1,Table1[Month],"&gt;"&amp;Table1[[#This Row],[Month]])</f>
        <v>146481</v>
      </c>
      <c r="I486" s="17" t="str">
        <f>TEXT(DATE(Table1[[#This Row],[Year]],Table1[[#This Row],[Month]],1),"mmmm")</f>
        <v>November</v>
      </c>
    </row>
    <row r="487" spans="1:9" x14ac:dyDescent="0.35">
      <c r="A487" t="s">
        <v>15</v>
      </c>
      <c r="B487" t="s">
        <v>13</v>
      </c>
      <c r="C487" t="s">
        <v>17</v>
      </c>
      <c r="D487">
        <v>2019</v>
      </c>
      <c r="E487">
        <v>12</v>
      </c>
      <c r="F487" s="17">
        <v>12786</v>
      </c>
      <c r="G487" s="17">
        <f>SUMIFS(Table1[Profit (Month)],Table1[Category],Table1[[#This Row],[Category]],Table1[Supplier],Table1[[#This Row],[Supplier]],Table1[Brand],Table1[[#This Row],[Brand]],Table1[Year],Table1[[#This Row],[Year]],Table1[Month],"&lt;="&amp;Table1[[#This Row],[Month]])</f>
        <v>148778</v>
      </c>
      <c r="H487" s="17">
        <f>Table1[[#This Row],[YTD profit ]]+SUMIFS(Table1[Profit (Month)],Table1[Category],Table1[[#This Row],[Category]],Table1[Supplier],Table1[[#This Row],[Supplier]],Table1[Brand],Table1[[#This Row],[Brand]],Table1[Year],Table1[[#This Row],[Year]]-1,Table1[Month],"&gt;"&amp;Table1[[#This Row],[Month]])</f>
        <v>148778</v>
      </c>
      <c r="I487" s="17" t="str">
        <f>TEXT(DATE(Table1[[#This Row],[Year]],Table1[[#This Row],[Month]],1),"mmmm")</f>
        <v>December</v>
      </c>
    </row>
    <row r="488" spans="1:9" x14ac:dyDescent="0.35">
      <c r="A488" t="s">
        <v>15</v>
      </c>
      <c r="B488" t="s">
        <v>13</v>
      </c>
      <c r="C488" t="s">
        <v>17</v>
      </c>
      <c r="D488">
        <v>2020</v>
      </c>
      <c r="E488">
        <v>1</v>
      </c>
      <c r="F488" s="17">
        <v>11132</v>
      </c>
      <c r="G488" s="17">
        <f>SUMIFS(Table1[Profit (Month)],Table1[Category],Table1[[#This Row],[Category]],Table1[Supplier],Table1[[#This Row],[Supplier]],Table1[Brand],Table1[[#This Row],[Brand]],Table1[Year],Table1[[#This Row],[Year]],Table1[Month],"&lt;="&amp;Table1[[#This Row],[Month]])</f>
        <v>11132</v>
      </c>
      <c r="H488" s="17">
        <f>Table1[[#This Row],[YTD profit ]]+SUMIFS(Table1[Profit (Month)],Table1[Category],Table1[[#This Row],[Category]],Table1[Supplier],Table1[[#This Row],[Supplier]],Table1[Brand],Table1[[#This Row],[Brand]],Table1[Year],Table1[[#This Row],[Year]]-1,Table1[Month],"&gt;"&amp;Table1[[#This Row],[Month]])</f>
        <v>148808</v>
      </c>
      <c r="I488" s="17" t="str">
        <f>TEXT(DATE(Table1[[#This Row],[Year]],Table1[[#This Row],[Month]],1),"mmmm")</f>
        <v>January</v>
      </c>
    </row>
    <row r="489" spans="1:9" x14ac:dyDescent="0.35">
      <c r="A489" t="s">
        <v>15</v>
      </c>
      <c r="B489" t="s">
        <v>13</v>
      </c>
      <c r="C489" t="s">
        <v>17</v>
      </c>
      <c r="D489">
        <v>2020</v>
      </c>
      <c r="E489">
        <v>2</v>
      </c>
      <c r="F489" s="17">
        <v>12799</v>
      </c>
      <c r="G489" s="17">
        <f>SUMIFS(Table1[Profit (Month)],Table1[Category],Table1[[#This Row],[Category]],Table1[Supplier],Table1[[#This Row],[Supplier]],Table1[Brand],Table1[[#This Row],[Brand]],Table1[Year],Table1[[#This Row],[Year]],Table1[Month],"&lt;="&amp;Table1[[#This Row],[Month]])</f>
        <v>23931</v>
      </c>
      <c r="H489" s="17">
        <f>Table1[[#This Row],[YTD profit ]]+SUMIFS(Table1[Profit (Month)],Table1[Category],Table1[[#This Row],[Category]],Table1[Supplier],Table1[[#This Row],[Supplier]],Table1[Brand],Table1[[#This Row],[Brand]],Table1[Year],Table1[[#This Row],[Year]]-1,Table1[Month],"&gt;"&amp;Table1[[#This Row],[Month]])</f>
        <v>148817</v>
      </c>
      <c r="I489" s="17" t="str">
        <f>TEXT(DATE(Table1[[#This Row],[Year]],Table1[[#This Row],[Month]],1),"mmmm")</f>
        <v>February</v>
      </c>
    </row>
    <row r="490" spans="1:9" x14ac:dyDescent="0.35">
      <c r="A490" t="s">
        <v>15</v>
      </c>
      <c r="B490" t="s">
        <v>13</v>
      </c>
      <c r="C490" t="s">
        <v>17</v>
      </c>
      <c r="D490">
        <v>2020</v>
      </c>
      <c r="E490">
        <v>3</v>
      </c>
      <c r="F490" s="17">
        <v>10907</v>
      </c>
      <c r="G490" s="17">
        <f>SUMIFS(Table1[Profit (Month)],Table1[Category],Table1[[#This Row],[Category]],Table1[Supplier],Table1[[#This Row],[Supplier]],Table1[Brand],Table1[[#This Row],[Brand]],Table1[Year],Table1[[#This Row],[Year]],Table1[Month],"&lt;="&amp;Table1[[#This Row],[Month]])</f>
        <v>34838</v>
      </c>
      <c r="H490" s="17">
        <f>Table1[[#This Row],[YTD profit ]]+SUMIFS(Table1[Profit (Month)],Table1[Category],Table1[[#This Row],[Category]],Table1[Supplier],Table1[[#This Row],[Supplier]],Table1[Brand],Table1[[#This Row],[Brand]],Table1[Year],Table1[[#This Row],[Year]]-1,Table1[Month],"&gt;"&amp;Table1[[#This Row],[Month]])</f>
        <v>146279</v>
      </c>
      <c r="I490" s="17" t="str">
        <f>TEXT(DATE(Table1[[#This Row],[Year]],Table1[[#This Row],[Month]],1),"mmmm")</f>
        <v>March</v>
      </c>
    </row>
    <row r="491" spans="1:9" x14ac:dyDescent="0.35">
      <c r="A491" t="s">
        <v>15</v>
      </c>
      <c r="B491" t="s">
        <v>13</v>
      </c>
      <c r="C491" t="s">
        <v>17</v>
      </c>
      <c r="D491">
        <v>2020</v>
      </c>
      <c r="E491">
        <v>4</v>
      </c>
      <c r="F491" s="17">
        <v>13044</v>
      </c>
      <c r="G491" s="17">
        <f>SUMIFS(Table1[Profit (Month)],Table1[Category],Table1[[#This Row],[Category]],Table1[Supplier],Table1[[#This Row],[Supplier]],Table1[Brand],Table1[[#This Row],[Brand]],Table1[Year],Table1[[#This Row],[Year]],Table1[Month],"&lt;="&amp;Table1[[#This Row],[Month]])</f>
        <v>47882</v>
      </c>
      <c r="H491" s="17">
        <f>Table1[[#This Row],[YTD profit ]]+SUMIFS(Table1[Profit (Month)],Table1[Category],Table1[[#This Row],[Category]],Table1[Supplier],Table1[[#This Row],[Supplier]],Table1[Brand],Table1[[#This Row],[Brand]],Table1[Year],Table1[[#This Row],[Year]]-1,Table1[Month],"&gt;"&amp;Table1[[#This Row],[Month]])</f>
        <v>146500</v>
      </c>
      <c r="I491" s="17" t="str">
        <f>TEXT(DATE(Table1[[#This Row],[Year]],Table1[[#This Row],[Month]],1),"mmmm")</f>
        <v>April</v>
      </c>
    </row>
    <row r="492" spans="1:9" x14ac:dyDescent="0.35">
      <c r="A492" t="s">
        <v>15</v>
      </c>
      <c r="B492" t="s">
        <v>13</v>
      </c>
      <c r="C492" t="s">
        <v>17</v>
      </c>
      <c r="D492">
        <v>2020</v>
      </c>
      <c r="E492">
        <v>5</v>
      </c>
      <c r="F492" s="17">
        <v>11193</v>
      </c>
      <c r="G492" s="17">
        <f>SUMIFS(Table1[Profit (Month)],Table1[Category],Table1[[#This Row],[Category]],Table1[Supplier],Table1[[#This Row],[Supplier]],Table1[Brand],Table1[[#This Row],[Brand]],Table1[Year],Table1[[#This Row],[Year]],Table1[Month],"&lt;="&amp;Table1[[#This Row],[Month]])</f>
        <v>59075</v>
      </c>
      <c r="H492" s="17">
        <f>Table1[[#This Row],[YTD profit ]]+SUMIFS(Table1[Profit (Month)],Table1[Category],Table1[[#This Row],[Category]],Table1[Supplier],Table1[[#This Row],[Supplier]],Table1[Brand],Table1[[#This Row],[Brand]],Table1[Year],Table1[[#This Row],[Year]]-1,Table1[Month],"&gt;"&amp;Table1[[#This Row],[Month]])</f>
        <v>147439</v>
      </c>
      <c r="I492" s="17" t="str">
        <f>TEXT(DATE(Table1[[#This Row],[Year]],Table1[[#This Row],[Month]],1),"mmmm")</f>
        <v>May</v>
      </c>
    </row>
    <row r="493" spans="1:9" x14ac:dyDescent="0.35">
      <c r="A493" t="s">
        <v>15</v>
      </c>
      <c r="B493" t="s">
        <v>13</v>
      </c>
      <c r="C493" t="s">
        <v>17</v>
      </c>
      <c r="D493">
        <v>2020</v>
      </c>
      <c r="E493">
        <v>6</v>
      </c>
      <c r="F493" s="17">
        <v>11931</v>
      </c>
      <c r="G493" s="17">
        <f>SUMIFS(Table1[Profit (Month)],Table1[Category],Table1[[#This Row],[Category]],Table1[Supplier],Table1[[#This Row],[Supplier]],Table1[Brand],Table1[[#This Row],[Brand]],Table1[Year],Table1[[#This Row],[Year]],Table1[Month],"&lt;="&amp;Table1[[#This Row],[Month]])</f>
        <v>71006</v>
      </c>
      <c r="H493" s="17">
        <f>Table1[[#This Row],[YTD profit ]]+SUMIFS(Table1[Profit (Month)],Table1[Category],Table1[[#This Row],[Category]],Table1[Supplier],Table1[[#This Row],[Supplier]],Table1[Brand],Table1[[#This Row],[Brand]],Table1[Year],Table1[[#This Row],[Year]]-1,Table1[Month],"&gt;"&amp;Table1[[#This Row],[Month]])</f>
        <v>147583</v>
      </c>
      <c r="I493" s="17" t="str">
        <f>TEXT(DATE(Table1[[#This Row],[Year]],Table1[[#This Row],[Month]],1),"mmmm")</f>
        <v>June</v>
      </c>
    </row>
    <row r="494" spans="1:9" x14ac:dyDescent="0.35">
      <c r="A494" t="s">
        <v>15</v>
      </c>
      <c r="B494" t="s">
        <v>13</v>
      </c>
      <c r="C494" t="s">
        <v>17</v>
      </c>
      <c r="D494">
        <v>2020</v>
      </c>
      <c r="E494">
        <v>7</v>
      </c>
      <c r="F494" s="17">
        <v>11496</v>
      </c>
      <c r="G494" s="17">
        <f>SUMIFS(Table1[Profit (Month)],Table1[Category],Table1[[#This Row],[Category]],Table1[Supplier],Table1[[#This Row],[Supplier]],Table1[Brand],Table1[[#This Row],[Brand]],Table1[Year],Table1[[#This Row],[Year]],Table1[Month],"&lt;="&amp;Table1[[#This Row],[Month]])</f>
        <v>82502</v>
      </c>
      <c r="H494" s="17">
        <f>Table1[[#This Row],[YTD profit ]]+SUMIFS(Table1[Profit (Month)],Table1[Category],Table1[[#This Row],[Category]],Table1[Supplier],Table1[[#This Row],[Supplier]],Table1[Brand],Table1[[#This Row],[Brand]],Table1[Year],Table1[[#This Row],[Year]]-1,Table1[Month],"&gt;"&amp;Table1[[#This Row],[Month]])</f>
        <v>147945</v>
      </c>
      <c r="I494" s="17" t="str">
        <f>TEXT(DATE(Table1[[#This Row],[Year]],Table1[[#This Row],[Month]],1),"mmmm")</f>
        <v>July</v>
      </c>
    </row>
    <row r="495" spans="1:9" x14ac:dyDescent="0.35">
      <c r="A495" t="s">
        <v>15</v>
      </c>
      <c r="B495" t="s">
        <v>13</v>
      </c>
      <c r="C495" t="s">
        <v>17</v>
      </c>
      <c r="D495">
        <v>2020</v>
      </c>
      <c r="E495">
        <v>8</v>
      </c>
      <c r="F495" s="17">
        <v>12219</v>
      </c>
      <c r="G495" s="17">
        <f>SUMIFS(Table1[Profit (Month)],Table1[Category],Table1[[#This Row],[Category]],Table1[Supplier],Table1[[#This Row],[Supplier]],Table1[Brand],Table1[[#This Row],[Brand]],Table1[Year],Table1[[#This Row],[Year]],Table1[Month],"&lt;="&amp;Table1[[#This Row],[Month]])</f>
        <v>94721</v>
      </c>
      <c r="H495" s="17">
        <f>Table1[[#This Row],[YTD profit ]]+SUMIFS(Table1[Profit (Month)],Table1[Category],Table1[[#This Row],[Category]],Table1[Supplier],Table1[[#This Row],[Supplier]],Table1[Brand],Table1[[#This Row],[Brand]],Table1[Year],Table1[[#This Row],[Year]]-1,Table1[Month],"&gt;"&amp;Table1[[#This Row],[Month]])</f>
        <v>146082</v>
      </c>
      <c r="I495" s="17" t="str">
        <f>TEXT(DATE(Table1[[#This Row],[Year]],Table1[[#This Row],[Month]],1),"mmmm")</f>
        <v>August</v>
      </c>
    </row>
    <row r="496" spans="1:9" x14ac:dyDescent="0.35">
      <c r="A496" t="s">
        <v>15</v>
      </c>
      <c r="B496" t="s">
        <v>13</v>
      </c>
      <c r="C496" t="s">
        <v>17</v>
      </c>
      <c r="D496">
        <v>2020</v>
      </c>
      <c r="E496">
        <v>9</v>
      </c>
      <c r="F496" s="17">
        <v>12720</v>
      </c>
      <c r="G496" s="17">
        <f>SUMIFS(Table1[Profit (Month)],Table1[Category],Table1[[#This Row],[Category]],Table1[Supplier],Table1[[#This Row],[Supplier]],Table1[Brand],Table1[[#This Row],[Brand]],Table1[Year],Table1[[#This Row],[Year]],Table1[Month],"&lt;="&amp;Table1[[#This Row],[Month]])</f>
        <v>107441</v>
      </c>
      <c r="H496" s="17">
        <f>Table1[[#This Row],[YTD profit ]]+SUMIFS(Table1[Profit (Month)],Table1[Category],Table1[[#This Row],[Category]],Table1[Supplier],Table1[[#This Row],[Supplier]],Table1[Brand],Table1[[#This Row],[Brand]],Table1[Year],Table1[[#This Row],[Year]]-1,Table1[Month],"&gt;"&amp;Table1[[#This Row],[Month]])</f>
        <v>144627</v>
      </c>
      <c r="I496" s="17" t="str">
        <f>TEXT(DATE(Table1[[#This Row],[Year]],Table1[[#This Row],[Month]],1),"mmmm")</f>
        <v>September</v>
      </c>
    </row>
    <row r="497" spans="1:9" x14ac:dyDescent="0.35">
      <c r="A497" t="s">
        <v>15</v>
      </c>
      <c r="B497" t="s">
        <v>13</v>
      </c>
      <c r="C497" t="s">
        <v>17</v>
      </c>
      <c r="D497">
        <v>2020</v>
      </c>
      <c r="E497">
        <v>10</v>
      </c>
      <c r="F497" s="17">
        <v>12950</v>
      </c>
      <c r="G497" s="17">
        <f>SUMIFS(Table1[Profit (Month)],Table1[Category],Table1[[#This Row],[Category]],Table1[Supplier],Table1[[#This Row],[Supplier]],Table1[Brand],Table1[[#This Row],[Brand]],Table1[Year],Table1[[#This Row],[Year]],Table1[Month],"&lt;="&amp;Table1[[#This Row],[Month]])</f>
        <v>120391</v>
      </c>
      <c r="H497" s="17">
        <f>Table1[[#This Row],[YTD profit ]]+SUMIFS(Table1[Profit (Month)],Table1[Category],Table1[[#This Row],[Category]],Table1[Supplier],Table1[[#This Row],[Supplier]],Table1[Brand],Table1[[#This Row],[Brand]],Table1[Year],Table1[[#This Row],[Year]]-1,Table1[Month],"&gt;"&amp;Table1[[#This Row],[Month]])</f>
        <v>144158</v>
      </c>
      <c r="I497" s="17" t="str">
        <f>TEXT(DATE(Table1[[#This Row],[Year]],Table1[[#This Row],[Month]],1),"mmmm")</f>
        <v>October</v>
      </c>
    </row>
    <row r="498" spans="1:9" x14ac:dyDescent="0.35">
      <c r="A498" t="s">
        <v>15</v>
      </c>
      <c r="B498" t="s">
        <v>13</v>
      </c>
      <c r="C498" t="s">
        <v>17</v>
      </c>
      <c r="D498">
        <v>2020</v>
      </c>
      <c r="E498">
        <v>11</v>
      </c>
      <c r="F498" s="17">
        <v>11014</v>
      </c>
      <c r="G498" s="17">
        <f>SUMIFS(Table1[Profit (Month)],Table1[Category],Table1[[#This Row],[Category]],Table1[Supplier],Table1[[#This Row],[Supplier]],Table1[Brand],Table1[[#This Row],[Brand]],Table1[Year],Table1[[#This Row],[Year]],Table1[Month],"&lt;="&amp;Table1[[#This Row],[Month]])</f>
        <v>131405</v>
      </c>
      <c r="H498" s="17">
        <f>Table1[[#This Row],[YTD profit ]]+SUMIFS(Table1[Profit (Month)],Table1[Category],Table1[[#This Row],[Category]],Table1[Supplier],Table1[[#This Row],[Supplier]],Table1[Brand],Table1[[#This Row],[Brand]],Table1[Year],Table1[[#This Row],[Year]]-1,Table1[Month],"&gt;"&amp;Table1[[#This Row],[Month]])</f>
        <v>144191</v>
      </c>
      <c r="I498" s="17" t="str">
        <f>TEXT(DATE(Table1[[#This Row],[Year]],Table1[[#This Row],[Month]],1),"mmmm")</f>
        <v>November</v>
      </c>
    </row>
    <row r="499" spans="1:9" x14ac:dyDescent="0.35">
      <c r="A499" t="s">
        <v>15</v>
      </c>
      <c r="B499" t="s">
        <v>13</v>
      </c>
      <c r="C499" t="s">
        <v>17</v>
      </c>
      <c r="D499">
        <v>2020</v>
      </c>
      <c r="E499">
        <v>12</v>
      </c>
      <c r="F499" s="17">
        <v>13472</v>
      </c>
      <c r="G499" s="17">
        <f>SUMIFS(Table1[Profit (Month)],Table1[Category],Table1[[#This Row],[Category]],Table1[Supplier],Table1[[#This Row],[Supplier]],Table1[Brand],Table1[[#This Row],[Brand]],Table1[Year],Table1[[#This Row],[Year]],Table1[Month],"&lt;="&amp;Table1[[#This Row],[Month]])</f>
        <v>144877</v>
      </c>
      <c r="H499" s="17">
        <f>Table1[[#This Row],[YTD profit ]]+SUMIFS(Table1[Profit (Month)],Table1[Category],Table1[[#This Row],[Category]],Table1[Supplier],Table1[[#This Row],[Supplier]],Table1[Brand],Table1[[#This Row],[Brand]],Table1[Year],Table1[[#This Row],[Year]]-1,Table1[Month],"&gt;"&amp;Table1[[#This Row],[Month]])</f>
        <v>144877</v>
      </c>
      <c r="I499" s="17" t="str">
        <f>TEXT(DATE(Table1[[#This Row],[Year]],Table1[[#This Row],[Month]],1),"mmmm")</f>
        <v>December</v>
      </c>
    </row>
    <row r="500" spans="1:9" x14ac:dyDescent="0.35">
      <c r="A500" t="s">
        <v>15</v>
      </c>
      <c r="B500" t="s">
        <v>13</v>
      </c>
      <c r="C500" t="s">
        <v>17</v>
      </c>
      <c r="D500">
        <v>2021</v>
      </c>
      <c r="E500">
        <v>1</v>
      </c>
      <c r="F500" s="17">
        <v>13850</v>
      </c>
      <c r="G500" s="17">
        <f>SUMIFS(Table1[Profit (Month)],Table1[Category],Table1[[#This Row],[Category]],Table1[Supplier],Table1[[#This Row],[Supplier]],Table1[Brand],Table1[[#This Row],[Brand]],Table1[Year],Table1[[#This Row],[Year]],Table1[Month],"&lt;="&amp;Table1[[#This Row],[Month]])</f>
        <v>13850</v>
      </c>
      <c r="H500" s="17">
        <f>Table1[[#This Row],[YTD profit ]]+SUMIFS(Table1[Profit (Month)],Table1[Category],Table1[[#This Row],[Category]],Table1[Supplier],Table1[[#This Row],[Supplier]],Table1[Brand],Table1[[#This Row],[Brand]],Table1[Year],Table1[[#This Row],[Year]]-1,Table1[Month],"&gt;"&amp;Table1[[#This Row],[Month]])</f>
        <v>147595</v>
      </c>
      <c r="I500" s="17" t="str">
        <f>TEXT(DATE(Table1[[#This Row],[Year]],Table1[[#This Row],[Month]],1),"mmmm")</f>
        <v>January</v>
      </c>
    </row>
    <row r="501" spans="1:9" x14ac:dyDescent="0.35">
      <c r="A501" t="s">
        <v>15</v>
      </c>
      <c r="B501" t="s">
        <v>13</v>
      </c>
      <c r="C501" t="s">
        <v>17</v>
      </c>
      <c r="D501">
        <v>2021</v>
      </c>
      <c r="E501">
        <v>2</v>
      </c>
      <c r="F501" s="17">
        <v>12612</v>
      </c>
      <c r="G501" s="17">
        <f>SUMIFS(Table1[Profit (Month)],Table1[Category],Table1[[#This Row],[Category]],Table1[Supplier],Table1[[#This Row],[Supplier]],Table1[Brand],Table1[[#This Row],[Brand]],Table1[Year],Table1[[#This Row],[Year]],Table1[Month],"&lt;="&amp;Table1[[#This Row],[Month]])</f>
        <v>26462</v>
      </c>
      <c r="H501" s="17">
        <f>Table1[[#This Row],[YTD profit ]]+SUMIFS(Table1[Profit (Month)],Table1[Category],Table1[[#This Row],[Category]],Table1[Supplier],Table1[[#This Row],[Supplier]],Table1[Brand],Table1[[#This Row],[Brand]],Table1[Year],Table1[[#This Row],[Year]]-1,Table1[Month],"&gt;"&amp;Table1[[#This Row],[Month]])</f>
        <v>147408</v>
      </c>
      <c r="I501" s="17" t="str">
        <f>TEXT(DATE(Table1[[#This Row],[Year]],Table1[[#This Row],[Month]],1),"mmmm")</f>
        <v>February</v>
      </c>
    </row>
    <row r="502" spans="1:9" x14ac:dyDescent="0.35">
      <c r="A502" t="s">
        <v>15</v>
      </c>
      <c r="B502" t="s">
        <v>13</v>
      </c>
      <c r="C502" t="s">
        <v>17</v>
      </c>
      <c r="D502">
        <v>2021</v>
      </c>
      <c r="E502">
        <v>3</v>
      </c>
      <c r="F502" s="17">
        <v>14041</v>
      </c>
      <c r="G502" s="17">
        <f>SUMIFS(Table1[Profit (Month)],Table1[Category],Table1[[#This Row],[Category]],Table1[Supplier],Table1[[#This Row],[Supplier]],Table1[Brand],Table1[[#This Row],[Brand]],Table1[Year],Table1[[#This Row],[Year]],Table1[Month],"&lt;="&amp;Table1[[#This Row],[Month]])</f>
        <v>40503</v>
      </c>
      <c r="H502" s="17">
        <f>Table1[[#This Row],[YTD profit ]]+SUMIFS(Table1[Profit (Month)],Table1[Category],Table1[[#This Row],[Category]],Table1[Supplier],Table1[[#This Row],[Supplier]],Table1[Brand],Table1[[#This Row],[Brand]],Table1[Year],Table1[[#This Row],[Year]]-1,Table1[Month],"&gt;"&amp;Table1[[#This Row],[Month]])</f>
        <v>150542</v>
      </c>
      <c r="I502" s="17" t="str">
        <f>TEXT(DATE(Table1[[#This Row],[Year]],Table1[[#This Row],[Month]],1),"mmmm")</f>
        <v>March</v>
      </c>
    </row>
    <row r="503" spans="1:9" x14ac:dyDescent="0.35">
      <c r="A503" t="s">
        <v>15</v>
      </c>
      <c r="B503" t="s">
        <v>13</v>
      </c>
      <c r="C503" t="s">
        <v>17</v>
      </c>
      <c r="D503">
        <v>2021</v>
      </c>
      <c r="E503">
        <v>4</v>
      </c>
      <c r="F503" s="17">
        <v>10939</v>
      </c>
      <c r="G503" s="17">
        <f>SUMIFS(Table1[Profit (Month)],Table1[Category],Table1[[#This Row],[Category]],Table1[Supplier],Table1[[#This Row],[Supplier]],Table1[Brand],Table1[[#This Row],[Brand]],Table1[Year],Table1[[#This Row],[Year]],Table1[Month],"&lt;="&amp;Table1[[#This Row],[Month]])</f>
        <v>51442</v>
      </c>
      <c r="H503" s="17">
        <f>Table1[[#This Row],[YTD profit ]]+SUMIFS(Table1[Profit (Month)],Table1[Category],Table1[[#This Row],[Category]],Table1[Supplier],Table1[[#This Row],[Supplier]],Table1[Brand],Table1[[#This Row],[Brand]],Table1[Year],Table1[[#This Row],[Year]]-1,Table1[Month],"&gt;"&amp;Table1[[#This Row],[Month]])</f>
        <v>148437</v>
      </c>
      <c r="I503" s="17" t="str">
        <f>TEXT(DATE(Table1[[#This Row],[Year]],Table1[[#This Row],[Month]],1),"mmmm")</f>
        <v>April</v>
      </c>
    </row>
    <row r="504" spans="1:9" x14ac:dyDescent="0.35">
      <c r="A504" t="s">
        <v>15</v>
      </c>
      <c r="B504" t="s">
        <v>13</v>
      </c>
      <c r="C504" t="s">
        <v>17</v>
      </c>
      <c r="D504">
        <v>2021</v>
      </c>
      <c r="E504">
        <v>5</v>
      </c>
      <c r="F504" s="17">
        <v>14493</v>
      </c>
      <c r="G504" s="17">
        <f>SUMIFS(Table1[Profit (Month)],Table1[Category],Table1[[#This Row],[Category]],Table1[Supplier],Table1[[#This Row],[Supplier]],Table1[Brand],Table1[[#This Row],[Brand]],Table1[Year],Table1[[#This Row],[Year]],Table1[Month],"&lt;="&amp;Table1[[#This Row],[Month]])</f>
        <v>65935</v>
      </c>
      <c r="H504" s="17">
        <f>Table1[[#This Row],[YTD profit ]]+SUMIFS(Table1[Profit (Month)],Table1[Category],Table1[[#This Row],[Category]],Table1[Supplier],Table1[[#This Row],[Supplier]],Table1[Brand],Table1[[#This Row],[Brand]],Table1[Year],Table1[[#This Row],[Year]]-1,Table1[Month],"&gt;"&amp;Table1[[#This Row],[Month]])</f>
        <v>151737</v>
      </c>
      <c r="I504" s="17" t="str">
        <f>TEXT(DATE(Table1[[#This Row],[Year]],Table1[[#This Row],[Month]],1),"mmmm")</f>
        <v>May</v>
      </c>
    </row>
    <row r="505" spans="1:9" x14ac:dyDescent="0.35">
      <c r="A505" t="s">
        <v>15</v>
      </c>
      <c r="B505" t="s">
        <v>13</v>
      </c>
      <c r="C505" t="s">
        <v>17</v>
      </c>
      <c r="D505">
        <v>2021</v>
      </c>
      <c r="E505">
        <v>6</v>
      </c>
      <c r="F505" s="17">
        <v>10850</v>
      </c>
      <c r="G505" s="17">
        <f>SUMIFS(Table1[Profit (Month)],Table1[Category],Table1[[#This Row],[Category]],Table1[Supplier],Table1[[#This Row],[Supplier]],Table1[Brand],Table1[[#This Row],[Brand]],Table1[Year],Table1[[#This Row],[Year]],Table1[Month],"&lt;="&amp;Table1[[#This Row],[Month]])</f>
        <v>76785</v>
      </c>
      <c r="H505" s="17">
        <f>Table1[[#This Row],[YTD profit ]]+SUMIFS(Table1[Profit (Month)],Table1[Category],Table1[[#This Row],[Category]],Table1[Supplier],Table1[[#This Row],[Supplier]],Table1[Brand],Table1[[#This Row],[Brand]],Table1[Year],Table1[[#This Row],[Year]]-1,Table1[Month],"&gt;"&amp;Table1[[#This Row],[Month]])</f>
        <v>150656</v>
      </c>
      <c r="I505" s="17" t="str">
        <f>TEXT(DATE(Table1[[#This Row],[Year]],Table1[[#This Row],[Month]],1),"mmmm")</f>
        <v>June</v>
      </c>
    </row>
    <row r="506" spans="1:9" x14ac:dyDescent="0.35">
      <c r="A506" t="s">
        <v>15</v>
      </c>
      <c r="B506" t="s">
        <v>13</v>
      </c>
      <c r="C506" t="s">
        <v>17</v>
      </c>
      <c r="D506">
        <v>2021</v>
      </c>
      <c r="E506">
        <v>7</v>
      </c>
      <c r="F506" s="17">
        <v>12106</v>
      </c>
      <c r="G506" s="17">
        <f>SUMIFS(Table1[Profit (Month)],Table1[Category],Table1[[#This Row],[Category]],Table1[Supplier],Table1[[#This Row],[Supplier]],Table1[Brand],Table1[[#This Row],[Brand]],Table1[Year],Table1[[#This Row],[Year]],Table1[Month],"&lt;="&amp;Table1[[#This Row],[Month]])</f>
        <v>88891</v>
      </c>
      <c r="H506" s="17">
        <f>Table1[[#This Row],[YTD profit ]]+SUMIFS(Table1[Profit (Month)],Table1[Category],Table1[[#This Row],[Category]],Table1[Supplier],Table1[[#This Row],[Supplier]],Table1[Brand],Table1[[#This Row],[Brand]],Table1[Year],Table1[[#This Row],[Year]]-1,Table1[Month],"&gt;"&amp;Table1[[#This Row],[Month]])</f>
        <v>151266</v>
      </c>
      <c r="I506" s="17" t="str">
        <f>TEXT(DATE(Table1[[#This Row],[Year]],Table1[[#This Row],[Month]],1),"mmmm")</f>
        <v>July</v>
      </c>
    </row>
    <row r="507" spans="1:9" x14ac:dyDescent="0.35">
      <c r="A507" t="s">
        <v>15</v>
      </c>
      <c r="B507" t="s">
        <v>13</v>
      </c>
      <c r="C507" t="s">
        <v>17</v>
      </c>
      <c r="D507">
        <v>2021</v>
      </c>
      <c r="E507">
        <v>8</v>
      </c>
      <c r="F507" s="17">
        <v>13867</v>
      </c>
      <c r="G507" s="17">
        <f>SUMIFS(Table1[Profit (Month)],Table1[Category],Table1[[#This Row],[Category]],Table1[Supplier],Table1[[#This Row],[Supplier]],Table1[Brand],Table1[[#This Row],[Brand]],Table1[Year],Table1[[#This Row],[Year]],Table1[Month],"&lt;="&amp;Table1[[#This Row],[Month]])</f>
        <v>102758</v>
      </c>
      <c r="H507" s="17">
        <f>Table1[[#This Row],[YTD profit ]]+SUMIFS(Table1[Profit (Month)],Table1[Category],Table1[[#This Row],[Category]],Table1[Supplier],Table1[[#This Row],[Supplier]],Table1[Brand],Table1[[#This Row],[Brand]],Table1[Year],Table1[[#This Row],[Year]]-1,Table1[Month],"&gt;"&amp;Table1[[#This Row],[Month]])</f>
        <v>152914</v>
      </c>
      <c r="I507" s="17" t="str">
        <f>TEXT(DATE(Table1[[#This Row],[Year]],Table1[[#This Row],[Month]],1),"mmmm")</f>
        <v>August</v>
      </c>
    </row>
    <row r="508" spans="1:9" x14ac:dyDescent="0.35">
      <c r="A508" t="s">
        <v>15</v>
      </c>
      <c r="B508" t="s">
        <v>13</v>
      </c>
      <c r="C508" t="s">
        <v>17</v>
      </c>
      <c r="D508">
        <v>2021</v>
      </c>
      <c r="E508">
        <v>9</v>
      </c>
      <c r="F508" s="17">
        <v>12824</v>
      </c>
      <c r="G508" s="17">
        <f>SUMIFS(Table1[Profit (Month)],Table1[Category],Table1[[#This Row],[Category]],Table1[Supplier],Table1[[#This Row],[Supplier]],Table1[Brand],Table1[[#This Row],[Brand]],Table1[Year],Table1[[#This Row],[Year]],Table1[Month],"&lt;="&amp;Table1[[#This Row],[Month]])</f>
        <v>115582</v>
      </c>
      <c r="H508" s="17">
        <f>Table1[[#This Row],[YTD profit ]]+SUMIFS(Table1[Profit (Month)],Table1[Category],Table1[[#This Row],[Category]],Table1[Supplier],Table1[[#This Row],[Supplier]],Table1[Brand],Table1[[#This Row],[Brand]],Table1[Year],Table1[[#This Row],[Year]]-1,Table1[Month],"&gt;"&amp;Table1[[#This Row],[Month]])</f>
        <v>153018</v>
      </c>
      <c r="I508" s="17" t="str">
        <f>TEXT(DATE(Table1[[#This Row],[Year]],Table1[[#This Row],[Month]],1),"mmmm")</f>
        <v>September</v>
      </c>
    </row>
    <row r="509" spans="1:9" x14ac:dyDescent="0.35">
      <c r="A509" t="s">
        <v>15</v>
      </c>
      <c r="B509" t="s">
        <v>13</v>
      </c>
      <c r="C509" t="s">
        <v>17</v>
      </c>
      <c r="D509">
        <v>2021</v>
      </c>
      <c r="E509">
        <v>10</v>
      </c>
      <c r="F509" s="17">
        <v>11257</v>
      </c>
      <c r="G509" s="17">
        <f>SUMIFS(Table1[Profit (Month)],Table1[Category],Table1[[#This Row],[Category]],Table1[Supplier],Table1[[#This Row],[Supplier]],Table1[Brand],Table1[[#This Row],[Brand]],Table1[Year],Table1[[#This Row],[Year]],Table1[Month],"&lt;="&amp;Table1[[#This Row],[Month]])</f>
        <v>126839</v>
      </c>
      <c r="H509" s="17">
        <f>Table1[[#This Row],[YTD profit ]]+SUMIFS(Table1[Profit (Month)],Table1[Category],Table1[[#This Row],[Category]],Table1[Supplier],Table1[[#This Row],[Supplier]],Table1[Brand],Table1[[#This Row],[Brand]],Table1[Year],Table1[[#This Row],[Year]]-1,Table1[Month],"&gt;"&amp;Table1[[#This Row],[Month]])</f>
        <v>151325</v>
      </c>
      <c r="I509" s="17" t="str">
        <f>TEXT(DATE(Table1[[#This Row],[Year]],Table1[[#This Row],[Month]],1),"mmmm")</f>
        <v>October</v>
      </c>
    </row>
    <row r="510" spans="1:9" x14ac:dyDescent="0.35">
      <c r="A510" t="s">
        <v>15</v>
      </c>
      <c r="B510" t="s">
        <v>13</v>
      </c>
      <c r="C510" t="s">
        <v>17</v>
      </c>
      <c r="D510">
        <v>2021</v>
      </c>
      <c r="E510">
        <v>11</v>
      </c>
      <c r="F510" s="17">
        <v>13274</v>
      </c>
      <c r="G510" s="17">
        <f>SUMIFS(Table1[Profit (Month)],Table1[Category],Table1[[#This Row],[Category]],Table1[Supplier],Table1[[#This Row],[Supplier]],Table1[Brand],Table1[[#This Row],[Brand]],Table1[Year],Table1[[#This Row],[Year]],Table1[Month],"&lt;="&amp;Table1[[#This Row],[Month]])</f>
        <v>140113</v>
      </c>
      <c r="H510" s="17">
        <f>Table1[[#This Row],[YTD profit ]]+SUMIFS(Table1[Profit (Month)],Table1[Category],Table1[[#This Row],[Category]],Table1[Supplier],Table1[[#This Row],[Supplier]],Table1[Brand],Table1[[#This Row],[Brand]],Table1[Year],Table1[[#This Row],[Year]]-1,Table1[Month],"&gt;"&amp;Table1[[#This Row],[Month]])</f>
        <v>153585</v>
      </c>
      <c r="I510" s="17" t="str">
        <f>TEXT(DATE(Table1[[#This Row],[Year]],Table1[[#This Row],[Month]],1),"mmmm")</f>
        <v>November</v>
      </c>
    </row>
    <row r="511" spans="1:9" x14ac:dyDescent="0.35">
      <c r="A511" t="s">
        <v>15</v>
      </c>
      <c r="B511" t="s">
        <v>13</v>
      </c>
      <c r="C511" t="s">
        <v>17</v>
      </c>
      <c r="D511">
        <v>2021</v>
      </c>
      <c r="E511">
        <v>12</v>
      </c>
      <c r="F511" s="17">
        <v>14779</v>
      </c>
      <c r="G511" s="17">
        <f>SUMIFS(Table1[Profit (Month)],Table1[Category],Table1[[#This Row],[Category]],Table1[Supplier],Table1[[#This Row],[Supplier]],Table1[Brand],Table1[[#This Row],[Brand]],Table1[Year],Table1[[#This Row],[Year]],Table1[Month],"&lt;="&amp;Table1[[#This Row],[Month]])</f>
        <v>154892</v>
      </c>
      <c r="H511" s="17">
        <f>Table1[[#This Row],[YTD profit ]]+SUMIFS(Table1[Profit (Month)],Table1[Category],Table1[[#This Row],[Category]],Table1[Supplier],Table1[[#This Row],[Supplier]],Table1[Brand],Table1[[#This Row],[Brand]],Table1[Year],Table1[[#This Row],[Year]]-1,Table1[Month],"&gt;"&amp;Table1[[#This Row],[Month]])</f>
        <v>154892</v>
      </c>
      <c r="I511" s="17" t="str">
        <f>TEXT(DATE(Table1[[#This Row],[Year]],Table1[[#This Row],[Month]],1),"mmmm")</f>
        <v>December</v>
      </c>
    </row>
    <row r="512" spans="1:9" x14ac:dyDescent="0.35">
      <c r="A512" t="s">
        <v>15</v>
      </c>
      <c r="B512" t="s">
        <v>13</v>
      </c>
      <c r="C512" t="s">
        <v>17</v>
      </c>
      <c r="D512">
        <v>2022</v>
      </c>
      <c r="E512">
        <v>1</v>
      </c>
      <c r="F512" s="17">
        <v>11165</v>
      </c>
      <c r="G512" s="17">
        <f>SUMIFS(Table1[Profit (Month)],Table1[Category],Table1[[#This Row],[Category]],Table1[Supplier],Table1[[#This Row],[Supplier]],Table1[Brand],Table1[[#This Row],[Brand]],Table1[Year],Table1[[#This Row],[Year]],Table1[Month],"&lt;="&amp;Table1[[#This Row],[Month]])</f>
        <v>11165</v>
      </c>
      <c r="H512" s="17">
        <f>Table1[[#This Row],[YTD profit ]]+SUMIFS(Table1[Profit (Month)],Table1[Category],Table1[[#This Row],[Category]],Table1[Supplier],Table1[[#This Row],[Supplier]],Table1[Brand],Table1[[#This Row],[Brand]],Table1[Year],Table1[[#This Row],[Year]]-1,Table1[Month],"&gt;"&amp;Table1[[#This Row],[Month]])</f>
        <v>152207</v>
      </c>
      <c r="I512" s="17" t="str">
        <f>TEXT(DATE(Table1[[#This Row],[Year]],Table1[[#This Row],[Month]],1),"mmmm")</f>
        <v>January</v>
      </c>
    </row>
    <row r="513" spans="1:9" x14ac:dyDescent="0.35">
      <c r="A513" t="s">
        <v>15</v>
      </c>
      <c r="B513" t="s">
        <v>13</v>
      </c>
      <c r="C513" t="s">
        <v>17</v>
      </c>
      <c r="D513">
        <v>2022</v>
      </c>
      <c r="E513">
        <v>2</v>
      </c>
      <c r="F513" s="17">
        <v>12307</v>
      </c>
      <c r="G513" s="17">
        <f>SUMIFS(Table1[Profit (Month)],Table1[Category],Table1[[#This Row],[Category]],Table1[Supplier],Table1[[#This Row],[Supplier]],Table1[Brand],Table1[[#This Row],[Brand]],Table1[Year],Table1[[#This Row],[Year]],Table1[Month],"&lt;="&amp;Table1[[#This Row],[Month]])</f>
        <v>23472</v>
      </c>
      <c r="H513" s="17">
        <f>Table1[[#This Row],[YTD profit ]]+SUMIFS(Table1[Profit (Month)],Table1[Category],Table1[[#This Row],[Category]],Table1[Supplier],Table1[[#This Row],[Supplier]],Table1[Brand],Table1[[#This Row],[Brand]],Table1[Year],Table1[[#This Row],[Year]]-1,Table1[Month],"&gt;"&amp;Table1[[#This Row],[Month]])</f>
        <v>151902</v>
      </c>
      <c r="I513" s="17" t="str">
        <f>TEXT(DATE(Table1[[#This Row],[Year]],Table1[[#This Row],[Month]],1),"mmmm")</f>
        <v>February</v>
      </c>
    </row>
    <row r="514" spans="1:9" x14ac:dyDescent="0.35">
      <c r="A514" t="s">
        <v>15</v>
      </c>
      <c r="B514" t="s">
        <v>13</v>
      </c>
      <c r="C514" t="s">
        <v>17</v>
      </c>
      <c r="D514">
        <v>2022</v>
      </c>
      <c r="E514">
        <v>3</v>
      </c>
      <c r="F514" s="17">
        <v>11266</v>
      </c>
      <c r="G514" s="17">
        <f>SUMIFS(Table1[Profit (Month)],Table1[Category],Table1[[#This Row],[Category]],Table1[Supplier],Table1[[#This Row],[Supplier]],Table1[Brand],Table1[[#This Row],[Brand]],Table1[Year],Table1[[#This Row],[Year]],Table1[Month],"&lt;="&amp;Table1[[#This Row],[Month]])</f>
        <v>34738</v>
      </c>
      <c r="H514" s="17">
        <f>Table1[[#This Row],[YTD profit ]]+SUMIFS(Table1[Profit (Month)],Table1[Category],Table1[[#This Row],[Category]],Table1[Supplier],Table1[[#This Row],[Supplier]],Table1[Brand],Table1[[#This Row],[Brand]],Table1[Year],Table1[[#This Row],[Year]]-1,Table1[Month],"&gt;"&amp;Table1[[#This Row],[Month]])</f>
        <v>149127</v>
      </c>
      <c r="I514" s="17" t="str">
        <f>TEXT(DATE(Table1[[#This Row],[Year]],Table1[[#This Row],[Month]],1),"mmmm")</f>
        <v>March</v>
      </c>
    </row>
    <row r="515" spans="1:9" x14ac:dyDescent="0.35">
      <c r="A515" t="s">
        <v>15</v>
      </c>
      <c r="B515" t="s">
        <v>13</v>
      </c>
      <c r="C515" t="s">
        <v>17</v>
      </c>
      <c r="D515">
        <v>2022</v>
      </c>
      <c r="E515">
        <v>4</v>
      </c>
      <c r="F515" s="17">
        <v>10860</v>
      </c>
      <c r="G515" s="17">
        <f>SUMIFS(Table1[Profit (Month)],Table1[Category],Table1[[#This Row],[Category]],Table1[Supplier],Table1[[#This Row],[Supplier]],Table1[Brand],Table1[[#This Row],[Brand]],Table1[Year],Table1[[#This Row],[Year]],Table1[Month],"&lt;="&amp;Table1[[#This Row],[Month]])</f>
        <v>45598</v>
      </c>
      <c r="H515" s="17">
        <f>Table1[[#This Row],[YTD profit ]]+SUMIFS(Table1[Profit (Month)],Table1[Category],Table1[[#This Row],[Category]],Table1[Supplier],Table1[[#This Row],[Supplier]],Table1[Brand],Table1[[#This Row],[Brand]],Table1[Year],Table1[[#This Row],[Year]]-1,Table1[Month],"&gt;"&amp;Table1[[#This Row],[Month]])</f>
        <v>149048</v>
      </c>
      <c r="I515" s="17" t="str">
        <f>TEXT(DATE(Table1[[#This Row],[Year]],Table1[[#This Row],[Month]],1),"mmmm")</f>
        <v>April</v>
      </c>
    </row>
    <row r="516" spans="1:9" x14ac:dyDescent="0.35">
      <c r="A516" t="s">
        <v>15</v>
      </c>
      <c r="B516" t="s">
        <v>13</v>
      </c>
      <c r="C516" t="s">
        <v>17</v>
      </c>
      <c r="D516">
        <v>2022</v>
      </c>
      <c r="E516">
        <v>5</v>
      </c>
      <c r="F516" s="17">
        <v>10444</v>
      </c>
      <c r="G516" s="17">
        <f>SUMIFS(Table1[Profit (Month)],Table1[Category],Table1[[#This Row],[Category]],Table1[Supplier],Table1[[#This Row],[Supplier]],Table1[Brand],Table1[[#This Row],[Brand]],Table1[Year],Table1[[#This Row],[Year]],Table1[Month],"&lt;="&amp;Table1[[#This Row],[Month]])</f>
        <v>56042</v>
      </c>
      <c r="H516" s="17">
        <f>Table1[[#This Row],[YTD profit ]]+SUMIFS(Table1[Profit (Month)],Table1[Category],Table1[[#This Row],[Category]],Table1[Supplier],Table1[[#This Row],[Supplier]],Table1[Brand],Table1[[#This Row],[Brand]],Table1[Year],Table1[[#This Row],[Year]]-1,Table1[Month],"&gt;"&amp;Table1[[#This Row],[Month]])</f>
        <v>144999</v>
      </c>
      <c r="I516" s="17" t="str">
        <f>TEXT(DATE(Table1[[#This Row],[Year]],Table1[[#This Row],[Month]],1),"mmmm")</f>
        <v>May</v>
      </c>
    </row>
    <row r="517" spans="1:9" x14ac:dyDescent="0.35">
      <c r="A517" t="s">
        <v>15</v>
      </c>
      <c r="B517" t="s">
        <v>13</v>
      </c>
      <c r="C517" t="s">
        <v>17</v>
      </c>
      <c r="D517">
        <v>2022</v>
      </c>
      <c r="E517">
        <v>6</v>
      </c>
      <c r="F517" s="17">
        <v>14530</v>
      </c>
      <c r="G517" s="17">
        <f>SUMIFS(Table1[Profit (Month)],Table1[Category],Table1[[#This Row],[Category]],Table1[Supplier],Table1[[#This Row],[Supplier]],Table1[Brand],Table1[[#This Row],[Brand]],Table1[Year],Table1[[#This Row],[Year]],Table1[Month],"&lt;="&amp;Table1[[#This Row],[Month]])</f>
        <v>70572</v>
      </c>
      <c r="H517" s="17">
        <f>Table1[[#This Row],[YTD profit ]]+SUMIFS(Table1[Profit (Month)],Table1[Category],Table1[[#This Row],[Category]],Table1[Supplier],Table1[[#This Row],[Supplier]],Table1[Brand],Table1[[#This Row],[Brand]],Table1[Year],Table1[[#This Row],[Year]]-1,Table1[Month],"&gt;"&amp;Table1[[#This Row],[Month]])</f>
        <v>148679</v>
      </c>
      <c r="I517" s="17" t="str">
        <f>TEXT(DATE(Table1[[#This Row],[Year]],Table1[[#This Row],[Month]],1),"mmmm")</f>
        <v>June</v>
      </c>
    </row>
    <row r="518" spans="1:9" x14ac:dyDescent="0.35">
      <c r="A518" t="s">
        <v>15</v>
      </c>
      <c r="B518" t="s">
        <v>13</v>
      </c>
      <c r="C518" t="s">
        <v>17</v>
      </c>
      <c r="D518">
        <v>2022</v>
      </c>
      <c r="E518">
        <v>7</v>
      </c>
      <c r="F518" s="17">
        <v>12453</v>
      </c>
      <c r="G518" s="17">
        <f>SUMIFS(Table1[Profit (Month)],Table1[Category],Table1[[#This Row],[Category]],Table1[Supplier],Table1[[#This Row],[Supplier]],Table1[Brand],Table1[[#This Row],[Brand]],Table1[Year],Table1[[#This Row],[Year]],Table1[Month],"&lt;="&amp;Table1[[#This Row],[Month]])</f>
        <v>83025</v>
      </c>
      <c r="H518" s="17">
        <f>Table1[[#This Row],[YTD profit ]]+SUMIFS(Table1[Profit (Month)],Table1[Category],Table1[[#This Row],[Category]],Table1[Supplier],Table1[[#This Row],[Supplier]],Table1[Brand],Table1[[#This Row],[Brand]],Table1[Year],Table1[[#This Row],[Year]]-1,Table1[Month],"&gt;"&amp;Table1[[#This Row],[Month]])</f>
        <v>149026</v>
      </c>
      <c r="I518" s="17" t="str">
        <f>TEXT(DATE(Table1[[#This Row],[Year]],Table1[[#This Row],[Month]],1),"mmmm")</f>
        <v>July</v>
      </c>
    </row>
    <row r="519" spans="1:9" x14ac:dyDescent="0.35">
      <c r="A519" t="s">
        <v>15</v>
      </c>
      <c r="B519" t="s">
        <v>13</v>
      </c>
      <c r="C519" t="s">
        <v>17</v>
      </c>
      <c r="D519">
        <v>2022</v>
      </c>
      <c r="E519">
        <v>8</v>
      </c>
      <c r="F519" s="17">
        <v>11656</v>
      </c>
      <c r="G519" s="17">
        <f>SUMIFS(Table1[Profit (Month)],Table1[Category],Table1[[#This Row],[Category]],Table1[Supplier],Table1[[#This Row],[Supplier]],Table1[Brand],Table1[[#This Row],[Brand]],Table1[Year],Table1[[#This Row],[Year]],Table1[Month],"&lt;="&amp;Table1[[#This Row],[Month]])</f>
        <v>94681</v>
      </c>
      <c r="H519" s="17">
        <f>Table1[[#This Row],[YTD profit ]]+SUMIFS(Table1[Profit (Month)],Table1[Category],Table1[[#This Row],[Category]],Table1[Supplier],Table1[[#This Row],[Supplier]],Table1[Brand],Table1[[#This Row],[Brand]],Table1[Year],Table1[[#This Row],[Year]]-1,Table1[Month],"&gt;"&amp;Table1[[#This Row],[Month]])</f>
        <v>146815</v>
      </c>
      <c r="I519" s="17" t="str">
        <f>TEXT(DATE(Table1[[#This Row],[Year]],Table1[[#This Row],[Month]],1),"mmmm")</f>
        <v>August</v>
      </c>
    </row>
    <row r="520" spans="1:9" x14ac:dyDescent="0.35">
      <c r="A520" t="s">
        <v>15</v>
      </c>
      <c r="B520" t="s">
        <v>13</v>
      </c>
      <c r="C520" t="s">
        <v>17</v>
      </c>
      <c r="D520">
        <v>2022</v>
      </c>
      <c r="E520">
        <v>9</v>
      </c>
      <c r="F520" s="17">
        <v>10994</v>
      </c>
      <c r="G520" s="17">
        <f>SUMIFS(Table1[Profit (Month)],Table1[Category],Table1[[#This Row],[Category]],Table1[Supplier],Table1[[#This Row],[Supplier]],Table1[Brand],Table1[[#This Row],[Brand]],Table1[Year],Table1[[#This Row],[Year]],Table1[Month],"&lt;="&amp;Table1[[#This Row],[Month]])</f>
        <v>105675</v>
      </c>
      <c r="H520" s="17">
        <f>Table1[[#This Row],[YTD profit ]]+SUMIFS(Table1[Profit (Month)],Table1[Category],Table1[[#This Row],[Category]],Table1[Supplier],Table1[[#This Row],[Supplier]],Table1[Brand],Table1[[#This Row],[Brand]],Table1[Year],Table1[[#This Row],[Year]]-1,Table1[Month],"&gt;"&amp;Table1[[#This Row],[Month]])</f>
        <v>144985</v>
      </c>
      <c r="I520" s="17" t="str">
        <f>TEXT(DATE(Table1[[#This Row],[Year]],Table1[[#This Row],[Month]],1),"mmmm")</f>
        <v>September</v>
      </c>
    </row>
    <row r="521" spans="1:9" x14ac:dyDescent="0.35">
      <c r="A521" t="s">
        <v>15</v>
      </c>
      <c r="B521" t="s">
        <v>13</v>
      </c>
      <c r="C521" t="s">
        <v>17</v>
      </c>
      <c r="D521">
        <v>2022</v>
      </c>
      <c r="E521">
        <v>10</v>
      </c>
      <c r="F521" s="17">
        <v>11214</v>
      </c>
      <c r="G521" s="17">
        <f>SUMIFS(Table1[Profit (Month)],Table1[Category],Table1[[#This Row],[Category]],Table1[Supplier],Table1[[#This Row],[Supplier]],Table1[Brand],Table1[[#This Row],[Brand]],Table1[Year],Table1[[#This Row],[Year]],Table1[Month],"&lt;="&amp;Table1[[#This Row],[Month]])</f>
        <v>116889</v>
      </c>
      <c r="H521" s="17">
        <f>Table1[[#This Row],[YTD profit ]]+SUMIFS(Table1[Profit (Month)],Table1[Category],Table1[[#This Row],[Category]],Table1[Supplier],Table1[[#This Row],[Supplier]],Table1[Brand],Table1[[#This Row],[Brand]],Table1[Year],Table1[[#This Row],[Year]]-1,Table1[Month],"&gt;"&amp;Table1[[#This Row],[Month]])</f>
        <v>144942</v>
      </c>
      <c r="I521" s="17" t="str">
        <f>TEXT(DATE(Table1[[#This Row],[Year]],Table1[[#This Row],[Month]],1),"mmmm")</f>
        <v>October</v>
      </c>
    </row>
    <row r="522" spans="1:9" x14ac:dyDescent="0.35">
      <c r="A522" t="s">
        <v>15</v>
      </c>
      <c r="B522" t="s">
        <v>13</v>
      </c>
      <c r="C522" t="s">
        <v>17</v>
      </c>
      <c r="D522">
        <v>2022</v>
      </c>
      <c r="E522">
        <v>11</v>
      </c>
      <c r="F522" s="17">
        <v>11544</v>
      </c>
      <c r="G522" s="17">
        <f>SUMIFS(Table1[Profit (Month)],Table1[Category],Table1[[#This Row],[Category]],Table1[Supplier],Table1[[#This Row],[Supplier]],Table1[Brand],Table1[[#This Row],[Brand]],Table1[Year],Table1[[#This Row],[Year]],Table1[Month],"&lt;="&amp;Table1[[#This Row],[Month]])</f>
        <v>128433</v>
      </c>
      <c r="H522" s="17">
        <f>Table1[[#This Row],[YTD profit ]]+SUMIFS(Table1[Profit (Month)],Table1[Category],Table1[[#This Row],[Category]],Table1[Supplier],Table1[[#This Row],[Supplier]],Table1[Brand],Table1[[#This Row],[Brand]],Table1[Year],Table1[[#This Row],[Year]]-1,Table1[Month],"&gt;"&amp;Table1[[#This Row],[Month]])</f>
        <v>143212</v>
      </c>
      <c r="I522" s="17" t="str">
        <f>TEXT(DATE(Table1[[#This Row],[Year]],Table1[[#This Row],[Month]],1),"mmmm")</f>
        <v>November</v>
      </c>
    </row>
    <row r="523" spans="1:9" x14ac:dyDescent="0.35">
      <c r="A523" t="s">
        <v>15</v>
      </c>
      <c r="B523" t="s">
        <v>13</v>
      </c>
      <c r="C523" t="s">
        <v>17</v>
      </c>
      <c r="D523">
        <v>2022</v>
      </c>
      <c r="E523">
        <v>12</v>
      </c>
      <c r="F523" s="17">
        <v>14536</v>
      </c>
      <c r="G523" s="17">
        <f>SUMIFS(Table1[Profit (Month)],Table1[Category],Table1[[#This Row],[Category]],Table1[Supplier],Table1[[#This Row],[Supplier]],Table1[Brand],Table1[[#This Row],[Brand]],Table1[Year],Table1[[#This Row],[Year]],Table1[Month],"&lt;="&amp;Table1[[#This Row],[Month]])</f>
        <v>142969</v>
      </c>
      <c r="H523" s="17">
        <f>Table1[[#This Row],[YTD profit ]]+SUMIFS(Table1[Profit (Month)],Table1[Category],Table1[[#This Row],[Category]],Table1[Supplier],Table1[[#This Row],[Supplier]],Table1[Brand],Table1[[#This Row],[Brand]],Table1[Year],Table1[[#This Row],[Year]]-1,Table1[Month],"&gt;"&amp;Table1[[#This Row],[Month]])</f>
        <v>142969</v>
      </c>
      <c r="I523" s="17" t="str">
        <f>TEXT(DATE(Table1[[#This Row],[Year]],Table1[[#This Row],[Month]],1),"mmmm")</f>
        <v>December</v>
      </c>
    </row>
    <row r="524" spans="1:9" x14ac:dyDescent="0.35">
      <c r="A524" t="s">
        <v>15</v>
      </c>
      <c r="B524" t="s">
        <v>13</v>
      </c>
      <c r="C524" t="s">
        <v>17</v>
      </c>
      <c r="D524">
        <v>2023</v>
      </c>
      <c r="E524">
        <v>1</v>
      </c>
      <c r="F524" s="17">
        <v>11189</v>
      </c>
      <c r="G524" s="17">
        <f>SUMIFS(Table1[Profit (Month)],Table1[Category],Table1[[#This Row],[Category]],Table1[Supplier],Table1[[#This Row],[Supplier]],Table1[Brand],Table1[[#This Row],[Brand]],Table1[Year],Table1[[#This Row],[Year]],Table1[Month],"&lt;="&amp;Table1[[#This Row],[Month]])</f>
        <v>11189</v>
      </c>
      <c r="H524" s="17">
        <f>Table1[[#This Row],[YTD profit ]]+SUMIFS(Table1[Profit (Month)],Table1[Category],Table1[[#This Row],[Category]],Table1[Supplier],Table1[[#This Row],[Supplier]],Table1[Brand],Table1[[#This Row],[Brand]],Table1[Year],Table1[[#This Row],[Year]]-1,Table1[Month],"&gt;"&amp;Table1[[#This Row],[Month]])</f>
        <v>142993</v>
      </c>
      <c r="I524" s="17" t="str">
        <f>TEXT(DATE(Table1[[#This Row],[Year]],Table1[[#This Row],[Month]],1),"mmmm")</f>
        <v>January</v>
      </c>
    </row>
    <row r="525" spans="1:9" x14ac:dyDescent="0.35">
      <c r="A525" t="s">
        <v>15</v>
      </c>
      <c r="B525" t="s">
        <v>13</v>
      </c>
      <c r="C525" t="s">
        <v>17</v>
      </c>
      <c r="D525">
        <v>2023</v>
      </c>
      <c r="E525">
        <v>2</v>
      </c>
      <c r="F525" s="17">
        <v>13029</v>
      </c>
      <c r="G525" s="17">
        <f>SUMIFS(Table1[Profit (Month)],Table1[Category],Table1[[#This Row],[Category]],Table1[Supplier],Table1[[#This Row],[Supplier]],Table1[Brand],Table1[[#This Row],[Brand]],Table1[Year],Table1[[#This Row],[Year]],Table1[Month],"&lt;="&amp;Table1[[#This Row],[Month]])</f>
        <v>24218</v>
      </c>
      <c r="H525" s="17">
        <f>Table1[[#This Row],[YTD profit ]]+SUMIFS(Table1[Profit (Month)],Table1[Category],Table1[[#This Row],[Category]],Table1[Supplier],Table1[[#This Row],[Supplier]],Table1[Brand],Table1[[#This Row],[Brand]],Table1[Year],Table1[[#This Row],[Year]]-1,Table1[Month],"&gt;"&amp;Table1[[#This Row],[Month]])</f>
        <v>143715</v>
      </c>
      <c r="I525" s="17" t="str">
        <f>TEXT(DATE(Table1[[#This Row],[Year]],Table1[[#This Row],[Month]],1),"mmmm")</f>
        <v>February</v>
      </c>
    </row>
    <row r="526" spans="1:9" x14ac:dyDescent="0.35">
      <c r="A526" t="s">
        <v>15</v>
      </c>
      <c r="B526" t="s">
        <v>13</v>
      </c>
      <c r="C526" t="s">
        <v>17</v>
      </c>
      <c r="D526">
        <v>2023</v>
      </c>
      <c r="E526">
        <v>3</v>
      </c>
      <c r="F526" s="17">
        <v>11731</v>
      </c>
      <c r="G526" s="17">
        <f>SUMIFS(Table1[Profit (Month)],Table1[Category],Table1[[#This Row],[Category]],Table1[Supplier],Table1[[#This Row],[Supplier]],Table1[Brand],Table1[[#This Row],[Brand]],Table1[Year],Table1[[#This Row],[Year]],Table1[Month],"&lt;="&amp;Table1[[#This Row],[Month]])</f>
        <v>35949</v>
      </c>
      <c r="H526" s="17">
        <f>Table1[[#This Row],[YTD profit ]]+SUMIFS(Table1[Profit (Month)],Table1[Category],Table1[[#This Row],[Category]],Table1[Supplier],Table1[[#This Row],[Supplier]],Table1[Brand],Table1[[#This Row],[Brand]],Table1[Year],Table1[[#This Row],[Year]]-1,Table1[Month],"&gt;"&amp;Table1[[#This Row],[Month]])</f>
        <v>144180</v>
      </c>
      <c r="I526" s="17" t="str">
        <f>TEXT(DATE(Table1[[#This Row],[Year]],Table1[[#This Row],[Month]],1),"mmmm")</f>
        <v>March</v>
      </c>
    </row>
    <row r="527" spans="1:9" x14ac:dyDescent="0.35">
      <c r="A527" t="s">
        <v>15</v>
      </c>
      <c r="B527" t="s">
        <v>13</v>
      </c>
      <c r="C527" t="s">
        <v>17</v>
      </c>
      <c r="D527">
        <v>2023</v>
      </c>
      <c r="E527">
        <v>4</v>
      </c>
      <c r="F527" s="17">
        <v>13512</v>
      </c>
      <c r="G527" s="17">
        <f>SUMIFS(Table1[Profit (Month)],Table1[Category],Table1[[#This Row],[Category]],Table1[Supplier],Table1[[#This Row],[Supplier]],Table1[Brand],Table1[[#This Row],[Brand]],Table1[Year],Table1[[#This Row],[Year]],Table1[Month],"&lt;="&amp;Table1[[#This Row],[Month]])</f>
        <v>49461</v>
      </c>
      <c r="H527" s="17">
        <f>Table1[[#This Row],[YTD profit ]]+SUMIFS(Table1[Profit (Month)],Table1[Category],Table1[[#This Row],[Category]],Table1[Supplier],Table1[[#This Row],[Supplier]],Table1[Brand],Table1[[#This Row],[Brand]],Table1[Year],Table1[[#This Row],[Year]]-1,Table1[Month],"&gt;"&amp;Table1[[#This Row],[Month]])</f>
        <v>146832</v>
      </c>
      <c r="I527" s="17" t="str">
        <f>TEXT(DATE(Table1[[#This Row],[Year]],Table1[[#This Row],[Month]],1),"mmmm")</f>
        <v>April</v>
      </c>
    </row>
    <row r="528" spans="1:9" x14ac:dyDescent="0.35">
      <c r="A528" t="s">
        <v>15</v>
      </c>
      <c r="B528" t="s">
        <v>13</v>
      </c>
      <c r="C528" t="s">
        <v>17</v>
      </c>
      <c r="D528">
        <v>2023</v>
      </c>
      <c r="E528">
        <v>5</v>
      </c>
      <c r="F528" s="17">
        <v>11533</v>
      </c>
      <c r="G528" s="17">
        <f>SUMIFS(Table1[Profit (Month)],Table1[Category],Table1[[#This Row],[Category]],Table1[Supplier],Table1[[#This Row],[Supplier]],Table1[Brand],Table1[[#This Row],[Brand]],Table1[Year],Table1[[#This Row],[Year]],Table1[Month],"&lt;="&amp;Table1[[#This Row],[Month]])</f>
        <v>60994</v>
      </c>
      <c r="H528" s="17">
        <f>Table1[[#This Row],[YTD profit ]]+SUMIFS(Table1[Profit (Month)],Table1[Category],Table1[[#This Row],[Category]],Table1[Supplier],Table1[[#This Row],[Supplier]],Table1[Brand],Table1[[#This Row],[Brand]],Table1[Year],Table1[[#This Row],[Year]]-1,Table1[Month],"&gt;"&amp;Table1[[#This Row],[Month]])</f>
        <v>147921</v>
      </c>
      <c r="I528" s="17" t="str">
        <f>TEXT(DATE(Table1[[#This Row],[Year]],Table1[[#This Row],[Month]],1),"mmmm")</f>
        <v>May</v>
      </c>
    </row>
    <row r="529" spans="1:9" x14ac:dyDescent="0.35">
      <c r="A529" t="s">
        <v>15</v>
      </c>
      <c r="B529" t="s">
        <v>13</v>
      </c>
      <c r="C529" t="s">
        <v>17</v>
      </c>
      <c r="D529">
        <v>2023</v>
      </c>
      <c r="E529">
        <v>6</v>
      </c>
      <c r="F529" s="17">
        <v>12053</v>
      </c>
      <c r="G529" s="17">
        <f>SUMIFS(Table1[Profit (Month)],Table1[Category],Table1[[#This Row],[Category]],Table1[Supplier],Table1[[#This Row],[Supplier]],Table1[Brand],Table1[[#This Row],[Brand]],Table1[Year],Table1[[#This Row],[Year]],Table1[Month],"&lt;="&amp;Table1[[#This Row],[Month]])</f>
        <v>73047</v>
      </c>
      <c r="H529" s="17">
        <f>Table1[[#This Row],[YTD profit ]]+SUMIFS(Table1[Profit (Month)],Table1[Category],Table1[[#This Row],[Category]],Table1[Supplier],Table1[[#This Row],[Supplier]],Table1[Brand],Table1[[#This Row],[Brand]],Table1[Year],Table1[[#This Row],[Year]]-1,Table1[Month],"&gt;"&amp;Table1[[#This Row],[Month]])</f>
        <v>145444</v>
      </c>
      <c r="I529" s="17" t="str">
        <f>TEXT(DATE(Table1[[#This Row],[Year]],Table1[[#This Row],[Month]],1),"mmmm")</f>
        <v>June</v>
      </c>
    </row>
    <row r="530" spans="1:9" x14ac:dyDescent="0.35">
      <c r="A530" t="s">
        <v>15</v>
      </c>
      <c r="B530" t="s">
        <v>13</v>
      </c>
      <c r="C530" t="s">
        <v>17</v>
      </c>
      <c r="D530">
        <v>2023</v>
      </c>
      <c r="E530">
        <v>7</v>
      </c>
      <c r="F530" s="17">
        <v>11379</v>
      </c>
      <c r="G530" s="17">
        <f>SUMIFS(Table1[Profit (Month)],Table1[Category],Table1[[#This Row],[Category]],Table1[Supplier],Table1[[#This Row],[Supplier]],Table1[Brand],Table1[[#This Row],[Brand]],Table1[Year],Table1[[#This Row],[Year]],Table1[Month],"&lt;="&amp;Table1[[#This Row],[Month]])</f>
        <v>84426</v>
      </c>
      <c r="H530" s="17">
        <f>Table1[[#This Row],[YTD profit ]]+SUMIFS(Table1[Profit (Month)],Table1[Category],Table1[[#This Row],[Category]],Table1[Supplier],Table1[[#This Row],[Supplier]],Table1[Brand],Table1[[#This Row],[Brand]],Table1[Year],Table1[[#This Row],[Year]]-1,Table1[Month],"&gt;"&amp;Table1[[#This Row],[Month]])</f>
        <v>144370</v>
      </c>
      <c r="I530" s="17" t="str">
        <f>TEXT(DATE(Table1[[#This Row],[Year]],Table1[[#This Row],[Month]],1),"mmmm")</f>
        <v>July</v>
      </c>
    </row>
    <row r="531" spans="1:9" x14ac:dyDescent="0.35">
      <c r="A531" t="s">
        <v>15</v>
      </c>
      <c r="B531" t="s">
        <v>13</v>
      </c>
      <c r="C531" t="s">
        <v>17</v>
      </c>
      <c r="D531">
        <v>2023</v>
      </c>
      <c r="E531">
        <v>8</v>
      </c>
      <c r="F531" s="17">
        <v>14822</v>
      </c>
      <c r="G531" s="17">
        <f>SUMIFS(Table1[Profit (Month)],Table1[Category],Table1[[#This Row],[Category]],Table1[Supplier],Table1[[#This Row],[Supplier]],Table1[Brand],Table1[[#This Row],[Brand]],Table1[Year],Table1[[#This Row],[Year]],Table1[Month],"&lt;="&amp;Table1[[#This Row],[Month]])</f>
        <v>99248</v>
      </c>
      <c r="H531" s="17">
        <f>Table1[[#This Row],[YTD profit ]]+SUMIFS(Table1[Profit (Month)],Table1[Category],Table1[[#This Row],[Category]],Table1[Supplier],Table1[[#This Row],[Supplier]],Table1[Brand],Table1[[#This Row],[Brand]],Table1[Year],Table1[[#This Row],[Year]]-1,Table1[Month],"&gt;"&amp;Table1[[#This Row],[Month]])</f>
        <v>147536</v>
      </c>
      <c r="I531" s="17" t="str">
        <f>TEXT(DATE(Table1[[#This Row],[Year]],Table1[[#This Row],[Month]],1),"mmmm")</f>
        <v>August</v>
      </c>
    </row>
    <row r="532" spans="1:9" x14ac:dyDescent="0.35">
      <c r="A532" t="s">
        <v>15</v>
      </c>
      <c r="B532" t="s">
        <v>13</v>
      </c>
      <c r="C532" t="s">
        <v>17</v>
      </c>
      <c r="D532">
        <v>2023</v>
      </c>
      <c r="E532">
        <v>9</v>
      </c>
      <c r="F532" s="17">
        <v>10410</v>
      </c>
      <c r="G532" s="17">
        <f>SUMIFS(Table1[Profit (Month)],Table1[Category],Table1[[#This Row],[Category]],Table1[Supplier],Table1[[#This Row],[Supplier]],Table1[Brand],Table1[[#This Row],[Brand]],Table1[Year],Table1[[#This Row],[Year]],Table1[Month],"&lt;="&amp;Table1[[#This Row],[Month]])</f>
        <v>109658</v>
      </c>
      <c r="H532" s="17">
        <f>Table1[[#This Row],[YTD profit ]]+SUMIFS(Table1[Profit (Month)],Table1[Category],Table1[[#This Row],[Category]],Table1[Supplier],Table1[[#This Row],[Supplier]],Table1[Brand],Table1[[#This Row],[Brand]],Table1[Year],Table1[[#This Row],[Year]]-1,Table1[Month],"&gt;"&amp;Table1[[#This Row],[Month]])</f>
        <v>146952</v>
      </c>
      <c r="I532" s="17" t="str">
        <f>TEXT(DATE(Table1[[#This Row],[Year]],Table1[[#This Row],[Month]],1),"mmmm")</f>
        <v>September</v>
      </c>
    </row>
    <row r="533" spans="1:9" x14ac:dyDescent="0.35">
      <c r="A533" t="s">
        <v>15</v>
      </c>
      <c r="B533" t="s">
        <v>13</v>
      </c>
      <c r="C533" t="s">
        <v>17</v>
      </c>
      <c r="D533">
        <v>2023</v>
      </c>
      <c r="E533">
        <v>10</v>
      </c>
      <c r="F533" s="17">
        <v>10193</v>
      </c>
      <c r="G533" s="17">
        <f>SUMIFS(Table1[Profit (Month)],Table1[Category],Table1[[#This Row],[Category]],Table1[Supplier],Table1[[#This Row],[Supplier]],Table1[Brand],Table1[[#This Row],[Brand]],Table1[Year],Table1[[#This Row],[Year]],Table1[Month],"&lt;="&amp;Table1[[#This Row],[Month]])</f>
        <v>119851</v>
      </c>
      <c r="H533" s="17">
        <f>Table1[[#This Row],[YTD profit ]]+SUMIFS(Table1[Profit (Month)],Table1[Category],Table1[[#This Row],[Category]],Table1[Supplier],Table1[[#This Row],[Supplier]],Table1[Brand],Table1[[#This Row],[Brand]],Table1[Year],Table1[[#This Row],[Year]]-1,Table1[Month],"&gt;"&amp;Table1[[#This Row],[Month]])</f>
        <v>145931</v>
      </c>
      <c r="I533" s="17" t="str">
        <f>TEXT(DATE(Table1[[#This Row],[Year]],Table1[[#This Row],[Month]],1),"mmmm")</f>
        <v>October</v>
      </c>
    </row>
    <row r="534" spans="1:9" x14ac:dyDescent="0.35">
      <c r="A534" t="s">
        <v>15</v>
      </c>
      <c r="B534" t="s">
        <v>13</v>
      </c>
      <c r="C534" t="s">
        <v>17</v>
      </c>
      <c r="D534">
        <v>2023</v>
      </c>
      <c r="E534">
        <v>11</v>
      </c>
      <c r="F534" s="17">
        <v>12425</v>
      </c>
      <c r="G534" s="17">
        <f>SUMIFS(Table1[Profit (Month)],Table1[Category],Table1[[#This Row],[Category]],Table1[Supplier],Table1[[#This Row],[Supplier]],Table1[Brand],Table1[[#This Row],[Brand]],Table1[Year],Table1[[#This Row],[Year]],Table1[Month],"&lt;="&amp;Table1[[#This Row],[Month]])</f>
        <v>132276</v>
      </c>
      <c r="H534" s="17">
        <f>Table1[[#This Row],[YTD profit ]]+SUMIFS(Table1[Profit (Month)],Table1[Category],Table1[[#This Row],[Category]],Table1[Supplier],Table1[[#This Row],[Supplier]],Table1[Brand],Table1[[#This Row],[Brand]],Table1[Year],Table1[[#This Row],[Year]]-1,Table1[Month],"&gt;"&amp;Table1[[#This Row],[Month]])</f>
        <v>146812</v>
      </c>
      <c r="I534" s="17" t="str">
        <f>TEXT(DATE(Table1[[#This Row],[Year]],Table1[[#This Row],[Month]],1),"mmmm")</f>
        <v>November</v>
      </c>
    </row>
    <row r="535" spans="1:9" x14ac:dyDescent="0.35">
      <c r="A535" t="s">
        <v>15</v>
      </c>
      <c r="B535" t="s">
        <v>13</v>
      </c>
      <c r="C535" t="s">
        <v>17</v>
      </c>
      <c r="D535">
        <v>2023</v>
      </c>
      <c r="E535">
        <v>12</v>
      </c>
      <c r="F535" s="17">
        <v>10926</v>
      </c>
      <c r="G535" s="17">
        <f>SUMIFS(Table1[Profit (Month)],Table1[Category],Table1[[#This Row],[Category]],Table1[Supplier],Table1[[#This Row],[Supplier]],Table1[Brand],Table1[[#This Row],[Brand]],Table1[Year],Table1[[#This Row],[Year]],Table1[Month],"&lt;="&amp;Table1[[#This Row],[Month]])</f>
        <v>143202</v>
      </c>
      <c r="H535" s="17">
        <f>Table1[[#This Row],[YTD profit ]]+SUMIFS(Table1[Profit (Month)],Table1[Category],Table1[[#This Row],[Category]],Table1[Supplier],Table1[[#This Row],[Supplier]],Table1[Brand],Table1[[#This Row],[Brand]],Table1[Year],Table1[[#This Row],[Year]]-1,Table1[Month],"&gt;"&amp;Table1[[#This Row],[Month]])</f>
        <v>143202</v>
      </c>
      <c r="I535" s="17" t="str">
        <f>TEXT(DATE(Table1[[#This Row],[Year]],Table1[[#This Row],[Month]],1),"mmmm")</f>
        <v>December</v>
      </c>
    </row>
    <row r="536" spans="1:9" x14ac:dyDescent="0.35">
      <c r="A536" t="s">
        <v>15</v>
      </c>
      <c r="B536" t="s">
        <v>13</v>
      </c>
      <c r="C536" t="s">
        <v>17</v>
      </c>
      <c r="D536">
        <v>2024</v>
      </c>
      <c r="E536">
        <v>1</v>
      </c>
      <c r="F536" s="17">
        <v>12971</v>
      </c>
      <c r="G536" s="17">
        <f>SUMIFS(Table1[Profit (Month)],Table1[Category],Table1[[#This Row],[Category]],Table1[Supplier],Table1[[#This Row],[Supplier]],Table1[Brand],Table1[[#This Row],[Brand]],Table1[Year],Table1[[#This Row],[Year]],Table1[Month],"&lt;="&amp;Table1[[#This Row],[Month]])</f>
        <v>12971</v>
      </c>
      <c r="H536" s="17">
        <f>Table1[[#This Row],[YTD profit ]]+SUMIFS(Table1[Profit (Month)],Table1[Category],Table1[[#This Row],[Category]],Table1[Supplier],Table1[[#This Row],[Supplier]],Table1[Brand],Table1[[#This Row],[Brand]],Table1[Year],Table1[[#This Row],[Year]]-1,Table1[Month],"&gt;"&amp;Table1[[#This Row],[Month]])</f>
        <v>144984</v>
      </c>
      <c r="I536" s="17" t="str">
        <f>TEXT(DATE(Table1[[#This Row],[Year]],Table1[[#This Row],[Month]],1),"mmmm")</f>
        <v>January</v>
      </c>
    </row>
    <row r="537" spans="1:9" x14ac:dyDescent="0.35">
      <c r="A537" t="s">
        <v>15</v>
      </c>
      <c r="B537" t="s">
        <v>13</v>
      </c>
      <c r="C537" t="s">
        <v>17</v>
      </c>
      <c r="D537">
        <v>2024</v>
      </c>
      <c r="E537">
        <v>2</v>
      </c>
      <c r="F537" s="17">
        <v>12058</v>
      </c>
      <c r="G537" s="17">
        <f>SUMIFS(Table1[Profit (Month)],Table1[Category],Table1[[#This Row],[Category]],Table1[Supplier],Table1[[#This Row],[Supplier]],Table1[Brand],Table1[[#This Row],[Brand]],Table1[Year],Table1[[#This Row],[Year]],Table1[Month],"&lt;="&amp;Table1[[#This Row],[Month]])</f>
        <v>25029</v>
      </c>
      <c r="H537" s="17">
        <f>Table1[[#This Row],[YTD profit ]]+SUMIFS(Table1[Profit (Month)],Table1[Category],Table1[[#This Row],[Category]],Table1[Supplier],Table1[[#This Row],[Supplier]],Table1[Brand],Table1[[#This Row],[Brand]],Table1[Year],Table1[[#This Row],[Year]]-1,Table1[Month],"&gt;"&amp;Table1[[#This Row],[Month]])</f>
        <v>144013</v>
      </c>
      <c r="I537" s="17" t="str">
        <f>TEXT(DATE(Table1[[#This Row],[Year]],Table1[[#This Row],[Month]],1),"mmmm")</f>
        <v>February</v>
      </c>
    </row>
    <row r="538" spans="1:9" x14ac:dyDescent="0.35">
      <c r="A538" t="s">
        <v>15</v>
      </c>
      <c r="B538" t="s">
        <v>13</v>
      </c>
      <c r="C538" t="s">
        <v>17</v>
      </c>
      <c r="D538">
        <v>2024</v>
      </c>
      <c r="E538">
        <v>3</v>
      </c>
      <c r="F538" s="17">
        <v>13465</v>
      </c>
      <c r="G538" s="17">
        <f>SUMIFS(Table1[Profit (Month)],Table1[Category],Table1[[#This Row],[Category]],Table1[Supplier],Table1[[#This Row],[Supplier]],Table1[Brand],Table1[[#This Row],[Brand]],Table1[Year],Table1[[#This Row],[Year]],Table1[Month],"&lt;="&amp;Table1[[#This Row],[Month]])</f>
        <v>38494</v>
      </c>
      <c r="H538" s="17">
        <f>Table1[[#This Row],[YTD profit ]]+SUMIFS(Table1[Profit (Month)],Table1[Category],Table1[[#This Row],[Category]],Table1[Supplier],Table1[[#This Row],[Supplier]],Table1[Brand],Table1[[#This Row],[Brand]],Table1[Year],Table1[[#This Row],[Year]]-1,Table1[Month],"&gt;"&amp;Table1[[#This Row],[Month]])</f>
        <v>145747</v>
      </c>
      <c r="I538" s="17" t="str">
        <f>TEXT(DATE(Table1[[#This Row],[Year]],Table1[[#This Row],[Month]],1),"mmmm")</f>
        <v>March</v>
      </c>
    </row>
    <row r="539" spans="1:9" x14ac:dyDescent="0.35">
      <c r="A539" t="s">
        <v>15</v>
      </c>
      <c r="B539" t="s">
        <v>13</v>
      </c>
      <c r="C539" t="s">
        <v>17</v>
      </c>
      <c r="D539">
        <v>2024</v>
      </c>
      <c r="E539">
        <v>4</v>
      </c>
      <c r="F539" s="17">
        <v>11513</v>
      </c>
      <c r="G539" s="17">
        <f>SUMIFS(Table1[Profit (Month)],Table1[Category],Table1[[#This Row],[Category]],Table1[Supplier],Table1[[#This Row],[Supplier]],Table1[Brand],Table1[[#This Row],[Brand]],Table1[Year],Table1[[#This Row],[Year]],Table1[Month],"&lt;="&amp;Table1[[#This Row],[Month]])</f>
        <v>50007</v>
      </c>
      <c r="H539" s="17">
        <f>Table1[[#This Row],[YTD profit ]]+SUMIFS(Table1[Profit (Month)],Table1[Category],Table1[[#This Row],[Category]],Table1[Supplier],Table1[[#This Row],[Supplier]],Table1[Brand],Table1[[#This Row],[Brand]],Table1[Year],Table1[[#This Row],[Year]]-1,Table1[Month],"&gt;"&amp;Table1[[#This Row],[Month]])</f>
        <v>143748</v>
      </c>
      <c r="I539" s="17" t="str">
        <f>TEXT(DATE(Table1[[#This Row],[Year]],Table1[[#This Row],[Month]],1),"mmmm")</f>
        <v>April</v>
      </c>
    </row>
    <row r="540" spans="1:9" x14ac:dyDescent="0.35">
      <c r="A540" t="s">
        <v>15</v>
      </c>
      <c r="B540" t="s">
        <v>13</v>
      </c>
      <c r="C540" t="s">
        <v>17</v>
      </c>
      <c r="D540">
        <v>2024</v>
      </c>
      <c r="E540">
        <v>5</v>
      </c>
      <c r="F540" s="17">
        <v>12052</v>
      </c>
      <c r="G540" s="17">
        <f>SUMIFS(Table1[Profit (Month)],Table1[Category],Table1[[#This Row],[Category]],Table1[Supplier],Table1[[#This Row],[Supplier]],Table1[Brand],Table1[[#This Row],[Brand]],Table1[Year],Table1[[#This Row],[Year]],Table1[Month],"&lt;="&amp;Table1[[#This Row],[Month]])</f>
        <v>62059</v>
      </c>
      <c r="H540" s="17">
        <f>Table1[[#This Row],[YTD profit ]]+SUMIFS(Table1[Profit (Month)],Table1[Category],Table1[[#This Row],[Category]],Table1[Supplier],Table1[[#This Row],[Supplier]],Table1[Brand],Table1[[#This Row],[Brand]],Table1[Year],Table1[[#This Row],[Year]]-1,Table1[Month],"&gt;"&amp;Table1[[#This Row],[Month]])</f>
        <v>144267</v>
      </c>
      <c r="I540" s="17" t="str">
        <f>TEXT(DATE(Table1[[#This Row],[Year]],Table1[[#This Row],[Month]],1),"mmmm")</f>
        <v>May</v>
      </c>
    </row>
    <row r="541" spans="1:9" x14ac:dyDescent="0.35">
      <c r="A541" t="s">
        <v>15</v>
      </c>
      <c r="B541" t="s">
        <v>7</v>
      </c>
      <c r="C541" t="s">
        <v>18</v>
      </c>
      <c r="D541">
        <v>2018</v>
      </c>
      <c r="E541">
        <v>1</v>
      </c>
      <c r="F541" s="17">
        <v>13980</v>
      </c>
      <c r="G541" s="17">
        <f>SUMIFS(Table1[Profit (Month)],Table1[Category],Table1[[#This Row],[Category]],Table1[Supplier],Table1[[#This Row],[Supplier]],Table1[Brand],Table1[[#This Row],[Brand]],Table1[Year],Table1[[#This Row],[Year]],Table1[Month],"&lt;="&amp;Table1[[#This Row],[Month]])</f>
        <v>13980</v>
      </c>
      <c r="H541" s="17">
        <f>Table1[[#This Row],[YTD profit ]]+SUMIFS(Table1[Profit (Month)],Table1[Category],Table1[[#This Row],[Category]],Table1[Supplier],Table1[[#This Row],[Supplier]],Table1[Brand],Table1[[#This Row],[Brand]],Table1[Year],Table1[[#This Row],[Year]]-1,Table1[Month],"&gt;"&amp;Table1[[#This Row],[Month]])</f>
        <v>13980</v>
      </c>
      <c r="I541" s="17" t="str">
        <f>TEXT(DATE(Table1[[#This Row],[Year]],Table1[[#This Row],[Month]],1),"mmmm")</f>
        <v>January</v>
      </c>
    </row>
    <row r="542" spans="1:9" x14ac:dyDescent="0.35">
      <c r="A542" t="s">
        <v>15</v>
      </c>
      <c r="B542" t="s">
        <v>7</v>
      </c>
      <c r="C542" t="s">
        <v>18</v>
      </c>
      <c r="D542">
        <v>2018</v>
      </c>
      <c r="E542">
        <v>2</v>
      </c>
      <c r="F542" s="17">
        <v>11082</v>
      </c>
      <c r="G542" s="17">
        <f>SUMIFS(Table1[Profit (Month)],Table1[Category],Table1[[#This Row],[Category]],Table1[Supplier],Table1[[#This Row],[Supplier]],Table1[Brand],Table1[[#This Row],[Brand]],Table1[Year],Table1[[#This Row],[Year]],Table1[Month],"&lt;="&amp;Table1[[#This Row],[Month]])</f>
        <v>25062</v>
      </c>
      <c r="H542" s="17">
        <f>Table1[[#This Row],[YTD profit ]]+SUMIFS(Table1[Profit (Month)],Table1[Category],Table1[[#This Row],[Category]],Table1[Supplier],Table1[[#This Row],[Supplier]],Table1[Brand],Table1[[#This Row],[Brand]],Table1[Year],Table1[[#This Row],[Year]]-1,Table1[Month],"&gt;"&amp;Table1[[#This Row],[Month]])</f>
        <v>25062</v>
      </c>
      <c r="I542" s="17" t="str">
        <f>TEXT(DATE(Table1[[#This Row],[Year]],Table1[[#This Row],[Month]],1),"mmmm")</f>
        <v>February</v>
      </c>
    </row>
    <row r="543" spans="1:9" x14ac:dyDescent="0.35">
      <c r="A543" t="s">
        <v>15</v>
      </c>
      <c r="B543" t="s">
        <v>7</v>
      </c>
      <c r="C543" t="s">
        <v>18</v>
      </c>
      <c r="D543">
        <v>2018</v>
      </c>
      <c r="E543">
        <v>3</v>
      </c>
      <c r="F543" s="17">
        <v>12035</v>
      </c>
      <c r="G543" s="17">
        <f>SUMIFS(Table1[Profit (Month)],Table1[Category],Table1[[#This Row],[Category]],Table1[Supplier],Table1[[#This Row],[Supplier]],Table1[Brand],Table1[[#This Row],[Brand]],Table1[Year],Table1[[#This Row],[Year]],Table1[Month],"&lt;="&amp;Table1[[#This Row],[Month]])</f>
        <v>37097</v>
      </c>
      <c r="H543" s="17">
        <f>Table1[[#This Row],[YTD profit ]]+SUMIFS(Table1[Profit (Month)],Table1[Category],Table1[[#This Row],[Category]],Table1[Supplier],Table1[[#This Row],[Supplier]],Table1[Brand],Table1[[#This Row],[Brand]],Table1[Year],Table1[[#This Row],[Year]]-1,Table1[Month],"&gt;"&amp;Table1[[#This Row],[Month]])</f>
        <v>37097</v>
      </c>
      <c r="I543" s="17" t="str">
        <f>TEXT(DATE(Table1[[#This Row],[Year]],Table1[[#This Row],[Month]],1),"mmmm")</f>
        <v>March</v>
      </c>
    </row>
    <row r="544" spans="1:9" x14ac:dyDescent="0.35">
      <c r="A544" t="s">
        <v>15</v>
      </c>
      <c r="B544" t="s">
        <v>7</v>
      </c>
      <c r="C544" t="s">
        <v>18</v>
      </c>
      <c r="D544">
        <v>2018</v>
      </c>
      <c r="E544">
        <v>4</v>
      </c>
      <c r="F544" s="17">
        <v>12587</v>
      </c>
      <c r="G544" s="17">
        <f>SUMIFS(Table1[Profit (Month)],Table1[Category],Table1[[#This Row],[Category]],Table1[Supplier],Table1[[#This Row],[Supplier]],Table1[Brand],Table1[[#This Row],[Brand]],Table1[Year],Table1[[#This Row],[Year]],Table1[Month],"&lt;="&amp;Table1[[#This Row],[Month]])</f>
        <v>49684</v>
      </c>
      <c r="H544" s="17">
        <f>Table1[[#This Row],[YTD profit ]]+SUMIFS(Table1[Profit (Month)],Table1[Category],Table1[[#This Row],[Category]],Table1[Supplier],Table1[[#This Row],[Supplier]],Table1[Brand],Table1[[#This Row],[Brand]],Table1[Year],Table1[[#This Row],[Year]]-1,Table1[Month],"&gt;"&amp;Table1[[#This Row],[Month]])</f>
        <v>49684</v>
      </c>
      <c r="I544" s="17" t="str">
        <f>TEXT(DATE(Table1[[#This Row],[Year]],Table1[[#This Row],[Month]],1),"mmmm")</f>
        <v>April</v>
      </c>
    </row>
    <row r="545" spans="1:9" x14ac:dyDescent="0.35">
      <c r="A545" t="s">
        <v>15</v>
      </c>
      <c r="B545" t="s">
        <v>7</v>
      </c>
      <c r="C545" t="s">
        <v>18</v>
      </c>
      <c r="D545">
        <v>2018</v>
      </c>
      <c r="E545">
        <v>5</v>
      </c>
      <c r="F545" s="17">
        <v>11274</v>
      </c>
      <c r="G545" s="17">
        <f>SUMIFS(Table1[Profit (Month)],Table1[Category],Table1[[#This Row],[Category]],Table1[Supplier],Table1[[#This Row],[Supplier]],Table1[Brand],Table1[[#This Row],[Brand]],Table1[Year],Table1[[#This Row],[Year]],Table1[Month],"&lt;="&amp;Table1[[#This Row],[Month]])</f>
        <v>60958</v>
      </c>
      <c r="H545" s="17">
        <f>Table1[[#This Row],[YTD profit ]]+SUMIFS(Table1[Profit (Month)],Table1[Category],Table1[[#This Row],[Category]],Table1[Supplier],Table1[[#This Row],[Supplier]],Table1[Brand],Table1[[#This Row],[Brand]],Table1[Year],Table1[[#This Row],[Year]]-1,Table1[Month],"&gt;"&amp;Table1[[#This Row],[Month]])</f>
        <v>60958</v>
      </c>
      <c r="I545" s="17" t="str">
        <f>TEXT(DATE(Table1[[#This Row],[Year]],Table1[[#This Row],[Month]],1),"mmmm")</f>
        <v>May</v>
      </c>
    </row>
    <row r="546" spans="1:9" x14ac:dyDescent="0.35">
      <c r="A546" t="s">
        <v>15</v>
      </c>
      <c r="B546" t="s">
        <v>7</v>
      </c>
      <c r="C546" t="s">
        <v>18</v>
      </c>
      <c r="D546">
        <v>2018</v>
      </c>
      <c r="E546">
        <v>6</v>
      </c>
      <c r="F546" s="17">
        <v>14698</v>
      </c>
      <c r="G546" s="17">
        <f>SUMIFS(Table1[Profit (Month)],Table1[Category],Table1[[#This Row],[Category]],Table1[Supplier],Table1[[#This Row],[Supplier]],Table1[Brand],Table1[[#This Row],[Brand]],Table1[Year],Table1[[#This Row],[Year]],Table1[Month],"&lt;="&amp;Table1[[#This Row],[Month]])</f>
        <v>75656</v>
      </c>
      <c r="H546" s="17">
        <f>Table1[[#This Row],[YTD profit ]]+SUMIFS(Table1[Profit (Month)],Table1[Category],Table1[[#This Row],[Category]],Table1[Supplier],Table1[[#This Row],[Supplier]],Table1[Brand],Table1[[#This Row],[Brand]],Table1[Year],Table1[[#This Row],[Year]]-1,Table1[Month],"&gt;"&amp;Table1[[#This Row],[Month]])</f>
        <v>75656</v>
      </c>
      <c r="I546" s="17" t="str">
        <f>TEXT(DATE(Table1[[#This Row],[Year]],Table1[[#This Row],[Month]],1),"mmmm")</f>
        <v>June</v>
      </c>
    </row>
    <row r="547" spans="1:9" x14ac:dyDescent="0.35">
      <c r="A547" t="s">
        <v>15</v>
      </c>
      <c r="B547" t="s">
        <v>7</v>
      </c>
      <c r="C547" t="s">
        <v>18</v>
      </c>
      <c r="D547">
        <v>2018</v>
      </c>
      <c r="E547">
        <v>7</v>
      </c>
      <c r="F547" s="17">
        <v>11257</v>
      </c>
      <c r="G547" s="17">
        <f>SUMIFS(Table1[Profit (Month)],Table1[Category],Table1[[#This Row],[Category]],Table1[Supplier],Table1[[#This Row],[Supplier]],Table1[Brand],Table1[[#This Row],[Brand]],Table1[Year],Table1[[#This Row],[Year]],Table1[Month],"&lt;="&amp;Table1[[#This Row],[Month]])</f>
        <v>86913</v>
      </c>
      <c r="H547" s="17">
        <f>Table1[[#This Row],[YTD profit ]]+SUMIFS(Table1[Profit (Month)],Table1[Category],Table1[[#This Row],[Category]],Table1[Supplier],Table1[[#This Row],[Supplier]],Table1[Brand],Table1[[#This Row],[Brand]],Table1[Year],Table1[[#This Row],[Year]]-1,Table1[Month],"&gt;"&amp;Table1[[#This Row],[Month]])</f>
        <v>86913</v>
      </c>
      <c r="I547" s="17" t="str">
        <f>TEXT(DATE(Table1[[#This Row],[Year]],Table1[[#This Row],[Month]],1),"mmmm")</f>
        <v>July</v>
      </c>
    </row>
    <row r="548" spans="1:9" x14ac:dyDescent="0.35">
      <c r="A548" t="s">
        <v>15</v>
      </c>
      <c r="B548" t="s">
        <v>7</v>
      </c>
      <c r="C548" t="s">
        <v>18</v>
      </c>
      <c r="D548">
        <v>2018</v>
      </c>
      <c r="E548">
        <v>8</v>
      </c>
      <c r="F548" s="17">
        <v>12864</v>
      </c>
      <c r="G548" s="17">
        <f>SUMIFS(Table1[Profit (Month)],Table1[Category],Table1[[#This Row],[Category]],Table1[Supplier],Table1[[#This Row],[Supplier]],Table1[Brand],Table1[[#This Row],[Brand]],Table1[Year],Table1[[#This Row],[Year]],Table1[Month],"&lt;="&amp;Table1[[#This Row],[Month]])</f>
        <v>99777</v>
      </c>
      <c r="H548" s="17">
        <f>Table1[[#This Row],[YTD profit ]]+SUMIFS(Table1[Profit (Month)],Table1[Category],Table1[[#This Row],[Category]],Table1[Supplier],Table1[[#This Row],[Supplier]],Table1[Brand],Table1[[#This Row],[Brand]],Table1[Year],Table1[[#This Row],[Year]]-1,Table1[Month],"&gt;"&amp;Table1[[#This Row],[Month]])</f>
        <v>99777</v>
      </c>
      <c r="I548" s="17" t="str">
        <f>TEXT(DATE(Table1[[#This Row],[Year]],Table1[[#This Row],[Month]],1),"mmmm")</f>
        <v>August</v>
      </c>
    </row>
    <row r="549" spans="1:9" x14ac:dyDescent="0.35">
      <c r="A549" t="s">
        <v>15</v>
      </c>
      <c r="B549" t="s">
        <v>7</v>
      </c>
      <c r="C549" t="s">
        <v>18</v>
      </c>
      <c r="D549">
        <v>2018</v>
      </c>
      <c r="E549">
        <v>9</v>
      </c>
      <c r="F549" s="17">
        <v>14923</v>
      </c>
      <c r="G549" s="17">
        <f>SUMIFS(Table1[Profit (Month)],Table1[Category],Table1[[#This Row],[Category]],Table1[Supplier],Table1[[#This Row],[Supplier]],Table1[Brand],Table1[[#This Row],[Brand]],Table1[Year],Table1[[#This Row],[Year]],Table1[Month],"&lt;="&amp;Table1[[#This Row],[Month]])</f>
        <v>114700</v>
      </c>
      <c r="H549" s="17">
        <f>Table1[[#This Row],[YTD profit ]]+SUMIFS(Table1[Profit (Month)],Table1[Category],Table1[[#This Row],[Category]],Table1[Supplier],Table1[[#This Row],[Supplier]],Table1[Brand],Table1[[#This Row],[Brand]],Table1[Year],Table1[[#This Row],[Year]]-1,Table1[Month],"&gt;"&amp;Table1[[#This Row],[Month]])</f>
        <v>114700</v>
      </c>
      <c r="I549" s="17" t="str">
        <f>TEXT(DATE(Table1[[#This Row],[Year]],Table1[[#This Row],[Month]],1),"mmmm")</f>
        <v>September</v>
      </c>
    </row>
    <row r="550" spans="1:9" x14ac:dyDescent="0.35">
      <c r="A550" t="s">
        <v>15</v>
      </c>
      <c r="B550" t="s">
        <v>7</v>
      </c>
      <c r="C550" t="s">
        <v>18</v>
      </c>
      <c r="D550">
        <v>2018</v>
      </c>
      <c r="E550">
        <v>10</v>
      </c>
      <c r="F550" s="17">
        <v>14001</v>
      </c>
      <c r="G550" s="17">
        <f>SUMIFS(Table1[Profit (Month)],Table1[Category],Table1[[#This Row],[Category]],Table1[Supplier],Table1[[#This Row],[Supplier]],Table1[Brand],Table1[[#This Row],[Brand]],Table1[Year],Table1[[#This Row],[Year]],Table1[Month],"&lt;="&amp;Table1[[#This Row],[Month]])</f>
        <v>128701</v>
      </c>
      <c r="H550" s="17">
        <f>Table1[[#This Row],[YTD profit ]]+SUMIFS(Table1[Profit (Month)],Table1[Category],Table1[[#This Row],[Category]],Table1[Supplier],Table1[[#This Row],[Supplier]],Table1[Brand],Table1[[#This Row],[Brand]],Table1[Year],Table1[[#This Row],[Year]]-1,Table1[Month],"&gt;"&amp;Table1[[#This Row],[Month]])</f>
        <v>128701</v>
      </c>
      <c r="I550" s="17" t="str">
        <f>TEXT(DATE(Table1[[#This Row],[Year]],Table1[[#This Row],[Month]],1),"mmmm")</f>
        <v>October</v>
      </c>
    </row>
    <row r="551" spans="1:9" x14ac:dyDescent="0.35">
      <c r="A551" t="s">
        <v>15</v>
      </c>
      <c r="B551" t="s">
        <v>7</v>
      </c>
      <c r="C551" t="s">
        <v>18</v>
      </c>
      <c r="D551">
        <v>2018</v>
      </c>
      <c r="E551">
        <v>11</v>
      </c>
      <c r="F551" s="17">
        <v>10498</v>
      </c>
      <c r="G551" s="17">
        <f>SUMIFS(Table1[Profit (Month)],Table1[Category],Table1[[#This Row],[Category]],Table1[Supplier],Table1[[#This Row],[Supplier]],Table1[Brand],Table1[[#This Row],[Brand]],Table1[Year],Table1[[#This Row],[Year]],Table1[Month],"&lt;="&amp;Table1[[#This Row],[Month]])</f>
        <v>139199</v>
      </c>
      <c r="H551" s="17">
        <f>Table1[[#This Row],[YTD profit ]]+SUMIFS(Table1[Profit (Month)],Table1[Category],Table1[[#This Row],[Category]],Table1[Supplier],Table1[[#This Row],[Supplier]],Table1[Brand],Table1[[#This Row],[Brand]],Table1[Year],Table1[[#This Row],[Year]]-1,Table1[Month],"&gt;"&amp;Table1[[#This Row],[Month]])</f>
        <v>139199</v>
      </c>
      <c r="I551" s="17" t="str">
        <f>TEXT(DATE(Table1[[#This Row],[Year]],Table1[[#This Row],[Month]],1),"mmmm")</f>
        <v>November</v>
      </c>
    </row>
    <row r="552" spans="1:9" x14ac:dyDescent="0.35">
      <c r="A552" t="s">
        <v>15</v>
      </c>
      <c r="B552" t="s">
        <v>7</v>
      </c>
      <c r="C552" t="s">
        <v>18</v>
      </c>
      <c r="D552">
        <v>2018</v>
      </c>
      <c r="E552">
        <v>12</v>
      </c>
      <c r="F552" s="17">
        <v>10311</v>
      </c>
      <c r="G552" s="17">
        <f>SUMIFS(Table1[Profit (Month)],Table1[Category],Table1[[#This Row],[Category]],Table1[Supplier],Table1[[#This Row],[Supplier]],Table1[Brand],Table1[[#This Row],[Brand]],Table1[Year],Table1[[#This Row],[Year]],Table1[Month],"&lt;="&amp;Table1[[#This Row],[Month]])</f>
        <v>149510</v>
      </c>
      <c r="H552" s="17">
        <f>Table1[[#This Row],[YTD profit ]]+SUMIFS(Table1[Profit (Month)],Table1[Category],Table1[[#This Row],[Category]],Table1[Supplier],Table1[[#This Row],[Supplier]],Table1[Brand],Table1[[#This Row],[Brand]],Table1[Year],Table1[[#This Row],[Year]]-1,Table1[Month],"&gt;"&amp;Table1[[#This Row],[Month]])</f>
        <v>149510</v>
      </c>
      <c r="I552" s="17" t="str">
        <f>TEXT(DATE(Table1[[#This Row],[Year]],Table1[[#This Row],[Month]],1),"mmmm")</f>
        <v>December</v>
      </c>
    </row>
    <row r="553" spans="1:9" x14ac:dyDescent="0.35">
      <c r="A553" t="s">
        <v>15</v>
      </c>
      <c r="B553" t="s">
        <v>7</v>
      </c>
      <c r="C553" t="s">
        <v>18</v>
      </c>
      <c r="D553">
        <v>2019</v>
      </c>
      <c r="E553">
        <v>1</v>
      </c>
      <c r="F553" s="17">
        <v>12182</v>
      </c>
      <c r="G553" s="17">
        <f>SUMIFS(Table1[Profit (Month)],Table1[Category],Table1[[#This Row],[Category]],Table1[Supplier],Table1[[#This Row],[Supplier]],Table1[Brand],Table1[[#This Row],[Brand]],Table1[Year],Table1[[#This Row],[Year]],Table1[Month],"&lt;="&amp;Table1[[#This Row],[Month]])</f>
        <v>12182</v>
      </c>
      <c r="H553" s="17">
        <f>Table1[[#This Row],[YTD profit ]]+SUMIFS(Table1[Profit (Month)],Table1[Category],Table1[[#This Row],[Category]],Table1[Supplier],Table1[[#This Row],[Supplier]],Table1[Brand],Table1[[#This Row],[Brand]],Table1[Year],Table1[[#This Row],[Year]]-1,Table1[Month],"&gt;"&amp;Table1[[#This Row],[Month]])</f>
        <v>147712</v>
      </c>
      <c r="I553" s="17" t="str">
        <f>TEXT(DATE(Table1[[#This Row],[Year]],Table1[[#This Row],[Month]],1),"mmmm")</f>
        <v>January</v>
      </c>
    </row>
    <row r="554" spans="1:9" x14ac:dyDescent="0.35">
      <c r="A554" t="s">
        <v>15</v>
      </c>
      <c r="B554" t="s">
        <v>7</v>
      </c>
      <c r="C554" t="s">
        <v>18</v>
      </c>
      <c r="D554">
        <v>2019</v>
      </c>
      <c r="E554">
        <v>2</v>
      </c>
      <c r="F554" s="17">
        <v>10618</v>
      </c>
      <c r="G554" s="17">
        <f>SUMIFS(Table1[Profit (Month)],Table1[Category],Table1[[#This Row],[Category]],Table1[Supplier],Table1[[#This Row],[Supplier]],Table1[Brand],Table1[[#This Row],[Brand]],Table1[Year],Table1[[#This Row],[Year]],Table1[Month],"&lt;="&amp;Table1[[#This Row],[Month]])</f>
        <v>22800</v>
      </c>
      <c r="H554" s="17">
        <f>Table1[[#This Row],[YTD profit ]]+SUMIFS(Table1[Profit (Month)],Table1[Category],Table1[[#This Row],[Category]],Table1[Supplier],Table1[[#This Row],[Supplier]],Table1[Brand],Table1[[#This Row],[Brand]],Table1[Year],Table1[[#This Row],[Year]]-1,Table1[Month],"&gt;"&amp;Table1[[#This Row],[Month]])</f>
        <v>147248</v>
      </c>
      <c r="I554" s="17" t="str">
        <f>TEXT(DATE(Table1[[#This Row],[Year]],Table1[[#This Row],[Month]],1),"mmmm")</f>
        <v>February</v>
      </c>
    </row>
    <row r="555" spans="1:9" x14ac:dyDescent="0.35">
      <c r="A555" t="s">
        <v>15</v>
      </c>
      <c r="B555" t="s">
        <v>7</v>
      </c>
      <c r="C555" t="s">
        <v>18</v>
      </c>
      <c r="D555">
        <v>2019</v>
      </c>
      <c r="E555">
        <v>3</v>
      </c>
      <c r="F555" s="17">
        <v>14725</v>
      </c>
      <c r="G555" s="17">
        <f>SUMIFS(Table1[Profit (Month)],Table1[Category],Table1[[#This Row],[Category]],Table1[Supplier],Table1[[#This Row],[Supplier]],Table1[Brand],Table1[[#This Row],[Brand]],Table1[Year],Table1[[#This Row],[Year]],Table1[Month],"&lt;="&amp;Table1[[#This Row],[Month]])</f>
        <v>37525</v>
      </c>
      <c r="H555" s="17">
        <f>Table1[[#This Row],[YTD profit ]]+SUMIFS(Table1[Profit (Month)],Table1[Category],Table1[[#This Row],[Category]],Table1[Supplier],Table1[[#This Row],[Supplier]],Table1[Brand],Table1[[#This Row],[Brand]],Table1[Year],Table1[[#This Row],[Year]]-1,Table1[Month],"&gt;"&amp;Table1[[#This Row],[Month]])</f>
        <v>149938</v>
      </c>
      <c r="I555" s="17" t="str">
        <f>TEXT(DATE(Table1[[#This Row],[Year]],Table1[[#This Row],[Month]],1),"mmmm")</f>
        <v>March</v>
      </c>
    </row>
    <row r="556" spans="1:9" x14ac:dyDescent="0.35">
      <c r="A556" t="s">
        <v>15</v>
      </c>
      <c r="B556" t="s">
        <v>7</v>
      </c>
      <c r="C556" t="s">
        <v>18</v>
      </c>
      <c r="D556">
        <v>2019</v>
      </c>
      <c r="E556">
        <v>4</v>
      </c>
      <c r="F556" s="17">
        <v>10542</v>
      </c>
      <c r="G556" s="17">
        <f>SUMIFS(Table1[Profit (Month)],Table1[Category],Table1[[#This Row],[Category]],Table1[Supplier],Table1[[#This Row],[Supplier]],Table1[Brand],Table1[[#This Row],[Brand]],Table1[Year],Table1[[#This Row],[Year]],Table1[Month],"&lt;="&amp;Table1[[#This Row],[Month]])</f>
        <v>48067</v>
      </c>
      <c r="H556" s="17">
        <f>Table1[[#This Row],[YTD profit ]]+SUMIFS(Table1[Profit (Month)],Table1[Category],Table1[[#This Row],[Category]],Table1[Supplier],Table1[[#This Row],[Supplier]],Table1[Brand],Table1[[#This Row],[Brand]],Table1[Year],Table1[[#This Row],[Year]]-1,Table1[Month],"&gt;"&amp;Table1[[#This Row],[Month]])</f>
        <v>147893</v>
      </c>
      <c r="I556" s="17" t="str">
        <f>TEXT(DATE(Table1[[#This Row],[Year]],Table1[[#This Row],[Month]],1),"mmmm")</f>
        <v>April</v>
      </c>
    </row>
    <row r="557" spans="1:9" x14ac:dyDescent="0.35">
      <c r="A557" t="s">
        <v>15</v>
      </c>
      <c r="B557" t="s">
        <v>7</v>
      </c>
      <c r="C557" t="s">
        <v>18</v>
      </c>
      <c r="D557">
        <v>2019</v>
      </c>
      <c r="E557">
        <v>5</v>
      </c>
      <c r="F557" s="17">
        <v>11520</v>
      </c>
      <c r="G557" s="17">
        <f>SUMIFS(Table1[Profit (Month)],Table1[Category],Table1[[#This Row],[Category]],Table1[Supplier],Table1[[#This Row],[Supplier]],Table1[Brand],Table1[[#This Row],[Brand]],Table1[Year],Table1[[#This Row],[Year]],Table1[Month],"&lt;="&amp;Table1[[#This Row],[Month]])</f>
        <v>59587</v>
      </c>
      <c r="H557" s="17">
        <f>Table1[[#This Row],[YTD profit ]]+SUMIFS(Table1[Profit (Month)],Table1[Category],Table1[[#This Row],[Category]],Table1[Supplier],Table1[[#This Row],[Supplier]],Table1[Brand],Table1[[#This Row],[Brand]],Table1[Year],Table1[[#This Row],[Year]]-1,Table1[Month],"&gt;"&amp;Table1[[#This Row],[Month]])</f>
        <v>148139</v>
      </c>
      <c r="I557" s="17" t="str">
        <f>TEXT(DATE(Table1[[#This Row],[Year]],Table1[[#This Row],[Month]],1),"mmmm")</f>
        <v>May</v>
      </c>
    </row>
    <row r="558" spans="1:9" x14ac:dyDescent="0.35">
      <c r="A558" t="s">
        <v>15</v>
      </c>
      <c r="B558" t="s">
        <v>7</v>
      </c>
      <c r="C558" t="s">
        <v>18</v>
      </c>
      <c r="D558">
        <v>2019</v>
      </c>
      <c r="E558">
        <v>6</v>
      </c>
      <c r="F558" s="17">
        <v>10930</v>
      </c>
      <c r="G558" s="17">
        <f>SUMIFS(Table1[Profit (Month)],Table1[Category],Table1[[#This Row],[Category]],Table1[Supplier],Table1[[#This Row],[Supplier]],Table1[Brand],Table1[[#This Row],[Brand]],Table1[Year],Table1[[#This Row],[Year]],Table1[Month],"&lt;="&amp;Table1[[#This Row],[Month]])</f>
        <v>70517</v>
      </c>
      <c r="H558" s="17">
        <f>Table1[[#This Row],[YTD profit ]]+SUMIFS(Table1[Profit (Month)],Table1[Category],Table1[[#This Row],[Category]],Table1[Supplier],Table1[[#This Row],[Supplier]],Table1[Brand],Table1[[#This Row],[Brand]],Table1[Year],Table1[[#This Row],[Year]]-1,Table1[Month],"&gt;"&amp;Table1[[#This Row],[Month]])</f>
        <v>144371</v>
      </c>
      <c r="I558" s="17" t="str">
        <f>TEXT(DATE(Table1[[#This Row],[Year]],Table1[[#This Row],[Month]],1),"mmmm")</f>
        <v>June</v>
      </c>
    </row>
    <row r="559" spans="1:9" x14ac:dyDescent="0.35">
      <c r="A559" t="s">
        <v>15</v>
      </c>
      <c r="B559" t="s">
        <v>7</v>
      </c>
      <c r="C559" t="s">
        <v>18</v>
      </c>
      <c r="D559">
        <v>2019</v>
      </c>
      <c r="E559">
        <v>7</v>
      </c>
      <c r="F559" s="17">
        <v>12221</v>
      </c>
      <c r="G559" s="17">
        <f>SUMIFS(Table1[Profit (Month)],Table1[Category],Table1[[#This Row],[Category]],Table1[Supplier],Table1[[#This Row],[Supplier]],Table1[Brand],Table1[[#This Row],[Brand]],Table1[Year],Table1[[#This Row],[Year]],Table1[Month],"&lt;="&amp;Table1[[#This Row],[Month]])</f>
        <v>82738</v>
      </c>
      <c r="H559" s="17">
        <f>Table1[[#This Row],[YTD profit ]]+SUMIFS(Table1[Profit (Month)],Table1[Category],Table1[[#This Row],[Category]],Table1[Supplier],Table1[[#This Row],[Supplier]],Table1[Brand],Table1[[#This Row],[Brand]],Table1[Year],Table1[[#This Row],[Year]]-1,Table1[Month],"&gt;"&amp;Table1[[#This Row],[Month]])</f>
        <v>145335</v>
      </c>
      <c r="I559" s="17" t="str">
        <f>TEXT(DATE(Table1[[#This Row],[Year]],Table1[[#This Row],[Month]],1),"mmmm")</f>
        <v>July</v>
      </c>
    </row>
    <row r="560" spans="1:9" x14ac:dyDescent="0.35">
      <c r="A560" t="s">
        <v>15</v>
      </c>
      <c r="B560" t="s">
        <v>7</v>
      </c>
      <c r="C560" t="s">
        <v>18</v>
      </c>
      <c r="D560">
        <v>2019</v>
      </c>
      <c r="E560">
        <v>8</v>
      </c>
      <c r="F560" s="17">
        <v>13897</v>
      </c>
      <c r="G560" s="17">
        <f>SUMIFS(Table1[Profit (Month)],Table1[Category],Table1[[#This Row],[Category]],Table1[Supplier],Table1[[#This Row],[Supplier]],Table1[Brand],Table1[[#This Row],[Brand]],Table1[Year],Table1[[#This Row],[Year]],Table1[Month],"&lt;="&amp;Table1[[#This Row],[Month]])</f>
        <v>96635</v>
      </c>
      <c r="H560" s="17">
        <f>Table1[[#This Row],[YTD profit ]]+SUMIFS(Table1[Profit (Month)],Table1[Category],Table1[[#This Row],[Category]],Table1[Supplier],Table1[[#This Row],[Supplier]],Table1[Brand],Table1[[#This Row],[Brand]],Table1[Year],Table1[[#This Row],[Year]]-1,Table1[Month],"&gt;"&amp;Table1[[#This Row],[Month]])</f>
        <v>146368</v>
      </c>
      <c r="I560" s="17" t="str">
        <f>TEXT(DATE(Table1[[#This Row],[Year]],Table1[[#This Row],[Month]],1),"mmmm")</f>
        <v>August</v>
      </c>
    </row>
    <row r="561" spans="1:9" x14ac:dyDescent="0.35">
      <c r="A561" t="s">
        <v>15</v>
      </c>
      <c r="B561" t="s">
        <v>7</v>
      </c>
      <c r="C561" t="s">
        <v>18</v>
      </c>
      <c r="D561">
        <v>2019</v>
      </c>
      <c r="E561">
        <v>9</v>
      </c>
      <c r="F561" s="17">
        <v>10063</v>
      </c>
      <c r="G561" s="17">
        <f>SUMIFS(Table1[Profit (Month)],Table1[Category],Table1[[#This Row],[Category]],Table1[Supplier],Table1[[#This Row],[Supplier]],Table1[Brand],Table1[[#This Row],[Brand]],Table1[Year],Table1[[#This Row],[Year]],Table1[Month],"&lt;="&amp;Table1[[#This Row],[Month]])</f>
        <v>106698</v>
      </c>
      <c r="H561" s="17">
        <f>Table1[[#This Row],[YTD profit ]]+SUMIFS(Table1[Profit (Month)],Table1[Category],Table1[[#This Row],[Category]],Table1[Supplier],Table1[[#This Row],[Supplier]],Table1[Brand],Table1[[#This Row],[Brand]],Table1[Year],Table1[[#This Row],[Year]]-1,Table1[Month],"&gt;"&amp;Table1[[#This Row],[Month]])</f>
        <v>141508</v>
      </c>
      <c r="I561" s="17" t="str">
        <f>TEXT(DATE(Table1[[#This Row],[Year]],Table1[[#This Row],[Month]],1),"mmmm")</f>
        <v>September</v>
      </c>
    </row>
    <row r="562" spans="1:9" x14ac:dyDescent="0.35">
      <c r="A562" t="s">
        <v>15</v>
      </c>
      <c r="B562" t="s">
        <v>7</v>
      </c>
      <c r="C562" t="s">
        <v>18</v>
      </c>
      <c r="D562">
        <v>2019</v>
      </c>
      <c r="E562">
        <v>10</v>
      </c>
      <c r="F562" s="17">
        <v>13586</v>
      </c>
      <c r="G562" s="17">
        <f>SUMIFS(Table1[Profit (Month)],Table1[Category],Table1[[#This Row],[Category]],Table1[Supplier],Table1[[#This Row],[Supplier]],Table1[Brand],Table1[[#This Row],[Brand]],Table1[Year],Table1[[#This Row],[Year]],Table1[Month],"&lt;="&amp;Table1[[#This Row],[Month]])</f>
        <v>120284</v>
      </c>
      <c r="H562" s="17">
        <f>Table1[[#This Row],[YTD profit ]]+SUMIFS(Table1[Profit (Month)],Table1[Category],Table1[[#This Row],[Category]],Table1[Supplier],Table1[[#This Row],[Supplier]],Table1[Brand],Table1[[#This Row],[Brand]],Table1[Year],Table1[[#This Row],[Year]]-1,Table1[Month],"&gt;"&amp;Table1[[#This Row],[Month]])</f>
        <v>141093</v>
      </c>
      <c r="I562" s="17" t="str">
        <f>TEXT(DATE(Table1[[#This Row],[Year]],Table1[[#This Row],[Month]],1),"mmmm")</f>
        <v>October</v>
      </c>
    </row>
    <row r="563" spans="1:9" x14ac:dyDescent="0.35">
      <c r="A563" t="s">
        <v>15</v>
      </c>
      <c r="B563" t="s">
        <v>7</v>
      </c>
      <c r="C563" t="s">
        <v>18</v>
      </c>
      <c r="D563">
        <v>2019</v>
      </c>
      <c r="E563">
        <v>11</v>
      </c>
      <c r="F563" s="17">
        <v>11016</v>
      </c>
      <c r="G563" s="17">
        <f>SUMIFS(Table1[Profit (Month)],Table1[Category],Table1[[#This Row],[Category]],Table1[Supplier],Table1[[#This Row],[Supplier]],Table1[Brand],Table1[[#This Row],[Brand]],Table1[Year],Table1[[#This Row],[Year]],Table1[Month],"&lt;="&amp;Table1[[#This Row],[Month]])</f>
        <v>131300</v>
      </c>
      <c r="H563" s="17">
        <f>Table1[[#This Row],[YTD profit ]]+SUMIFS(Table1[Profit (Month)],Table1[Category],Table1[[#This Row],[Category]],Table1[Supplier],Table1[[#This Row],[Supplier]],Table1[Brand],Table1[[#This Row],[Brand]],Table1[Year],Table1[[#This Row],[Year]]-1,Table1[Month],"&gt;"&amp;Table1[[#This Row],[Month]])</f>
        <v>141611</v>
      </c>
      <c r="I563" s="17" t="str">
        <f>TEXT(DATE(Table1[[#This Row],[Year]],Table1[[#This Row],[Month]],1),"mmmm")</f>
        <v>November</v>
      </c>
    </row>
    <row r="564" spans="1:9" x14ac:dyDescent="0.35">
      <c r="A564" t="s">
        <v>15</v>
      </c>
      <c r="B564" t="s">
        <v>7</v>
      </c>
      <c r="C564" t="s">
        <v>18</v>
      </c>
      <c r="D564">
        <v>2019</v>
      </c>
      <c r="E564">
        <v>12</v>
      </c>
      <c r="F564" s="17">
        <v>13804</v>
      </c>
      <c r="G564" s="17">
        <f>SUMIFS(Table1[Profit (Month)],Table1[Category],Table1[[#This Row],[Category]],Table1[Supplier],Table1[[#This Row],[Supplier]],Table1[Brand],Table1[[#This Row],[Brand]],Table1[Year],Table1[[#This Row],[Year]],Table1[Month],"&lt;="&amp;Table1[[#This Row],[Month]])</f>
        <v>145104</v>
      </c>
      <c r="H564" s="17">
        <f>Table1[[#This Row],[YTD profit ]]+SUMIFS(Table1[Profit (Month)],Table1[Category],Table1[[#This Row],[Category]],Table1[Supplier],Table1[[#This Row],[Supplier]],Table1[Brand],Table1[[#This Row],[Brand]],Table1[Year],Table1[[#This Row],[Year]]-1,Table1[Month],"&gt;"&amp;Table1[[#This Row],[Month]])</f>
        <v>145104</v>
      </c>
      <c r="I564" s="17" t="str">
        <f>TEXT(DATE(Table1[[#This Row],[Year]],Table1[[#This Row],[Month]],1),"mmmm")</f>
        <v>December</v>
      </c>
    </row>
    <row r="565" spans="1:9" x14ac:dyDescent="0.35">
      <c r="A565" t="s">
        <v>15</v>
      </c>
      <c r="B565" t="s">
        <v>7</v>
      </c>
      <c r="C565" t="s">
        <v>18</v>
      </c>
      <c r="D565">
        <v>2020</v>
      </c>
      <c r="E565">
        <v>1</v>
      </c>
      <c r="F565" s="17">
        <v>12825</v>
      </c>
      <c r="G565" s="17">
        <f>SUMIFS(Table1[Profit (Month)],Table1[Category],Table1[[#This Row],[Category]],Table1[Supplier],Table1[[#This Row],[Supplier]],Table1[Brand],Table1[[#This Row],[Brand]],Table1[Year],Table1[[#This Row],[Year]],Table1[Month],"&lt;="&amp;Table1[[#This Row],[Month]])</f>
        <v>12825</v>
      </c>
      <c r="H565" s="17">
        <f>Table1[[#This Row],[YTD profit ]]+SUMIFS(Table1[Profit (Month)],Table1[Category],Table1[[#This Row],[Category]],Table1[Supplier],Table1[[#This Row],[Supplier]],Table1[Brand],Table1[[#This Row],[Brand]],Table1[Year],Table1[[#This Row],[Year]]-1,Table1[Month],"&gt;"&amp;Table1[[#This Row],[Month]])</f>
        <v>145747</v>
      </c>
      <c r="I565" s="17" t="str">
        <f>TEXT(DATE(Table1[[#This Row],[Year]],Table1[[#This Row],[Month]],1),"mmmm")</f>
        <v>January</v>
      </c>
    </row>
    <row r="566" spans="1:9" x14ac:dyDescent="0.35">
      <c r="A566" t="s">
        <v>15</v>
      </c>
      <c r="B566" t="s">
        <v>7</v>
      </c>
      <c r="C566" t="s">
        <v>18</v>
      </c>
      <c r="D566">
        <v>2020</v>
      </c>
      <c r="E566">
        <v>2</v>
      </c>
      <c r="F566" s="17">
        <v>12155</v>
      </c>
      <c r="G566" s="17">
        <f>SUMIFS(Table1[Profit (Month)],Table1[Category],Table1[[#This Row],[Category]],Table1[Supplier],Table1[[#This Row],[Supplier]],Table1[Brand],Table1[[#This Row],[Brand]],Table1[Year],Table1[[#This Row],[Year]],Table1[Month],"&lt;="&amp;Table1[[#This Row],[Month]])</f>
        <v>24980</v>
      </c>
      <c r="H566" s="17">
        <f>Table1[[#This Row],[YTD profit ]]+SUMIFS(Table1[Profit (Month)],Table1[Category],Table1[[#This Row],[Category]],Table1[Supplier],Table1[[#This Row],[Supplier]],Table1[Brand],Table1[[#This Row],[Brand]],Table1[Year],Table1[[#This Row],[Year]]-1,Table1[Month],"&gt;"&amp;Table1[[#This Row],[Month]])</f>
        <v>147284</v>
      </c>
      <c r="I566" s="17" t="str">
        <f>TEXT(DATE(Table1[[#This Row],[Year]],Table1[[#This Row],[Month]],1),"mmmm")</f>
        <v>February</v>
      </c>
    </row>
    <row r="567" spans="1:9" x14ac:dyDescent="0.35">
      <c r="A567" t="s">
        <v>15</v>
      </c>
      <c r="B567" t="s">
        <v>7</v>
      </c>
      <c r="C567" t="s">
        <v>18</v>
      </c>
      <c r="D567">
        <v>2020</v>
      </c>
      <c r="E567">
        <v>3</v>
      </c>
      <c r="F567" s="17">
        <v>11693</v>
      </c>
      <c r="G567" s="17">
        <f>SUMIFS(Table1[Profit (Month)],Table1[Category],Table1[[#This Row],[Category]],Table1[Supplier],Table1[[#This Row],[Supplier]],Table1[Brand],Table1[[#This Row],[Brand]],Table1[Year],Table1[[#This Row],[Year]],Table1[Month],"&lt;="&amp;Table1[[#This Row],[Month]])</f>
        <v>36673</v>
      </c>
      <c r="H567" s="17">
        <f>Table1[[#This Row],[YTD profit ]]+SUMIFS(Table1[Profit (Month)],Table1[Category],Table1[[#This Row],[Category]],Table1[Supplier],Table1[[#This Row],[Supplier]],Table1[Brand],Table1[[#This Row],[Brand]],Table1[Year],Table1[[#This Row],[Year]]-1,Table1[Month],"&gt;"&amp;Table1[[#This Row],[Month]])</f>
        <v>144252</v>
      </c>
      <c r="I567" s="17" t="str">
        <f>TEXT(DATE(Table1[[#This Row],[Year]],Table1[[#This Row],[Month]],1),"mmmm")</f>
        <v>March</v>
      </c>
    </row>
    <row r="568" spans="1:9" x14ac:dyDescent="0.35">
      <c r="A568" t="s">
        <v>15</v>
      </c>
      <c r="B568" t="s">
        <v>7</v>
      </c>
      <c r="C568" t="s">
        <v>18</v>
      </c>
      <c r="D568">
        <v>2020</v>
      </c>
      <c r="E568">
        <v>4</v>
      </c>
      <c r="F568" s="17">
        <v>12363</v>
      </c>
      <c r="G568" s="17">
        <f>SUMIFS(Table1[Profit (Month)],Table1[Category],Table1[[#This Row],[Category]],Table1[Supplier],Table1[[#This Row],[Supplier]],Table1[Brand],Table1[[#This Row],[Brand]],Table1[Year],Table1[[#This Row],[Year]],Table1[Month],"&lt;="&amp;Table1[[#This Row],[Month]])</f>
        <v>49036</v>
      </c>
      <c r="H568" s="17">
        <f>Table1[[#This Row],[YTD profit ]]+SUMIFS(Table1[Profit (Month)],Table1[Category],Table1[[#This Row],[Category]],Table1[Supplier],Table1[[#This Row],[Supplier]],Table1[Brand],Table1[[#This Row],[Brand]],Table1[Year],Table1[[#This Row],[Year]]-1,Table1[Month],"&gt;"&amp;Table1[[#This Row],[Month]])</f>
        <v>146073</v>
      </c>
      <c r="I568" s="17" t="str">
        <f>TEXT(DATE(Table1[[#This Row],[Year]],Table1[[#This Row],[Month]],1),"mmmm")</f>
        <v>April</v>
      </c>
    </row>
    <row r="569" spans="1:9" x14ac:dyDescent="0.35">
      <c r="A569" t="s">
        <v>15</v>
      </c>
      <c r="B569" t="s">
        <v>7</v>
      </c>
      <c r="C569" t="s">
        <v>18</v>
      </c>
      <c r="D569">
        <v>2020</v>
      </c>
      <c r="E569">
        <v>5</v>
      </c>
      <c r="F569" s="17">
        <v>13374</v>
      </c>
      <c r="G569" s="17">
        <f>SUMIFS(Table1[Profit (Month)],Table1[Category],Table1[[#This Row],[Category]],Table1[Supplier],Table1[[#This Row],[Supplier]],Table1[Brand],Table1[[#This Row],[Brand]],Table1[Year],Table1[[#This Row],[Year]],Table1[Month],"&lt;="&amp;Table1[[#This Row],[Month]])</f>
        <v>62410</v>
      </c>
      <c r="H569" s="17">
        <f>Table1[[#This Row],[YTD profit ]]+SUMIFS(Table1[Profit (Month)],Table1[Category],Table1[[#This Row],[Category]],Table1[Supplier],Table1[[#This Row],[Supplier]],Table1[Brand],Table1[[#This Row],[Brand]],Table1[Year],Table1[[#This Row],[Year]]-1,Table1[Month],"&gt;"&amp;Table1[[#This Row],[Month]])</f>
        <v>147927</v>
      </c>
      <c r="I569" s="17" t="str">
        <f>TEXT(DATE(Table1[[#This Row],[Year]],Table1[[#This Row],[Month]],1),"mmmm")</f>
        <v>May</v>
      </c>
    </row>
    <row r="570" spans="1:9" x14ac:dyDescent="0.35">
      <c r="A570" t="s">
        <v>15</v>
      </c>
      <c r="B570" t="s">
        <v>7</v>
      </c>
      <c r="C570" t="s">
        <v>18</v>
      </c>
      <c r="D570">
        <v>2020</v>
      </c>
      <c r="E570">
        <v>6</v>
      </c>
      <c r="F570" s="17">
        <v>10426</v>
      </c>
      <c r="G570" s="17">
        <f>SUMIFS(Table1[Profit (Month)],Table1[Category],Table1[[#This Row],[Category]],Table1[Supplier],Table1[[#This Row],[Supplier]],Table1[Brand],Table1[[#This Row],[Brand]],Table1[Year],Table1[[#This Row],[Year]],Table1[Month],"&lt;="&amp;Table1[[#This Row],[Month]])</f>
        <v>72836</v>
      </c>
      <c r="H570" s="17">
        <f>Table1[[#This Row],[YTD profit ]]+SUMIFS(Table1[Profit (Month)],Table1[Category],Table1[[#This Row],[Category]],Table1[Supplier],Table1[[#This Row],[Supplier]],Table1[Brand],Table1[[#This Row],[Brand]],Table1[Year],Table1[[#This Row],[Year]]-1,Table1[Month],"&gt;"&amp;Table1[[#This Row],[Month]])</f>
        <v>147423</v>
      </c>
      <c r="I570" s="17" t="str">
        <f>TEXT(DATE(Table1[[#This Row],[Year]],Table1[[#This Row],[Month]],1),"mmmm")</f>
        <v>June</v>
      </c>
    </row>
    <row r="571" spans="1:9" x14ac:dyDescent="0.35">
      <c r="A571" t="s">
        <v>15</v>
      </c>
      <c r="B571" t="s">
        <v>7</v>
      </c>
      <c r="C571" t="s">
        <v>18</v>
      </c>
      <c r="D571">
        <v>2020</v>
      </c>
      <c r="E571">
        <v>7</v>
      </c>
      <c r="F571" s="17">
        <v>10534</v>
      </c>
      <c r="G571" s="17">
        <f>SUMIFS(Table1[Profit (Month)],Table1[Category],Table1[[#This Row],[Category]],Table1[Supplier],Table1[[#This Row],[Supplier]],Table1[Brand],Table1[[#This Row],[Brand]],Table1[Year],Table1[[#This Row],[Year]],Table1[Month],"&lt;="&amp;Table1[[#This Row],[Month]])</f>
        <v>83370</v>
      </c>
      <c r="H571" s="17">
        <f>Table1[[#This Row],[YTD profit ]]+SUMIFS(Table1[Profit (Month)],Table1[Category],Table1[[#This Row],[Category]],Table1[Supplier],Table1[[#This Row],[Supplier]],Table1[Brand],Table1[[#This Row],[Brand]],Table1[Year],Table1[[#This Row],[Year]]-1,Table1[Month],"&gt;"&amp;Table1[[#This Row],[Month]])</f>
        <v>145736</v>
      </c>
      <c r="I571" s="17" t="str">
        <f>TEXT(DATE(Table1[[#This Row],[Year]],Table1[[#This Row],[Month]],1),"mmmm")</f>
        <v>July</v>
      </c>
    </row>
    <row r="572" spans="1:9" x14ac:dyDescent="0.35">
      <c r="A572" t="s">
        <v>15</v>
      </c>
      <c r="B572" t="s">
        <v>7</v>
      </c>
      <c r="C572" t="s">
        <v>18</v>
      </c>
      <c r="D572">
        <v>2020</v>
      </c>
      <c r="E572">
        <v>8</v>
      </c>
      <c r="F572" s="17">
        <v>14092</v>
      </c>
      <c r="G572" s="17">
        <f>SUMIFS(Table1[Profit (Month)],Table1[Category],Table1[[#This Row],[Category]],Table1[Supplier],Table1[[#This Row],[Supplier]],Table1[Brand],Table1[[#This Row],[Brand]],Table1[Year],Table1[[#This Row],[Year]],Table1[Month],"&lt;="&amp;Table1[[#This Row],[Month]])</f>
        <v>97462</v>
      </c>
      <c r="H572" s="17">
        <f>Table1[[#This Row],[YTD profit ]]+SUMIFS(Table1[Profit (Month)],Table1[Category],Table1[[#This Row],[Category]],Table1[Supplier],Table1[[#This Row],[Supplier]],Table1[Brand],Table1[[#This Row],[Brand]],Table1[Year],Table1[[#This Row],[Year]]-1,Table1[Month],"&gt;"&amp;Table1[[#This Row],[Month]])</f>
        <v>145931</v>
      </c>
      <c r="I572" s="17" t="str">
        <f>TEXT(DATE(Table1[[#This Row],[Year]],Table1[[#This Row],[Month]],1),"mmmm")</f>
        <v>August</v>
      </c>
    </row>
    <row r="573" spans="1:9" x14ac:dyDescent="0.35">
      <c r="A573" t="s">
        <v>15</v>
      </c>
      <c r="B573" t="s">
        <v>7</v>
      </c>
      <c r="C573" t="s">
        <v>18</v>
      </c>
      <c r="D573">
        <v>2020</v>
      </c>
      <c r="E573">
        <v>9</v>
      </c>
      <c r="F573" s="17">
        <v>14049</v>
      </c>
      <c r="G573" s="17">
        <f>SUMIFS(Table1[Profit (Month)],Table1[Category],Table1[[#This Row],[Category]],Table1[Supplier],Table1[[#This Row],[Supplier]],Table1[Brand],Table1[[#This Row],[Brand]],Table1[Year],Table1[[#This Row],[Year]],Table1[Month],"&lt;="&amp;Table1[[#This Row],[Month]])</f>
        <v>111511</v>
      </c>
      <c r="H573" s="17">
        <f>Table1[[#This Row],[YTD profit ]]+SUMIFS(Table1[Profit (Month)],Table1[Category],Table1[[#This Row],[Category]],Table1[Supplier],Table1[[#This Row],[Supplier]],Table1[Brand],Table1[[#This Row],[Brand]],Table1[Year],Table1[[#This Row],[Year]]-1,Table1[Month],"&gt;"&amp;Table1[[#This Row],[Month]])</f>
        <v>149917</v>
      </c>
      <c r="I573" s="17" t="str">
        <f>TEXT(DATE(Table1[[#This Row],[Year]],Table1[[#This Row],[Month]],1),"mmmm")</f>
        <v>September</v>
      </c>
    </row>
    <row r="574" spans="1:9" x14ac:dyDescent="0.35">
      <c r="A574" t="s">
        <v>15</v>
      </c>
      <c r="B574" t="s">
        <v>7</v>
      </c>
      <c r="C574" t="s">
        <v>18</v>
      </c>
      <c r="D574">
        <v>2020</v>
      </c>
      <c r="E574">
        <v>10</v>
      </c>
      <c r="F574" s="17">
        <v>14144</v>
      </c>
      <c r="G574" s="17">
        <f>SUMIFS(Table1[Profit (Month)],Table1[Category],Table1[[#This Row],[Category]],Table1[Supplier],Table1[[#This Row],[Supplier]],Table1[Brand],Table1[[#This Row],[Brand]],Table1[Year],Table1[[#This Row],[Year]],Table1[Month],"&lt;="&amp;Table1[[#This Row],[Month]])</f>
        <v>125655</v>
      </c>
      <c r="H574" s="17">
        <f>Table1[[#This Row],[YTD profit ]]+SUMIFS(Table1[Profit (Month)],Table1[Category],Table1[[#This Row],[Category]],Table1[Supplier],Table1[[#This Row],[Supplier]],Table1[Brand],Table1[[#This Row],[Brand]],Table1[Year],Table1[[#This Row],[Year]]-1,Table1[Month],"&gt;"&amp;Table1[[#This Row],[Month]])</f>
        <v>150475</v>
      </c>
      <c r="I574" s="17" t="str">
        <f>TEXT(DATE(Table1[[#This Row],[Year]],Table1[[#This Row],[Month]],1),"mmmm")</f>
        <v>October</v>
      </c>
    </row>
    <row r="575" spans="1:9" x14ac:dyDescent="0.35">
      <c r="A575" t="s">
        <v>15</v>
      </c>
      <c r="B575" t="s">
        <v>7</v>
      </c>
      <c r="C575" t="s">
        <v>18</v>
      </c>
      <c r="D575">
        <v>2020</v>
      </c>
      <c r="E575">
        <v>11</v>
      </c>
      <c r="F575" s="17">
        <v>10747</v>
      </c>
      <c r="G575" s="17">
        <f>SUMIFS(Table1[Profit (Month)],Table1[Category],Table1[[#This Row],[Category]],Table1[Supplier],Table1[[#This Row],[Supplier]],Table1[Brand],Table1[[#This Row],[Brand]],Table1[Year],Table1[[#This Row],[Year]],Table1[Month],"&lt;="&amp;Table1[[#This Row],[Month]])</f>
        <v>136402</v>
      </c>
      <c r="H575" s="17">
        <f>Table1[[#This Row],[YTD profit ]]+SUMIFS(Table1[Profit (Month)],Table1[Category],Table1[[#This Row],[Category]],Table1[Supplier],Table1[[#This Row],[Supplier]],Table1[Brand],Table1[[#This Row],[Brand]],Table1[Year],Table1[[#This Row],[Year]]-1,Table1[Month],"&gt;"&amp;Table1[[#This Row],[Month]])</f>
        <v>150206</v>
      </c>
      <c r="I575" s="17" t="str">
        <f>TEXT(DATE(Table1[[#This Row],[Year]],Table1[[#This Row],[Month]],1),"mmmm")</f>
        <v>November</v>
      </c>
    </row>
    <row r="576" spans="1:9" x14ac:dyDescent="0.35">
      <c r="A576" t="s">
        <v>15</v>
      </c>
      <c r="B576" t="s">
        <v>7</v>
      </c>
      <c r="C576" t="s">
        <v>18</v>
      </c>
      <c r="D576">
        <v>2020</v>
      </c>
      <c r="E576">
        <v>12</v>
      </c>
      <c r="F576" s="17">
        <v>14865</v>
      </c>
      <c r="G576" s="17">
        <f>SUMIFS(Table1[Profit (Month)],Table1[Category],Table1[[#This Row],[Category]],Table1[Supplier],Table1[[#This Row],[Supplier]],Table1[Brand],Table1[[#This Row],[Brand]],Table1[Year],Table1[[#This Row],[Year]],Table1[Month],"&lt;="&amp;Table1[[#This Row],[Month]])</f>
        <v>151267</v>
      </c>
      <c r="H576" s="17">
        <f>Table1[[#This Row],[YTD profit ]]+SUMIFS(Table1[Profit (Month)],Table1[Category],Table1[[#This Row],[Category]],Table1[Supplier],Table1[[#This Row],[Supplier]],Table1[Brand],Table1[[#This Row],[Brand]],Table1[Year],Table1[[#This Row],[Year]]-1,Table1[Month],"&gt;"&amp;Table1[[#This Row],[Month]])</f>
        <v>151267</v>
      </c>
      <c r="I576" s="17" t="str">
        <f>TEXT(DATE(Table1[[#This Row],[Year]],Table1[[#This Row],[Month]],1),"mmmm")</f>
        <v>December</v>
      </c>
    </row>
    <row r="577" spans="1:9" x14ac:dyDescent="0.35">
      <c r="A577" t="s">
        <v>15</v>
      </c>
      <c r="B577" t="s">
        <v>7</v>
      </c>
      <c r="C577" t="s">
        <v>18</v>
      </c>
      <c r="D577">
        <v>2021</v>
      </c>
      <c r="E577">
        <v>1</v>
      </c>
      <c r="F577" s="17">
        <v>13912</v>
      </c>
      <c r="G577" s="17">
        <f>SUMIFS(Table1[Profit (Month)],Table1[Category],Table1[[#This Row],[Category]],Table1[Supplier],Table1[[#This Row],[Supplier]],Table1[Brand],Table1[[#This Row],[Brand]],Table1[Year],Table1[[#This Row],[Year]],Table1[Month],"&lt;="&amp;Table1[[#This Row],[Month]])</f>
        <v>13912</v>
      </c>
      <c r="H577" s="17">
        <f>Table1[[#This Row],[YTD profit ]]+SUMIFS(Table1[Profit (Month)],Table1[Category],Table1[[#This Row],[Category]],Table1[Supplier],Table1[[#This Row],[Supplier]],Table1[Brand],Table1[[#This Row],[Brand]],Table1[Year],Table1[[#This Row],[Year]]-1,Table1[Month],"&gt;"&amp;Table1[[#This Row],[Month]])</f>
        <v>152354</v>
      </c>
      <c r="I577" s="17" t="str">
        <f>TEXT(DATE(Table1[[#This Row],[Year]],Table1[[#This Row],[Month]],1),"mmmm")</f>
        <v>January</v>
      </c>
    </row>
    <row r="578" spans="1:9" x14ac:dyDescent="0.35">
      <c r="A578" t="s">
        <v>15</v>
      </c>
      <c r="B578" t="s">
        <v>7</v>
      </c>
      <c r="C578" t="s">
        <v>18</v>
      </c>
      <c r="D578">
        <v>2021</v>
      </c>
      <c r="E578">
        <v>2</v>
      </c>
      <c r="F578" s="17">
        <v>12948</v>
      </c>
      <c r="G578" s="17">
        <f>SUMIFS(Table1[Profit (Month)],Table1[Category],Table1[[#This Row],[Category]],Table1[Supplier],Table1[[#This Row],[Supplier]],Table1[Brand],Table1[[#This Row],[Brand]],Table1[Year],Table1[[#This Row],[Year]],Table1[Month],"&lt;="&amp;Table1[[#This Row],[Month]])</f>
        <v>26860</v>
      </c>
      <c r="H578" s="17">
        <f>Table1[[#This Row],[YTD profit ]]+SUMIFS(Table1[Profit (Month)],Table1[Category],Table1[[#This Row],[Category]],Table1[Supplier],Table1[[#This Row],[Supplier]],Table1[Brand],Table1[[#This Row],[Brand]],Table1[Year],Table1[[#This Row],[Year]]-1,Table1[Month],"&gt;"&amp;Table1[[#This Row],[Month]])</f>
        <v>153147</v>
      </c>
      <c r="I578" s="17" t="str">
        <f>TEXT(DATE(Table1[[#This Row],[Year]],Table1[[#This Row],[Month]],1),"mmmm")</f>
        <v>February</v>
      </c>
    </row>
    <row r="579" spans="1:9" x14ac:dyDescent="0.35">
      <c r="A579" t="s">
        <v>15</v>
      </c>
      <c r="B579" t="s">
        <v>7</v>
      </c>
      <c r="C579" t="s">
        <v>18</v>
      </c>
      <c r="D579">
        <v>2021</v>
      </c>
      <c r="E579">
        <v>3</v>
      </c>
      <c r="F579" s="17">
        <v>11512</v>
      </c>
      <c r="G579" s="17">
        <f>SUMIFS(Table1[Profit (Month)],Table1[Category],Table1[[#This Row],[Category]],Table1[Supplier],Table1[[#This Row],[Supplier]],Table1[Brand],Table1[[#This Row],[Brand]],Table1[Year],Table1[[#This Row],[Year]],Table1[Month],"&lt;="&amp;Table1[[#This Row],[Month]])</f>
        <v>38372</v>
      </c>
      <c r="H579" s="17">
        <f>Table1[[#This Row],[YTD profit ]]+SUMIFS(Table1[Profit (Month)],Table1[Category],Table1[[#This Row],[Category]],Table1[Supplier],Table1[[#This Row],[Supplier]],Table1[Brand],Table1[[#This Row],[Brand]],Table1[Year],Table1[[#This Row],[Year]]-1,Table1[Month],"&gt;"&amp;Table1[[#This Row],[Month]])</f>
        <v>152966</v>
      </c>
      <c r="I579" s="17" t="str">
        <f>TEXT(DATE(Table1[[#This Row],[Year]],Table1[[#This Row],[Month]],1),"mmmm")</f>
        <v>March</v>
      </c>
    </row>
    <row r="580" spans="1:9" x14ac:dyDescent="0.35">
      <c r="A580" t="s">
        <v>15</v>
      </c>
      <c r="B580" t="s">
        <v>7</v>
      </c>
      <c r="C580" t="s">
        <v>18</v>
      </c>
      <c r="D580">
        <v>2021</v>
      </c>
      <c r="E580">
        <v>4</v>
      </c>
      <c r="F580" s="17">
        <v>11121</v>
      </c>
      <c r="G580" s="17">
        <f>SUMIFS(Table1[Profit (Month)],Table1[Category],Table1[[#This Row],[Category]],Table1[Supplier],Table1[[#This Row],[Supplier]],Table1[Brand],Table1[[#This Row],[Brand]],Table1[Year],Table1[[#This Row],[Year]],Table1[Month],"&lt;="&amp;Table1[[#This Row],[Month]])</f>
        <v>49493</v>
      </c>
      <c r="H580" s="17">
        <f>Table1[[#This Row],[YTD profit ]]+SUMIFS(Table1[Profit (Month)],Table1[Category],Table1[[#This Row],[Category]],Table1[Supplier],Table1[[#This Row],[Supplier]],Table1[Brand],Table1[[#This Row],[Brand]],Table1[Year],Table1[[#This Row],[Year]]-1,Table1[Month],"&gt;"&amp;Table1[[#This Row],[Month]])</f>
        <v>151724</v>
      </c>
      <c r="I580" s="17" t="str">
        <f>TEXT(DATE(Table1[[#This Row],[Year]],Table1[[#This Row],[Month]],1),"mmmm")</f>
        <v>April</v>
      </c>
    </row>
    <row r="581" spans="1:9" x14ac:dyDescent="0.35">
      <c r="A581" t="s">
        <v>15</v>
      </c>
      <c r="B581" t="s">
        <v>7</v>
      </c>
      <c r="C581" t="s">
        <v>18</v>
      </c>
      <c r="D581">
        <v>2021</v>
      </c>
      <c r="E581">
        <v>5</v>
      </c>
      <c r="F581" s="17">
        <v>13691</v>
      </c>
      <c r="G581" s="17">
        <f>SUMIFS(Table1[Profit (Month)],Table1[Category],Table1[[#This Row],[Category]],Table1[Supplier],Table1[[#This Row],[Supplier]],Table1[Brand],Table1[[#This Row],[Brand]],Table1[Year],Table1[[#This Row],[Year]],Table1[Month],"&lt;="&amp;Table1[[#This Row],[Month]])</f>
        <v>63184</v>
      </c>
      <c r="H581" s="17">
        <f>Table1[[#This Row],[YTD profit ]]+SUMIFS(Table1[Profit (Month)],Table1[Category],Table1[[#This Row],[Category]],Table1[Supplier],Table1[[#This Row],[Supplier]],Table1[Brand],Table1[[#This Row],[Brand]],Table1[Year],Table1[[#This Row],[Year]]-1,Table1[Month],"&gt;"&amp;Table1[[#This Row],[Month]])</f>
        <v>152041</v>
      </c>
      <c r="I581" s="17" t="str">
        <f>TEXT(DATE(Table1[[#This Row],[Year]],Table1[[#This Row],[Month]],1),"mmmm")</f>
        <v>May</v>
      </c>
    </row>
    <row r="582" spans="1:9" x14ac:dyDescent="0.35">
      <c r="A582" t="s">
        <v>15</v>
      </c>
      <c r="B582" t="s">
        <v>7</v>
      </c>
      <c r="C582" t="s">
        <v>18</v>
      </c>
      <c r="D582">
        <v>2021</v>
      </c>
      <c r="E582">
        <v>6</v>
      </c>
      <c r="F582" s="17">
        <v>13568</v>
      </c>
      <c r="G582" s="17">
        <f>SUMIFS(Table1[Profit (Month)],Table1[Category],Table1[[#This Row],[Category]],Table1[Supplier],Table1[[#This Row],[Supplier]],Table1[Brand],Table1[[#This Row],[Brand]],Table1[Year],Table1[[#This Row],[Year]],Table1[Month],"&lt;="&amp;Table1[[#This Row],[Month]])</f>
        <v>76752</v>
      </c>
      <c r="H582" s="17">
        <f>Table1[[#This Row],[YTD profit ]]+SUMIFS(Table1[Profit (Month)],Table1[Category],Table1[[#This Row],[Category]],Table1[Supplier],Table1[[#This Row],[Supplier]],Table1[Brand],Table1[[#This Row],[Brand]],Table1[Year],Table1[[#This Row],[Year]]-1,Table1[Month],"&gt;"&amp;Table1[[#This Row],[Month]])</f>
        <v>155183</v>
      </c>
      <c r="I582" s="17" t="str">
        <f>TEXT(DATE(Table1[[#This Row],[Year]],Table1[[#This Row],[Month]],1),"mmmm")</f>
        <v>June</v>
      </c>
    </row>
    <row r="583" spans="1:9" x14ac:dyDescent="0.35">
      <c r="A583" t="s">
        <v>15</v>
      </c>
      <c r="B583" t="s">
        <v>7</v>
      </c>
      <c r="C583" t="s">
        <v>18</v>
      </c>
      <c r="D583">
        <v>2021</v>
      </c>
      <c r="E583">
        <v>7</v>
      </c>
      <c r="F583" s="17">
        <v>14430</v>
      </c>
      <c r="G583" s="17">
        <f>SUMIFS(Table1[Profit (Month)],Table1[Category],Table1[[#This Row],[Category]],Table1[Supplier],Table1[[#This Row],[Supplier]],Table1[Brand],Table1[[#This Row],[Brand]],Table1[Year],Table1[[#This Row],[Year]],Table1[Month],"&lt;="&amp;Table1[[#This Row],[Month]])</f>
        <v>91182</v>
      </c>
      <c r="H583" s="17">
        <f>Table1[[#This Row],[YTD profit ]]+SUMIFS(Table1[Profit (Month)],Table1[Category],Table1[[#This Row],[Category]],Table1[Supplier],Table1[[#This Row],[Supplier]],Table1[Brand],Table1[[#This Row],[Brand]],Table1[Year],Table1[[#This Row],[Year]]-1,Table1[Month],"&gt;"&amp;Table1[[#This Row],[Month]])</f>
        <v>159079</v>
      </c>
      <c r="I583" s="17" t="str">
        <f>TEXT(DATE(Table1[[#This Row],[Year]],Table1[[#This Row],[Month]],1),"mmmm")</f>
        <v>July</v>
      </c>
    </row>
    <row r="584" spans="1:9" x14ac:dyDescent="0.35">
      <c r="A584" t="s">
        <v>15</v>
      </c>
      <c r="B584" t="s">
        <v>7</v>
      </c>
      <c r="C584" t="s">
        <v>18</v>
      </c>
      <c r="D584">
        <v>2021</v>
      </c>
      <c r="E584">
        <v>8</v>
      </c>
      <c r="F584" s="17">
        <v>10452</v>
      </c>
      <c r="G584" s="17">
        <f>SUMIFS(Table1[Profit (Month)],Table1[Category],Table1[[#This Row],[Category]],Table1[Supplier],Table1[[#This Row],[Supplier]],Table1[Brand],Table1[[#This Row],[Brand]],Table1[Year],Table1[[#This Row],[Year]],Table1[Month],"&lt;="&amp;Table1[[#This Row],[Month]])</f>
        <v>101634</v>
      </c>
      <c r="H584" s="17">
        <f>Table1[[#This Row],[YTD profit ]]+SUMIFS(Table1[Profit (Month)],Table1[Category],Table1[[#This Row],[Category]],Table1[Supplier],Table1[[#This Row],[Supplier]],Table1[Brand],Table1[[#This Row],[Brand]],Table1[Year],Table1[[#This Row],[Year]]-1,Table1[Month],"&gt;"&amp;Table1[[#This Row],[Month]])</f>
        <v>155439</v>
      </c>
      <c r="I584" s="17" t="str">
        <f>TEXT(DATE(Table1[[#This Row],[Year]],Table1[[#This Row],[Month]],1),"mmmm")</f>
        <v>August</v>
      </c>
    </row>
    <row r="585" spans="1:9" x14ac:dyDescent="0.35">
      <c r="A585" t="s">
        <v>15</v>
      </c>
      <c r="B585" t="s">
        <v>7</v>
      </c>
      <c r="C585" t="s">
        <v>18</v>
      </c>
      <c r="D585">
        <v>2021</v>
      </c>
      <c r="E585">
        <v>9</v>
      </c>
      <c r="F585" s="17">
        <v>13766</v>
      </c>
      <c r="G585" s="17">
        <f>SUMIFS(Table1[Profit (Month)],Table1[Category],Table1[[#This Row],[Category]],Table1[Supplier],Table1[[#This Row],[Supplier]],Table1[Brand],Table1[[#This Row],[Brand]],Table1[Year],Table1[[#This Row],[Year]],Table1[Month],"&lt;="&amp;Table1[[#This Row],[Month]])</f>
        <v>115400</v>
      </c>
      <c r="H585" s="17">
        <f>Table1[[#This Row],[YTD profit ]]+SUMIFS(Table1[Profit (Month)],Table1[Category],Table1[[#This Row],[Category]],Table1[Supplier],Table1[[#This Row],[Supplier]],Table1[Brand],Table1[[#This Row],[Brand]],Table1[Year],Table1[[#This Row],[Year]]-1,Table1[Month],"&gt;"&amp;Table1[[#This Row],[Month]])</f>
        <v>155156</v>
      </c>
      <c r="I585" s="17" t="str">
        <f>TEXT(DATE(Table1[[#This Row],[Year]],Table1[[#This Row],[Month]],1),"mmmm")</f>
        <v>September</v>
      </c>
    </row>
    <row r="586" spans="1:9" x14ac:dyDescent="0.35">
      <c r="A586" t="s">
        <v>15</v>
      </c>
      <c r="B586" t="s">
        <v>7</v>
      </c>
      <c r="C586" t="s">
        <v>18</v>
      </c>
      <c r="D586">
        <v>2021</v>
      </c>
      <c r="E586">
        <v>10</v>
      </c>
      <c r="F586" s="17">
        <v>12706</v>
      </c>
      <c r="G586" s="17">
        <f>SUMIFS(Table1[Profit (Month)],Table1[Category],Table1[[#This Row],[Category]],Table1[Supplier],Table1[[#This Row],[Supplier]],Table1[Brand],Table1[[#This Row],[Brand]],Table1[Year],Table1[[#This Row],[Year]],Table1[Month],"&lt;="&amp;Table1[[#This Row],[Month]])</f>
        <v>128106</v>
      </c>
      <c r="H586" s="17">
        <f>Table1[[#This Row],[YTD profit ]]+SUMIFS(Table1[Profit (Month)],Table1[Category],Table1[[#This Row],[Category]],Table1[Supplier],Table1[[#This Row],[Supplier]],Table1[Brand],Table1[[#This Row],[Brand]],Table1[Year],Table1[[#This Row],[Year]]-1,Table1[Month],"&gt;"&amp;Table1[[#This Row],[Month]])</f>
        <v>153718</v>
      </c>
      <c r="I586" s="17" t="str">
        <f>TEXT(DATE(Table1[[#This Row],[Year]],Table1[[#This Row],[Month]],1),"mmmm")</f>
        <v>October</v>
      </c>
    </row>
    <row r="587" spans="1:9" x14ac:dyDescent="0.35">
      <c r="A587" t="s">
        <v>15</v>
      </c>
      <c r="B587" t="s">
        <v>7</v>
      </c>
      <c r="C587" t="s">
        <v>18</v>
      </c>
      <c r="D587">
        <v>2021</v>
      </c>
      <c r="E587">
        <v>11</v>
      </c>
      <c r="F587" s="17">
        <v>11614</v>
      </c>
      <c r="G587" s="17">
        <f>SUMIFS(Table1[Profit (Month)],Table1[Category],Table1[[#This Row],[Category]],Table1[Supplier],Table1[[#This Row],[Supplier]],Table1[Brand],Table1[[#This Row],[Brand]],Table1[Year],Table1[[#This Row],[Year]],Table1[Month],"&lt;="&amp;Table1[[#This Row],[Month]])</f>
        <v>139720</v>
      </c>
      <c r="H587" s="17">
        <f>Table1[[#This Row],[YTD profit ]]+SUMIFS(Table1[Profit (Month)],Table1[Category],Table1[[#This Row],[Category]],Table1[Supplier],Table1[[#This Row],[Supplier]],Table1[Brand],Table1[[#This Row],[Brand]],Table1[Year],Table1[[#This Row],[Year]]-1,Table1[Month],"&gt;"&amp;Table1[[#This Row],[Month]])</f>
        <v>154585</v>
      </c>
      <c r="I587" s="17" t="str">
        <f>TEXT(DATE(Table1[[#This Row],[Year]],Table1[[#This Row],[Month]],1),"mmmm")</f>
        <v>November</v>
      </c>
    </row>
    <row r="588" spans="1:9" x14ac:dyDescent="0.35">
      <c r="A588" t="s">
        <v>15</v>
      </c>
      <c r="B588" t="s">
        <v>7</v>
      </c>
      <c r="C588" t="s">
        <v>18</v>
      </c>
      <c r="D588">
        <v>2021</v>
      </c>
      <c r="E588">
        <v>12</v>
      </c>
      <c r="F588" s="17">
        <v>14954</v>
      </c>
      <c r="G588" s="17">
        <f>SUMIFS(Table1[Profit (Month)],Table1[Category],Table1[[#This Row],[Category]],Table1[Supplier],Table1[[#This Row],[Supplier]],Table1[Brand],Table1[[#This Row],[Brand]],Table1[Year],Table1[[#This Row],[Year]],Table1[Month],"&lt;="&amp;Table1[[#This Row],[Month]])</f>
        <v>154674</v>
      </c>
      <c r="H588" s="17">
        <f>Table1[[#This Row],[YTD profit ]]+SUMIFS(Table1[Profit (Month)],Table1[Category],Table1[[#This Row],[Category]],Table1[Supplier],Table1[[#This Row],[Supplier]],Table1[Brand],Table1[[#This Row],[Brand]],Table1[Year],Table1[[#This Row],[Year]]-1,Table1[Month],"&gt;"&amp;Table1[[#This Row],[Month]])</f>
        <v>154674</v>
      </c>
      <c r="I588" s="17" t="str">
        <f>TEXT(DATE(Table1[[#This Row],[Year]],Table1[[#This Row],[Month]],1),"mmmm")</f>
        <v>December</v>
      </c>
    </row>
    <row r="589" spans="1:9" x14ac:dyDescent="0.35">
      <c r="A589" t="s">
        <v>15</v>
      </c>
      <c r="B589" t="s">
        <v>7</v>
      </c>
      <c r="C589" t="s">
        <v>18</v>
      </c>
      <c r="D589">
        <v>2022</v>
      </c>
      <c r="E589">
        <v>1</v>
      </c>
      <c r="F589" s="17">
        <v>12426</v>
      </c>
      <c r="G589" s="17">
        <f>SUMIFS(Table1[Profit (Month)],Table1[Category],Table1[[#This Row],[Category]],Table1[Supplier],Table1[[#This Row],[Supplier]],Table1[Brand],Table1[[#This Row],[Brand]],Table1[Year],Table1[[#This Row],[Year]],Table1[Month],"&lt;="&amp;Table1[[#This Row],[Month]])</f>
        <v>12426</v>
      </c>
      <c r="H589" s="17">
        <f>Table1[[#This Row],[YTD profit ]]+SUMIFS(Table1[Profit (Month)],Table1[Category],Table1[[#This Row],[Category]],Table1[Supplier],Table1[[#This Row],[Supplier]],Table1[Brand],Table1[[#This Row],[Brand]],Table1[Year],Table1[[#This Row],[Year]]-1,Table1[Month],"&gt;"&amp;Table1[[#This Row],[Month]])</f>
        <v>153188</v>
      </c>
      <c r="I589" s="17" t="str">
        <f>TEXT(DATE(Table1[[#This Row],[Year]],Table1[[#This Row],[Month]],1),"mmmm")</f>
        <v>January</v>
      </c>
    </row>
    <row r="590" spans="1:9" x14ac:dyDescent="0.35">
      <c r="A590" t="s">
        <v>15</v>
      </c>
      <c r="B590" t="s">
        <v>7</v>
      </c>
      <c r="C590" t="s">
        <v>18</v>
      </c>
      <c r="D590">
        <v>2022</v>
      </c>
      <c r="E590">
        <v>2</v>
      </c>
      <c r="F590" s="17">
        <v>14836</v>
      </c>
      <c r="G590" s="17">
        <f>SUMIFS(Table1[Profit (Month)],Table1[Category],Table1[[#This Row],[Category]],Table1[Supplier],Table1[[#This Row],[Supplier]],Table1[Brand],Table1[[#This Row],[Brand]],Table1[Year],Table1[[#This Row],[Year]],Table1[Month],"&lt;="&amp;Table1[[#This Row],[Month]])</f>
        <v>27262</v>
      </c>
      <c r="H590" s="17">
        <f>Table1[[#This Row],[YTD profit ]]+SUMIFS(Table1[Profit (Month)],Table1[Category],Table1[[#This Row],[Category]],Table1[Supplier],Table1[[#This Row],[Supplier]],Table1[Brand],Table1[[#This Row],[Brand]],Table1[Year],Table1[[#This Row],[Year]]-1,Table1[Month],"&gt;"&amp;Table1[[#This Row],[Month]])</f>
        <v>155076</v>
      </c>
      <c r="I590" s="17" t="str">
        <f>TEXT(DATE(Table1[[#This Row],[Year]],Table1[[#This Row],[Month]],1),"mmmm")</f>
        <v>February</v>
      </c>
    </row>
    <row r="591" spans="1:9" x14ac:dyDescent="0.35">
      <c r="A591" t="s">
        <v>15</v>
      </c>
      <c r="B591" t="s">
        <v>7</v>
      </c>
      <c r="C591" t="s">
        <v>18</v>
      </c>
      <c r="D591">
        <v>2022</v>
      </c>
      <c r="E591">
        <v>3</v>
      </c>
      <c r="F591" s="17">
        <v>12965</v>
      </c>
      <c r="G591" s="17">
        <f>SUMIFS(Table1[Profit (Month)],Table1[Category],Table1[[#This Row],[Category]],Table1[Supplier],Table1[[#This Row],[Supplier]],Table1[Brand],Table1[[#This Row],[Brand]],Table1[Year],Table1[[#This Row],[Year]],Table1[Month],"&lt;="&amp;Table1[[#This Row],[Month]])</f>
        <v>40227</v>
      </c>
      <c r="H591" s="17">
        <f>Table1[[#This Row],[YTD profit ]]+SUMIFS(Table1[Profit (Month)],Table1[Category],Table1[[#This Row],[Category]],Table1[Supplier],Table1[[#This Row],[Supplier]],Table1[Brand],Table1[[#This Row],[Brand]],Table1[Year],Table1[[#This Row],[Year]]-1,Table1[Month],"&gt;"&amp;Table1[[#This Row],[Month]])</f>
        <v>156529</v>
      </c>
      <c r="I591" s="17" t="str">
        <f>TEXT(DATE(Table1[[#This Row],[Year]],Table1[[#This Row],[Month]],1),"mmmm")</f>
        <v>March</v>
      </c>
    </row>
    <row r="592" spans="1:9" x14ac:dyDescent="0.35">
      <c r="A592" t="s">
        <v>15</v>
      </c>
      <c r="B592" t="s">
        <v>7</v>
      </c>
      <c r="C592" t="s">
        <v>18</v>
      </c>
      <c r="D592">
        <v>2022</v>
      </c>
      <c r="E592">
        <v>4</v>
      </c>
      <c r="F592" s="17">
        <v>11386</v>
      </c>
      <c r="G592" s="17">
        <f>SUMIFS(Table1[Profit (Month)],Table1[Category],Table1[[#This Row],[Category]],Table1[Supplier],Table1[[#This Row],[Supplier]],Table1[Brand],Table1[[#This Row],[Brand]],Table1[Year],Table1[[#This Row],[Year]],Table1[Month],"&lt;="&amp;Table1[[#This Row],[Month]])</f>
        <v>51613</v>
      </c>
      <c r="H592" s="17">
        <f>Table1[[#This Row],[YTD profit ]]+SUMIFS(Table1[Profit (Month)],Table1[Category],Table1[[#This Row],[Category]],Table1[Supplier],Table1[[#This Row],[Supplier]],Table1[Brand],Table1[[#This Row],[Brand]],Table1[Year],Table1[[#This Row],[Year]]-1,Table1[Month],"&gt;"&amp;Table1[[#This Row],[Month]])</f>
        <v>156794</v>
      </c>
      <c r="I592" s="17" t="str">
        <f>TEXT(DATE(Table1[[#This Row],[Year]],Table1[[#This Row],[Month]],1),"mmmm")</f>
        <v>April</v>
      </c>
    </row>
    <row r="593" spans="1:9" x14ac:dyDescent="0.35">
      <c r="A593" t="s">
        <v>15</v>
      </c>
      <c r="B593" t="s">
        <v>7</v>
      </c>
      <c r="C593" t="s">
        <v>18</v>
      </c>
      <c r="D593">
        <v>2022</v>
      </c>
      <c r="E593">
        <v>5</v>
      </c>
      <c r="F593" s="17">
        <v>12559</v>
      </c>
      <c r="G593" s="17">
        <f>SUMIFS(Table1[Profit (Month)],Table1[Category],Table1[[#This Row],[Category]],Table1[Supplier],Table1[[#This Row],[Supplier]],Table1[Brand],Table1[[#This Row],[Brand]],Table1[Year],Table1[[#This Row],[Year]],Table1[Month],"&lt;="&amp;Table1[[#This Row],[Month]])</f>
        <v>64172</v>
      </c>
      <c r="H593" s="17">
        <f>Table1[[#This Row],[YTD profit ]]+SUMIFS(Table1[Profit (Month)],Table1[Category],Table1[[#This Row],[Category]],Table1[Supplier],Table1[[#This Row],[Supplier]],Table1[Brand],Table1[[#This Row],[Brand]],Table1[Year],Table1[[#This Row],[Year]]-1,Table1[Month],"&gt;"&amp;Table1[[#This Row],[Month]])</f>
        <v>155662</v>
      </c>
      <c r="I593" s="17" t="str">
        <f>TEXT(DATE(Table1[[#This Row],[Year]],Table1[[#This Row],[Month]],1),"mmmm")</f>
        <v>May</v>
      </c>
    </row>
    <row r="594" spans="1:9" x14ac:dyDescent="0.35">
      <c r="A594" t="s">
        <v>15</v>
      </c>
      <c r="B594" t="s">
        <v>7</v>
      </c>
      <c r="C594" t="s">
        <v>18</v>
      </c>
      <c r="D594">
        <v>2022</v>
      </c>
      <c r="E594">
        <v>6</v>
      </c>
      <c r="F594" s="17">
        <v>14132</v>
      </c>
      <c r="G594" s="17">
        <f>SUMIFS(Table1[Profit (Month)],Table1[Category],Table1[[#This Row],[Category]],Table1[Supplier],Table1[[#This Row],[Supplier]],Table1[Brand],Table1[[#This Row],[Brand]],Table1[Year],Table1[[#This Row],[Year]],Table1[Month],"&lt;="&amp;Table1[[#This Row],[Month]])</f>
        <v>78304</v>
      </c>
      <c r="H594" s="17">
        <f>Table1[[#This Row],[YTD profit ]]+SUMIFS(Table1[Profit (Month)],Table1[Category],Table1[[#This Row],[Category]],Table1[Supplier],Table1[[#This Row],[Supplier]],Table1[Brand],Table1[[#This Row],[Brand]],Table1[Year],Table1[[#This Row],[Year]]-1,Table1[Month],"&gt;"&amp;Table1[[#This Row],[Month]])</f>
        <v>156226</v>
      </c>
      <c r="I594" s="17" t="str">
        <f>TEXT(DATE(Table1[[#This Row],[Year]],Table1[[#This Row],[Month]],1),"mmmm")</f>
        <v>June</v>
      </c>
    </row>
    <row r="595" spans="1:9" x14ac:dyDescent="0.35">
      <c r="A595" t="s">
        <v>15</v>
      </c>
      <c r="B595" t="s">
        <v>7</v>
      </c>
      <c r="C595" t="s">
        <v>18</v>
      </c>
      <c r="D595">
        <v>2022</v>
      </c>
      <c r="E595">
        <v>7</v>
      </c>
      <c r="F595" s="17">
        <v>10766</v>
      </c>
      <c r="G595" s="17">
        <f>SUMIFS(Table1[Profit (Month)],Table1[Category],Table1[[#This Row],[Category]],Table1[Supplier],Table1[[#This Row],[Supplier]],Table1[Brand],Table1[[#This Row],[Brand]],Table1[Year],Table1[[#This Row],[Year]],Table1[Month],"&lt;="&amp;Table1[[#This Row],[Month]])</f>
        <v>89070</v>
      </c>
      <c r="H595" s="17">
        <f>Table1[[#This Row],[YTD profit ]]+SUMIFS(Table1[Profit (Month)],Table1[Category],Table1[[#This Row],[Category]],Table1[Supplier],Table1[[#This Row],[Supplier]],Table1[Brand],Table1[[#This Row],[Brand]],Table1[Year],Table1[[#This Row],[Year]]-1,Table1[Month],"&gt;"&amp;Table1[[#This Row],[Month]])</f>
        <v>152562</v>
      </c>
      <c r="I595" s="17" t="str">
        <f>TEXT(DATE(Table1[[#This Row],[Year]],Table1[[#This Row],[Month]],1),"mmmm")</f>
        <v>July</v>
      </c>
    </row>
    <row r="596" spans="1:9" x14ac:dyDescent="0.35">
      <c r="A596" t="s">
        <v>15</v>
      </c>
      <c r="B596" t="s">
        <v>7</v>
      </c>
      <c r="C596" t="s">
        <v>18</v>
      </c>
      <c r="D596">
        <v>2022</v>
      </c>
      <c r="E596">
        <v>8</v>
      </c>
      <c r="F596" s="17">
        <v>10318</v>
      </c>
      <c r="G596" s="17">
        <f>SUMIFS(Table1[Profit (Month)],Table1[Category],Table1[[#This Row],[Category]],Table1[Supplier],Table1[[#This Row],[Supplier]],Table1[Brand],Table1[[#This Row],[Brand]],Table1[Year],Table1[[#This Row],[Year]],Table1[Month],"&lt;="&amp;Table1[[#This Row],[Month]])</f>
        <v>99388</v>
      </c>
      <c r="H596" s="17">
        <f>Table1[[#This Row],[YTD profit ]]+SUMIFS(Table1[Profit (Month)],Table1[Category],Table1[[#This Row],[Category]],Table1[Supplier],Table1[[#This Row],[Supplier]],Table1[Brand],Table1[[#This Row],[Brand]],Table1[Year],Table1[[#This Row],[Year]]-1,Table1[Month],"&gt;"&amp;Table1[[#This Row],[Month]])</f>
        <v>152428</v>
      </c>
      <c r="I596" s="17" t="str">
        <f>TEXT(DATE(Table1[[#This Row],[Year]],Table1[[#This Row],[Month]],1),"mmmm")</f>
        <v>August</v>
      </c>
    </row>
    <row r="597" spans="1:9" x14ac:dyDescent="0.35">
      <c r="A597" t="s">
        <v>15</v>
      </c>
      <c r="B597" t="s">
        <v>7</v>
      </c>
      <c r="C597" t="s">
        <v>18</v>
      </c>
      <c r="D597">
        <v>2022</v>
      </c>
      <c r="E597">
        <v>9</v>
      </c>
      <c r="F597" s="17">
        <v>11651</v>
      </c>
      <c r="G597" s="17">
        <f>SUMIFS(Table1[Profit (Month)],Table1[Category],Table1[[#This Row],[Category]],Table1[Supplier],Table1[[#This Row],[Supplier]],Table1[Brand],Table1[[#This Row],[Brand]],Table1[Year],Table1[[#This Row],[Year]],Table1[Month],"&lt;="&amp;Table1[[#This Row],[Month]])</f>
        <v>111039</v>
      </c>
      <c r="H597" s="17">
        <f>Table1[[#This Row],[YTD profit ]]+SUMIFS(Table1[Profit (Month)],Table1[Category],Table1[[#This Row],[Category]],Table1[Supplier],Table1[[#This Row],[Supplier]],Table1[Brand],Table1[[#This Row],[Brand]],Table1[Year],Table1[[#This Row],[Year]]-1,Table1[Month],"&gt;"&amp;Table1[[#This Row],[Month]])</f>
        <v>150313</v>
      </c>
      <c r="I597" s="17" t="str">
        <f>TEXT(DATE(Table1[[#This Row],[Year]],Table1[[#This Row],[Month]],1),"mmmm")</f>
        <v>September</v>
      </c>
    </row>
    <row r="598" spans="1:9" x14ac:dyDescent="0.35">
      <c r="A598" t="s">
        <v>15</v>
      </c>
      <c r="B598" t="s">
        <v>7</v>
      </c>
      <c r="C598" t="s">
        <v>18</v>
      </c>
      <c r="D598">
        <v>2022</v>
      </c>
      <c r="E598">
        <v>10</v>
      </c>
      <c r="F598" s="17">
        <v>13037</v>
      </c>
      <c r="G598" s="17">
        <f>SUMIFS(Table1[Profit (Month)],Table1[Category],Table1[[#This Row],[Category]],Table1[Supplier],Table1[[#This Row],[Supplier]],Table1[Brand],Table1[[#This Row],[Brand]],Table1[Year],Table1[[#This Row],[Year]],Table1[Month],"&lt;="&amp;Table1[[#This Row],[Month]])</f>
        <v>124076</v>
      </c>
      <c r="H598" s="17">
        <f>Table1[[#This Row],[YTD profit ]]+SUMIFS(Table1[Profit (Month)],Table1[Category],Table1[[#This Row],[Category]],Table1[Supplier],Table1[[#This Row],[Supplier]],Table1[Brand],Table1[[#This Row],[Brand]],Table1[Year],Table1[[#This Row],[Year]]-1,Table1[Month],"&gt;"&amp;Table1[[#This Row],[Month]])</f>
        <v>150644</v>
      </c>
      <c r="I598" s="17" t="str">
        <f>TEXT(DATE(Table1[[#This Row],[Year]],Table1[[#This Row],[Month]],1),"mmmm")</f>
        <v>October</v>
      </c>
    </row>
    <row r="599" spans="1:9" x14ac:dyDescent="0.35">
      <c r="A599" t="s">
        <v>15</v>
      </c>
      <c r="B599" t="s">
        <v>7</v>
      </c>
      <c r="C599" t="s">
        <v>18</v>
      </c>
      <c r="D599">
        <v>2022</v>
      </c>
      <c r="E599">
        <v>11</v>
      </c>
      <c r="F599" s="17">
        <v>12612</v>
      </c>
      <c r="G599" s="17">
        <f>SUMIFS(Table1[Profit (Month)],Table1[Category],Table1[[#This Row],[Category]],Table1[Supplier],Table1[[#This Row],[Supplier]],Table1[Brand],Table1[[#This Row],[Brand]],Table1[Year],Table1[[#This Row],[Year]],Table1[Month],"&lt;="&amp;Table1[[#This Row],[Month]])</f>
        <v>136688</v>
      </c>
      <c r="H599" s="17">
        <f>Table1[[#This Row],[YTD profit ]]+SUMIFS(Table1[Profit (Month)],Table1[Category],Table1[[#This Row],[Category]],Table1[Supplier],Table1[[#This Row],[Supplier]],Table1[Brand],Table1[[#This Row],[Brand]],Table1[Year],Table1[[#This Row],[Year]]-1,Table1[Month],"&gt;"&amp;Table1[[#This Row],[Month]])</f>
        <v>151642</v>
      </c>
      <c r="I599" s="17" t="str">
        <f>TEXT(DATE(Table1[[#This Row],[Year]],Table1[[#This Row],[Month]],1),"mmmm")</f>
        <v>November</v>
      </c>
    </row>
    <row r="600" spans="1:9" x14ac:dyDescent="0.35">
      <c r="A600" t="s">
        <v>15</v>
      </c>
      <c r="B600" t="s">
        <v>7</v>
      </c>
      <c r="C600" t="s">
        <v>18</v>
      </c>
      <c r="D600">
        <v>2022</v>
      </c>
      <c r="E600">
        <v>12</v>
      </c>
      <c r="F600" s="17">
        <v>12887</v>
      </c>
      <c r="G600" s="17">
        <f>SUMIFS(Table1[Profit (Month)],Table1[Category],Table1[[#This Row],[Category]],Table1[Supplier],Table1[[#This Row],[Supplier]],Table1[Brand],Table1[[#This Row],[Brand]],Table1[Year],Table1[[#This Row],[Year]],Table1[Month],"&lt;="&amp;Table1[[#This Row],[Month]])</f>
        <v>149575</v>
      </c>
      <c r="H600" s="17">
        <f>Table1[[#This Row],[YTD profit ]]+SUMIFS(Table1[Profit (Month)],Table1[Category],Table1[[#This Row],[Category]],Table1[Supplier],Table1[[#This Row],[Supplier]],Table1[Brand],Table1[[#This Row],[Brand]],Table1[Year],Table1[[#This Row],[Year]]-1,Table1[Month],"&gt;"&amp;Table1[[#This Row],[Month]])</f>
        <v>149575</v>
      </c>
      <c r="I600" s="17" t="str">
        <f>TEXT(DATE(Table1[[#This Row],[Year]],Table1[[#This Row],[Month]],1),"mmmm")</f>
        <v>December</v>
      </c>
    </row>
    <row r="601" spans="1:9" x14ac:dyDescent="0.35">
      <c r="A601" t="s">
        <v>15</v>
      </c>
      <c r="B601" t="s">
        <v>7</v>
      </c>
      <c r="C601" t="s">
        <v>18</v>
      </c>
      <c r="D601">
        <v>2023</v>
      </c>
      <c r="E601">
        <v>1</v>
      </c>
      <c r="F601" s="17">
        <v>12752</v>
      </c>
      <c r="G601" s="17">
        <f>SUMIFS(Table1[Profit (Month)],Table1[Category],Table1[[#This Row],[Category]],Table1[Supplier],Table1[[#This Row],[Supplier]],Table1[Brand],Table1[[#This Row],[Brand]],Table1[Year],Table1[[#This Row],[Year]],Table1[Month],"&lt;="&amp;Table1[[#This Row],[Month]])</f>
        <v>12752</v>
      </c>
      <c r="H601" s="17">
        <f>Table1[[#This Row],[YTD profit ]]+SUMIFS(Table1[Profit (Month)],Table1[Category],Table1[[#This Row],[Category]],Table1[Supplier],Table1[[#This Row],[Supplier]],Table1[Brand],Table1[[#This Row],[Brand]],Table1[Year],Table1[[#This Row],[Year]]-1,Table1[Month],"&gt;"&amp;Table1[[#This Row],[Month]])</f>
        <v>149901</v>
      </c>
      <c r="I601" s="17" t="str">
        <f>TEXT(DATE(Table1[[#This Row],[Year]],Table1[[#This Row],[Month]],1),"mmmm")</f>
        <v>January</v>
      </c>
    </row>
    <row r="602" spans="1:9" x14ac:dyDescent="0.35">
      <c r="A602" t="s">
        <v>15</v>
      </c>
      <c r="B602" t="s">
        <v>7</v>
      </c>
      <c r="C602" t="s">
        <v>18</v>
      </c>
      <c r="D602">
        <v>2023</v>
      </c>
      <c r="E602">
        <v>2</v>
      </c>
      <c r="F602" s="17">
        <v>14842</v>
      </c>
      <c r="G602" s="17">
        <f>SUMIFS(Table1[Profit (Month)],Table1[Category],Table1[[#This Row],[Category]],Table1[Supplier],Table1[[#This Row],[Supplier]],Table1[Brand],Table1[[#This Row],[Brand]],Table1[Year],Table1[[#This Row],[Year]],Table1[Month],"&lt;="&amp;Table1[[#This Row],[Month]])</f>
        <v>27594</v>
      </c>
      <c r="H602" s="17">
        <f>Table1[[#This Row],[YTD profit ]]+SUMIFS(Table1[Profit (Month)],Table1[Category],Table1[[#This Row],[Category]],Table1[Supplier],Table1[[#This Row],[Supplier]],Table1[Brand],Table1[[#This Row],[Brand]],Table1[Year],Table1[[#This Row],[Year]]-1,Table1[Month],"&gt;"&amp;Table1[[#This Row],[Month]])</f>
        <v>149907</v>
      </c>
      <c r="I602" s="17" t="str">
        <f>TEXT(DATE(Table1[[#This Row],[Year]],Table1[[#This Row],[Month]],1),"mmmm")</f>
        <v>February</v>
      </c>
    </row>
    <row r="603" spans="1:9" x14ac:dyDescent="0.35">
      <c r="A603" t="s">
        <v>15</v>
      </c>
      <c r="B603" t="s">
        <v>7</v>
      </c>
      <c r="C603" t="s">
        <v>18</v>
      </c>
      <c r="D603">
        <v>2023</v>
      </c>
      <c r="E603">
        <v>3</v>
      </c>
      <c r="F603" s="17">
        <v>14831</v>
      </c>
      <c r="G603" s="17">
        <f>SUMIFS(Table1[Profit (Month)],Table1[Category],Table1[[#This Row],[Category]],Table1[Supplier],Table1[[#This Row],[Supplier]],Table1[Brand],Table1[[#This Row],[Brand]],Table1[Year],Table1[[#This Row],[Year]],Table1[Month],"&lt;="&amp;Table1[[#This Row],[Month]])</f>
        <v>42425</v>
      </c>
      <c r="H603" s="17">
        <f>Table1[[#This Row],[YTD profit ]]+SUMIFS(Table1[Profit (Month)],Table1[Category],Table1[[#This Row],[Category]],Table1[Supplier],Table1[[#This Row],[Supplier]],Table1[Brand],Table1[[#This Row],[Brand]],Table1[Year],Table1[[#This Row],[Year]]-1,Table1[Month],"&gt;"&amp;Table1[[#This Row],[Month]])</f>
        <v>151773</v>
      </c>
      <c r="I603" s="17" t="str">
        <f>TEXT(DATE(Table1[[#This Row],[Year]],Table1[[#This Row],[Month]],1),"mmmm")</f>
        <v>March</v>
      </c>
    </row>
    <row r="604" spans="1:9" x14ac:dyDescent="0.35">
      <c r="A604" t="s">
        <v>15</v>
      </c>
      <c r="B604" t="s">
        <v>7</v>
      </c>
      <c r="C604" t="s">
        <v>18</v>
      </c>
      <c r="D604">
        <v>2023</v>
      </c>
      <c r="E604">
        <v>4</v>
      </c>
      <c r="F604" s="17">
        <v>13130</v>
      </c>
      <c r="G604" s="17">
        <f>SUMIFS(Table1[Profit (Month)],Table1[Category],Table1[[#This Row],[Category]],Table1[Supplier],Table1[[#This Row],[Supplier]],Table1[Brand],Table1[[#This Row],[Brand]],Table1[Year],Table1[[#This Row],[Year]],Table1[Month],"&lt;="&amp;Table1[[#This Row],[Month]])</f>
        <v>55555</v>
      </c>
      <c r="H604" s="17">
        <f>Table1[[#This Row],[YTD profit ]]+SUMIFS(Table1[Profit (Month)],Table1[Category],Table1[[#This Row],[Category]],Table1[Supplier],Table1[[#This Row],[Supplier]],Table1[Brand],Table1[[#This Row],[Brand]],Table1[Year],Table1[[#This Row],[Year]]-1,Table1[Month],"&gt;"&amp;Table1[[#This Row],[Month]])</f>
        <v>153517</v>
      </c>
      <c r="I604" s="17" t="str">
        <f>TEXT(DATE(Table1[[#This Row],[Year]],Table1[[#This Row],[Month]],1),"mmmm")</f>
        <v>April</v>
      </c>
    </row>
    <row r="605" spans="1:9" x14ac:dyDescent="0.35">
      <c r="A605" t="s">
        <v>15</v>
      </c>
      <c r="B605" t="s">
        <v>7</v>
      </c>
      <c r="C605" t="s">
        <v>18</v>
      </c>
      <c r="D605">
        <v>2023</v>
      </c>
      <c r="E605">
        <v>5</v>
      </c>
      <c r="F605" s="17">
        <v>11793</v>
      </c>
      <c r="G605" s="17">
        <f>SUMIFS(Table1[Profit (Month)],Table1[Category],Table1[[#This Row],[Category]],Table1[Supplier],Table1[[#This Row],[Supplier]],Table1[Brand],Table1[[#This Row],[Brand]],Table1[Year],Table1[[#This Row],[Year]],Table1[Month],"&lt;="&amp;Table1[[#This Row],[Month]])</f>
        <v>67348</v>
      </c>
      <c r="H605" s="17">
        <f>Table1[[#This Row],[YTD profit ]]+SUMIFS(Table1[Profit (Month)],Table1[Category],Table1[[#This Row],[Category]],Table1[Supplier],Table1[[#This Row],[Supplier]],Table1[Brand],Table1[[#This Row],[Brand]],Table1[Year],Table1[[#This Row],[Year]]-1,Table1[Month],"&gt;"&amp;Table1[[#This Row],[Month]])</f>
        <v>152751</v>
      </c>
      <c r="I605" s="17" t="str">
        <f>TEXT(DATE(Table1[[#This Row],[Year]],Table1[[#This Row],[Month]],1),"mmmm")</f>
        <v>May</v>
      </c>
    </row>
    <row r="606" spans="1:9" x14ac:dyDescent="0.35">
      <c r="A606" t="s">
        <v>15</v>
      </c>
      <c r="B606" t="s">
        <v>7</v>
      </c>
      <c r="C606" t="s">
        <v>18</v>
      </c>
      <c r="D606">
        <v>2023</v>
      </c>
      <c r="E606">
        <v>6</v>
      </c>
      <c r="F606" s="17">
        <v>12215</v>
      </c>
      <c r="G606" s="17">
        <f>SUMIFS(Table1[Profit (Month)],Table1[Category],Table1[[#This Row],[Category]],Table1[Supplier],Table1[[#This Row],[Supplier]],Table1[Brand],Table1[[#This Row],[Brand]],Table1[Year],Table1[[#This Row],[Year]],Table1[Month],"&lt;="&amp;Table1[[#This Row],[Month]])</f>
        <v>79563</v>
      </c>
      <c r="H606" s="17">
        <f>Table1[[#This Row],[YTD profit ]]+SUMIFS(Table1[Profit (Month)],Table1[Category],Table1[[#This Row],[Category]],Table1[Supplier],Table1[[#This Row],[Supplier]],Table1[Brand],Table1[[#This Row],[Brand]],Table1[Year],Table1[[#This Row],[Year]]-1,Table1[Month],"&gt;"&amp;Table1[[#This Row],[Month]])</f>
        <v>150834</v>
      </c>
      <c r="I606" s="17" t="str">
        <f>TEXT(DATE(Table1[[#This Row],[Year]],Table1[[#This Row],[Month]],1),"mmmm")</f>
        <v>June</v>
      </c>
    </row>
    <row r="607" spans="1:9" x14ac:dyDescent="0.35">
      <c r="A607" t="s">
        <v>15</v>
      </c>
      <c r="B607" t="s">
        <v>7</v>
      </c>
      <c r="C607" t="s">
        <v>18</v>
      </c>
      <c r="D607">
        <v>2023</v>
      </c>
      <c r="E607">
        <v>7</v>
      </c>
      <c r="F607" s="17">
        <v>11864</v>
      </c>
      <c r="G607" s="17">
        <f>SUMIFS(Table1[Profit (Month)],Table1[Category],Table1[[#This Row],[Category]],Table1[Supplier],Table1[[#This Row],[Supplier]],Table1[Brand],Table1[[#This Row],[Brand]],Table1[Year],Table1[[#This Row],[Year]],Table1[Month],"&lt;="&amp;Table1[[#This Row],[Month]])</f>
        <v>91427</v>
      </c>
      <c r="H607" s="17">
        <f>Table1[[#This Row],[YTD profit ]]+SUMIFS(Table1[Profit (Month)],Table1[Category],Table1[[#This Row],[Category]],Table1[Supplier],Table1[[#This Row],[Supplier]],Table1[Brand],Table1[[#This Row],[Brand]],Table1[Year],Table1[[#This Row],[Year]]-1,Table1[Month],"&gt;"&amp;Table1[[#This Row],[Month]])</f>
        <v>151932</v>
      </c>
      <c r="I607" s="17" t="str">
        <f>TEXT(DATE(Table1[[#This Row],[Year]],Table1[[#This Row],[Month]],1),"mmmm")</f>
        <v>July</v>
      </c>
    </row>
    <row r="608" spans="1:9" x14ac:dyDescent="0.35">
      <c r="A608" t="s">
        <v>15</v>
      </c>
      <c r="B608" t="s">
        <v>7</v>
      </c>
      <c r="C608" t="s">
        <v>18</v>
      </c>
      <c r="D608">
        <v>2023</v>
      </c>
      <c r="E608">
        <v>8</v>
      </c>
      <c r="F608" s="17">
        <v>13971</v>
      </c>
      <c r="G608" s="17">
        <f>SUMIFS(Table1[Profit (Month)],Table1[Category],Table1[[#This Row],[Category]],Table1[Supplier],Table1[[#This Row],[Supplier]],Table1[Brand],Table1[[#This Row],[Brand]],Table1[Year],Table1[[#This Row],[Year]],Table1[Month],"&lt;="&amp;Table1[[#This Row],[Month]])</f>
        <v>105398</v>
      </c>
      <c r="H608" s="17">
        <f>Table1[[#This Row],[YTD profit ]]+SUMIFS(Table1[Profit (Month)],Table1[Category],Table1[[#This Row],[Category]],Table1[Supplier],Table1[[#This Row],[Supplier]],Table1[Brand],Table1[[#This Row],[Brand]],Table1[Year],Table1[[#This Row],[Year]]-1,Table1[Month],"&gt;"&amp;Table1[[#This Row],[Month]])</f>
        <v>155585</v>
      </c>
      <c r="I608" s="17" t="str">
        <f>TEXT(DATE(Table1[[#This Row],[Year]],Table1[[#This Row],[Month]],1),"mmmm")</f>
        <v>August</v>
      </c>
    </row>
    <row r="609" spans="1:9" x14ac:dyDescent="0.35">
      <c r="A609" t="s">
        <v>15</v>
      </c>
      <c r="B609" t="s">
        <v>7</v>
      </c>
      <c r="C609" t="s">
        <v>18</v>
      </c>
      <c r="D609">
        <v>2023</v>
      </c>
      <c r="E609">
        <v>9</v>
      </c>
      <c r="F609" s="17">
        <v>12141</v>
      </c>
      <c r="G609" s="17">
        <f>SUMIFS(Table1[Profit (Month)],Table1[Category],Table1[[#This Row],[Category]],Table1[Supplier],Table1[[#This Row],[Supplier]],Table1[Brand],Table1[[#This Row],[Brand]],Table1[Year],Table1[[#This Row],[Year]],Table1[Month],"&lt;="&amp;Table1[[#This Row],[Month]])</f>
        <v>117539</v>
      </c>
      <c r="H609" s="17">
        <f>Table1[[#This Row],[YTD profit ]]+SUMIFS(Table1[Profit (Month)],Table1[Category],Table1[[#This Row],[Category]],Table1[Supplier],Table1[[#This Row],[Supplier]],Table1[Brand],Table1[[#This Row],[Brand]],Table1[Year],Table1[[#This Row],[Year]]-1,Table1[Month],"&gt;"&amp;Table1[[#This Row],[Month]])</f>
        <v>156075</v>
      </c>
      <c r="I609" s="17" t="str">
        <f>TEXT(DATE(Table1[[#This Row],[Year]],Table1[[#This Row],[Month]],1),"mmmm")</f>
        <v>September</v>
      </c>
    </row>
    <row r="610" spans="1:9" x14ac:dyDescent="0.35">
      <c r="A610" t="s">
        <v>15</v>
      </c>
      <c r="B610" t="s">
        <v>7</v>
      </c>
      <c r="C610" t="s">
        <v>18</v>
      </c>
      <c r="D610">
        <v>2023</v>
      </c>
      <c r="E610">
        <v>10</v>
      </c>
      <c r="F610" s="17">
        <v>14171</v>
      </c>
      <c r="G610" s="17">
        <f>SUMIFS(Table1[Profit (Month)],Table1[Category],Table1[[#This Row],[Category]],Table1[Supplier],Table1[[#This Row],[Supplier]],Table1[Brand],Table1[[#This Row],[Brand]],Table1[Year],Table1[[#This Row],[Year]],Table1[Month],"&lt;="&amp;Table1[[#This Row],[Month]])</f>
        <v>131710</v>
      </c>
      <c r="H610" s="17">
        <f>Table1[[#This Row],[YTD profit ]]+SUMIFS(Table1[Profit (Month)],Table1[Category],Table1[[#This Row],[Category]],Table1[Supplier],Table1[[#This Row],[Supplier]],Table1[Brand],Table1[[#This Row],[Brand]],Table1[Year],Table1[[#This Row],[Year]]-1,Table1[Month],"&gt;"&amp;Table1[[#This Row],[Month]])</f>
        <v>157209</v>
      </c>
      <c r="I610" s="17" t="str">
        <f>TEXT(DATE(Table1[[#This Row],[Year]],Table1[[#This Row],[Month]],1),"mmmm")</f>
        <v>October</v>
      </c>
    </row>
    <row r="611" spans="1:9" x14ac:dyDescent="0.35">
      <c r="A611" t="s">
        <v>15</v>
      </c>
      <c r="B611" t="s">
        <v>7</v>
      </c>
      <c r="C611" t="s">
        <v>18</v>
      </c>
      <c r="D611">
        <v>2023</v>
      </c>
      <c r="E611">
        <v>11</v>
      </c>
      <c r="F611" s="17">
        <v>12679</v>
      </c>
      <c r="G611" s="17">
        <f>SUMIFS(Table1[Profit (Month)],Table1[Category],Table1[[#This Row],[Category]],Table1[Supplier],Table1[[#This Row],[Supplier]],Table1[Brand],Table1[[#This Row],[Brand]],Table1[Year],Table1[[#This Row],[Year]],Table1[Month],"&lt;="&amp;Table1[[#This Row],[Month]])</f>
        <v>144389</v>
      </c>
      <c r="H611" s="17">
        <f>Table1[[#This Row],[YTD profit ]]+SUMIFS(Table1[Profit (Month)],Table1[Category],Table1[[#This Row],[Category]],Table1[Supplier],Table1[[#This Row],[Supplier]],Table1[Brand],Table1[[#This Row],[Brand]],Table1[Year],Table1[[#This Row],[Year]]-1,Table1[Month],"&gt;"&amp;Table1[[#This Row],[Month]])</f>
        <v>157276</v>
      </c>
      <c r="I611" s="17" t="str">
        <f>TEXT(DATE(Table1[[#This Row],[Year]],Table1[[#This Row],[Month]],1),"mmmm")</f>
        <v>November</v>
      </c>
    </row>
    <row r="612" spans="1:9" x14ac:dyDescent="0.35">
      <c r="A612" t="s">
        <v>15</v>
      </c>
      <c r="B612" t="s">
        <v>7</v>
      </c>
      <c r="C612" t="s">
        <v>18</v>
      </c>
      <c r="D612">
        <v>2023</v>
      </c>
      <c r="E612">
        <v>12</v>
      </c>
      <c r="F612" s="17">
        <v>11653</v>
      </c>
      <c r="G612" s="17">
        <f>SUMIFS(Table1[Profit (Month)],Table1[Category],Table1[[#This Row],[Category]],Table1[Supplier],Table1[[#This Row],[Supplier]],Table1[Brand],Table1[[#This Row],[Brand]],Table1[Year],Table1[[#This Row],[Year]],Table1[Month],"&lt;="&amp;Table1[[#This Row],[Month]])</f>
        <v>156042</v>
      </c>
      <c r="H612" s="17">
        <f>Table1[[#This Row],[YTD profit ]]+SUMIFS(Table1[Profit (Month)],Table1[Category],Table1[[#This Row],[Category]],Table1[Supplier],Table1[[#This Row],[Supplier]],Table1[Brand],Table1[[#This Row],[Brand]],Table1[Year],Table1[[#This Row],[Year]]-1,Table1[Month],"&gt;"&amp;Table1[[#This Row],[Month]])</f>
        <v>156042</v>
      </c>
      <c r="I612" s="17" t="str">
        <f>TEXT(DATE(Table1[[#This Row],[Year]],Table1[[#This Row],[Month]],1),"mmmm")</f>
        <v>December</v>
      </c>
    </row>
    <row r="613" spans="1:9" x14ac:dyDescent="0.35">
      <c r="A613" t="s">
        <v>15</v>
      </c>
      <c r="B613" t="s">
        <v>7</v>
      </c>
      <c r="C613" t="s">
        <v>18</v>
      </c>
      <c r="D613">
        <v>2024</v>
      </c>
      <c r="E613">
        <v>1</v>
      </c>
      <c r="F613" s="17">
        <v>13508</v>
      </c>
      <c r="G613" s="17">
        <f>SUMIFS(Table1[Profit (Month)],Table1[Category],Table1[[#This Row],[Category]],Table1[Supplier],Table1[[#This Row],[Supplier]],Table1[Brand],Table1[[#This Row],[Brand]],Table1[Year],Table1[[#This Row],[Year]],Table1[Month],"&lt;="&amp;Table1[[#This Row],[Month]])</f>
        <v>13508</v>
      </c>
      <c r="H613" s="17">
        <f>Table1[[#This Row],[YTD profit ]]+SUMIFS(Table1[Profit (Month)],Table1[Category],Table1[[#This Row],[Category]],Table1[Supplier],Table1[[#This Row],[Supplier]],Table1[Brand],Table1[[#This Row],[Brand]],Table1[Year],Table1[[#This Row],[Year]]-1,Table1[Month],"&gt;"&amp;Table1[[#This Row],[Month]])</f>
        <v>156798</v>
      </c>
      <c r="I613" s="17" t="str">
        <f>TEXT(DATE(Table1[[#This Row],[Year]],Table1[[#This Row],[Month]],1),"mmmm")</f>
        <v>January</v>
      </c>
    </row>
    <row r="614" spans="1:9" x14ac:dyDescent="0.35">
      <c r="A614" t="s">
        <v>15</v>
      </c>
      <c r="B614" t="s">
        <v>7</v>
      </c>
      <c r="C614" t="s">
        <v>18</v>
      </c>
      <c r="D614">
        <v>2024</v>
      </c>
      <c r="E614">
        <v>2</v>
      </c>
      <c r="F614" s="17">
        <v>13247</v>
      </c>
      <c r="G614" s="17">
        <f>SUMIFS(Table1[Profit (Month)],Table1[Category],Table1[[#This Row],[Category]],Table1[Supplier],Table1[[#This Row],[Supplier]],Table1[Brand],Table1[[#This Row],[Brand]],Table1[Year],Table1[[#This Row],[Year]],Table1[Month],"&lt;="&amp;Table1[[#This Row],[Month]])</f>
        <v>26755</v>
      </c>
      <c r="H614" s="17">
        <f>Table1[[#This Row],[YTD profit ]]+SUMIFS(Table1[Profit (Month)],Table1[Category],Table1[[#This Row],[Category]],Table1[Supplier],Table1[[#This Row],[Supplier]],Table1[Brand],Table1[[#This Row],[Brand]],Table1[Year],Table1[[#This Row],[Year]]-1,Table1[Month],"&gt;"&amp;Table1[[#This Row],[Month]])</f>
        <v>155203</v>
      </c>
      <c r="I614" s="17" t="str">
        <f>TEXT(DATE(Table1[[#This Row],[Year]],Table1[[#This Row],[Month]],1),"mmmm")</f>
        <v>February</v>
      </c>
    </row>
    <row r="615" spans="1:9" x14ac:dyDescent="0.35">
      <c r="A615" t="s">
        <v>15</v>
      </c>
      <c r="B615" t="s">
        <v>7</v>
      </c>
      <c r="C615" t="s">
        <v>18</v>
      </c>
      <c r="D615">
        <v>2024</v>
      </c>
      <c r="E615">
        <v>3</v>
      </c>
      <c r="F615" s="17">
        <v>13674</v>
      </c>
      <c r="G615" s="17">
        <f>SUMIFS(Table1[Profit (Month)],Table1[Category],Table1[[#This Row],[Category]],Table1[Supplier],Table1[[#This Row],[Supplier]],Table1[Brand],Table1[[#This Row],[Brand]],Table1[Year],Table1[[#This Row],[Year]],Table1[Month],"&lt;="&amp;Table1[[#This Row],[Month]])</f>
        <v>40429</v>
      </c>
      <c r="H615" s="17">
        <f>Table1[[#This Row],[YTD profit ]]+SUMIFS(Table1[Profit (Month)],Table1[Category],Table1[[#This Row],[Category]],Table1[Supplier],Table1[[#This Row],[Supplier]],Table1[Brand],Table1[[#This Row],[Brand]],Table1[Year],Table1[[#This Row],[Year]]-1,Table1[Month],"&gt;"&amp;Table1[[#This Row],[Month]])</f>
        <v>154046</v>
      </c>
      <c r="I615" s="17" t="str">
        <f>TEXT(DATE(Table1[[#This Row],[Year]],Table1[[#This Row],[Month]],1),"mmmm")</f>
        <v>March</v>
      </c>
    </row>
    <row r="616" spans="1:9" x14ac:dyDescent="0.35">
      <c r="A616" t="s">
        <v>15</v>
      </c>
      <c r="B616" t="s">
        <v>7</v>
      </c>
      <c r="C616" t="s">
        <v>18</v>
      </c>
      <c r="D616">
        <v>2024</v>
      </c>
      <c r="E616">
        <v>4</v>
      </c>
      <c r="F616" s="17">
        <v>13240</v>
      </c>
      <c r="G616" s="17">
        <f>SUMIFS(Table1[Profit (Month)],Table1[Category],Table1[[#This Row],[Category]],Table1[Supplier],Table1[[#This Row],[Supplier]],Table1[Brand],Table1[[#This Row],[Brand]],Table1[Year],Table1[[#This Row],[Year]],Table1[Month],"&lt;="&amp;Table1[[#This Row],[Month]])</f>
        <v>53669</v>
      </c>
      <c r="H616" s="17">
        <f>Table1[[#This Row],[YTD profit ]]+SUMIFS(Table1[Profit (Month)],Table1[Category],Table1[[#This Row],[Category]],Table1[Supplier],Table1[[#This Row],[Supplier]],Table1[Brand],Table1[[#This Row],[Brand]],Table1[Year],Table1[[#This Row],[Year]]-1,Table1[Month],"&gt;"&amp;Table1[[#This Row],[Month]])</f>
        <v>154156</v>
      </c>
      <c r="I616" s="17" t="str">
        <f>TEXT(DATE(Table1[[#This Row],[Year]],Table1[[#This Row],[Month]],1),"mmmm")</f>
        <v>April</v>
      </c>
    </row>
    <row r="617" spans="1:9" x14ac:dyDescent="0.35">
      <c r="A617" t="s">
        <v>15</v>
      </c>
      <c r="B617" t="s">
        <v>7</v>
      </c>
      <c r="C617" t="s">
        <v>18</v>
      </c>
      <c r="D617">
        <v>2024</v>
      </c>
      <c r="E617">
        <v>5</v>
      </c>
      <c r="F617" s="17">
        <v>13859</v>
      </c>
      <c r="G617" s="17">
        <f>SUMIFS(Table1[Profit (Month)],Table1[Category],Table1[[#This Row],[Category]],Table1[Supplier],Table1[[#This Row],[Supplier]],Table1[Brand],Table1[[#This Row],[Brand]],Table1[Year],Table1[[#This Row],[Year]],Table1[Month],"&lt;="&amp;Table1[[#This Row],[Month]])</f>
        <v>67528</v>
      </c>
      <c r="H617" s="17">
        <f>Table1[[#This Row],[YTD profit ]]+SUMIFS(Table1[Profit (Month)],Table1[Category],Table1[[#This Row],[Category]],Table1[Supplier],Table1[[#This Row],[Supplier]],Table1[Brand],Table1[[#This Row],[Brand]],Table1[Year],Table1[[#This Row],[Year]]-1,Table1[Month],"&gt;"&amp;Table1[[#This Row],[Month]])</f>
        <v>156222</v>
      </c>
      <c r="I617" s="17" t="str">
        <f>TEXT(DATE(Table1[[#This Row],[Year]],Table1[[#This Row],[Month]],1),"mmmm")</f>
        <v>May</v>
      </c>
    </row>
    <row r="618" spans="1:9" x14ac:dyDescent="0.35">
      <c r="A618" t="s">
        <v>15</v>
      </c>
      <c r="B618" t="s">
        <v>10</v>
      </c>
      <c r="C618" t="s">
        <v>19</v>
      </c>
      <c r="D618">
        <v>2018</v>
      </c>
      <c r="E618">
        <v>1</v>
      </c>
      <c r="F618" s="17">
        <v>10535</v>
      </c>
      <c r="G618" s="17">
        <f>SUMIFS(Table1[Profit (Month)],Table1[Category],Table1[[#This Row],[Category]],Table1[Supplier],Table1[[#This Row],[Supplier]],Table1[Brand],Table1[[#This Row],[Brand]],Table1[Year],Table1[[#This Row],[Year]],Table1[Month],"&lt;="&amp;Table1[[#This Row],[Month]])</f>
        <v>10535</v>
      </c>
      <c r="H618" s="17">
        <f>Table1[[#This Row],[YTD profit ]]+SUMIFS(Table1[Profit (Month)],Table1[Category],Table1[[#This Row],[Category]],Table1[Supplier],Table1[[#This Row],[Supplier]],Table1[Brand],Table1[[#This Row],[Brand]],Table1[Year],Table1[[#This Row],[Year]]-1,Table1[Month],"&gt;"&amp;Table1[[#This Row],[Month]])</f>
        <v>10535</v>
      </c>
      <c r="I618" s="17" t="str">
        <f>TEXT(DATE(Table1[[#This Row],[Year]],Table1[[#This Row],[Month]],1),"mmmm")</f>
        <v>January</v>
      </c>
    </row>
    <row r="619" spans="1:9" x14ac:dyDescent="0.35">
      <c r="A619" t="s">
        <v>15</v>
      </c>
      <c r="B619" t="s">
        <v>10</v>
      </c>
      <c r="C619" t="s">
        <v>19</v>
      </c>
      <c r="D619">
        <v>2018</v>
      </c>
      <c r="E619">
        <v>2</v>
      </c>
      <c r="F619" s="17">
        <v>13545</v>
      </c>
      <c r="G619" s="17">
        <f>SUMIFS(Table1[Profit (Month)],Table1[Category],Table1[[#This Row],[Category]],Table1[Supplier],Table1[[#This Row],[Supplier]],Table1[Brand],Table1[[#This Row],[Brand]],Table1[Year],Table1[[#This Row],[Year]],Table1[Month],"&lt;="&amp;Table1[[#This Row],[Month]])</f>
        <v>24080</v>
      </c>
      <c r="H619" s="17">
        <f>Table1[[#This Row],[YTD profit ]]+SUMIFS(Table1[Profit (Month)],Table1[Category],Table1[[#This Row],[Category]],Table1[Supplier],Table1[[#This Row],[Supplier]],Table1[Brand],Table1[[#This Row],[Brand]],Table1[Year],Table1[[#This Row],[Year]]-1,Table1[Month],"&gt;"&amp;Table1[[#This Row],[Month]])</f>
        <v>24080</v>
      </c>
      <c r="I619" s="17" t="str">
        <f>TEXT(DATE(Table1[[#This Row],[Year]],Table1[[#This Row],[Month]],1),"mmmm")</f>
        <v>February</v>
      </c>
    </row>
    <row r="620" spans="1:9" x14ac:dyDescent="0.35">
      <c r="A620" t="s">
        <v>15</v>
      </c>
      <c r="B620" t="s">
        <v>10</v>
      </c>
      <c r="C620" t="s">
        <v>19</v>
      </c>
      <c r="D620">
        <v>2018</v>
      </c>
      <c r="E620">
        <v>3</v>
      </c>
      <c r="F620" s="17">
        <v>14337</v>
      </c>
      <c r="G620" s="17">
        <f>SUMIFS(Table1[Profit (Month)],Table1[Category],Table1[[#This Row],[Category]],Table1[Supplier],Table1[[#This Row],[Supplier]],Table1[Brand],Table1[[#This Row],[Brand]],Table1[Year],Table1[[#This Row],[Year]],Table1[Month],"&lt;="&amp;Table1[[#This Row],[Month]])</f>
        <v>38417</v>
      </c>
      <c r="H620" s="17">
        <f>Table1[[#This Row],[YTD profit ]]+SUMIFS(Table1[Profit (Month)],Table1[Category],Table1[[#This Row],[Category]],Table1[Supplier],Table1[[#This Row],[Supplier]],Table1[Brand],Table1[[#This Row],[Brand]],Table1[Year],Table1[[#This Row],[Year]]-1,Table1[Month],"&gt;"&amp;Table1[[#This Row],[Month]])</f>
        <v>38417</v>
      </c>
      <c r="I620" s="17" t="str">
        <f>TEXT(DATE(Table1[[#This Row],[Year]],Table1[[#This Row],[Month]],1),"mmmm")</f>
        <v>March</v>
      </c>
    </row>
    <row r="621" spans="1:9" x14ac:dyDescent="0.35">
      <c r="A621" t="s">
        <v>15</v>
      </c>
      <c r="B621" t="s">
        <v>10</v>
      </c>
      <c r="C621" t="s">
        <v>19</v>
      </c>
      <c r="D621">
        <v>2018</v>
      </c>
      <c r="E621">
        <v>4</v>
      </c>
      <c r="F621" s="17">
        <v>14456</v>
      </c>
      <c r="G621" s="17">
        <f>SUMIFS(Table1[Profit (Month)],Table1[Category],Table1[[#This Row],[Category]],Table1[Supplier],Table1[[#This Row],[Supplier]],Table1[Brand],Table1[[#This Row],[Brand]],Table1[Year],Table1[[#This Row],[Year]],Table1[Month],"&lt;="&amp;Table1[[#This Row],[Month]])</f>
        <v>52873</v>
      </c>
      <c r="H621" s="17">
        <f>Table1[[#This Row],[YTD profit ]]+SUMIFS(Table1[Profit (Month)],Table1[Category],Table1[[#This Row],[Category]],Table1[Supplier],Table1[[#This Row],[Supplier]],Table1[Brand],Table1[[#This Row],[Brand]],Table1[Year],Table1[[#This Row],[Year]]-1,Table1[Month],"&gt;"&amp;Table1[[#This Row],[Month]])</f>
        <v>52873</v>
      </c>
      <c r="I621" s="17" t="str">
        <f>TEXT(DATE(Table1[[#This Row],[Year]],Table1[[#This Row],[Month]],1),"mmmm")</f>
        <v>April</v>
      </c>
    </row>
    <row r="622" spans="1:9" x14ac:dyDescent="0.35">
      <c r="A622" t="s">
        <v>15</v>
      </c>
      <c r="B622" t="s">
        <v>10</v>
      </c>
      <c r="C622" t="s">
        <v>19</v>
      </c>
      <c r="D622">
        <v>2018</v>
      </c>
      <c r="E622">
        <v>5</v>
      </c>
      <c r="F622" s="17">
        <v>12398</v>
      </c>
      <c r="G622" s="17">
        <f>SUMIFS(Table1[Profit (Month)],Table1[Category],Table1[[#This Row],[Category]],Table1[Supplier],Table1[[#This Row],[Supplier]],Table1[Brand],Table1[[#This Row],[Brand]],Table1[Year],Table1[[#This Row],[Year]],Table1[Month],"&lt;="&amp;Table1[[#This Row],[Month]])</f>
        <v>65271</v>
      </c>
      <c r="H622" s="17">
        <f>Table1[[#This Row],[YTD profit ]]+SUMIFS(Table1[Profit (Month)],Table1[Category],Table1[[#This Row],[Category]],Table1[Supplier],Table1[[#This Row],[Supplier]],Table1[Brand],Table1[[#This Row],[Brand]],Table1[Year],Table1[[#This Row],[Year]]-1,Table1[Month],"&gt;"&amp;Table1[[#This Row],[Month]])</f>
        <v>65271</v>
      </c>
      <c r="I622" s="17" t="str">
        <f>TEXT(DATE(Table1[[#This Row],[Year]],Table1[[#This Row],[Month]],1),"mmmm")</f>
        <v>May</v>
      </c>
    </row>
    <row r="623" spans="1:9" x14ac:dyDescent="0.35">
      <c r="A623" t="s">
        <v>15</v>
      </c>
      <c r="B623" t="s">
        <v>10</v>
      </c>
      <c r="C623" t="s">
        <v>19</v>
      </c>
      <c r="D623">
        <v>2018</v>
      </c>
      <c r="E623">
        <v>6</v>
      </c>
      <c r="F623" s="17">
        <v>13921</v>
      </c>
      <c r="G623" s="17">
        <f>SUMIFS(Table1[Profit (Month)],Table1[Category],Table1[[#This Row],[Category]],Table1[Supplier],Table1[[#This Row],[Supplier]],Table1[Brand],Table1[[#This Row],[Brand]],Table1[Year],Table1[[#This Row],[Year]],Table1[Month],"&lt;="&amp;Table1[[#This Row],[Month]])</f>
        <v>79192</v>
      </c>
      <c r="H623" s="17">
        <f>Table1[[#This Row],[YTD profit ]]+SUMIFS(Table1[Profit (Month)],Table1[Category],Table1[[#This Row],[Category]],Table1[Supplier],Table1[[#This Row],[Supplier]],Table1[Brand],Table1[[#This Row],[Brand]],Table1[Year],Table1[[#This Row],[Year]]-1,Table1[Month],"&gt;"&amp;Table1[[#This Row],[Month]])</f>
        <v>79192</v>
      </c>
      <c r="I623" s="17" t="str">
        <f>TEXT(DATE(Table1[[#This Row],[Year]],Table1[[#This Row],[Month]],1),"mmmm")</f>
        <v>June</v>
      </c>
    </row>
    <row r="624" spans="1:9" x14ac:dyDescent="0.35">
      <c r="A624" t="s">
        <v>15</v>
      </c>
      <c r="B624" t="s">
        <v>10</v>
      </c>
      <c r="C624" t="s">
        <v>19</v>
      </c>
      <c r="D624">
        <v>2018</v>
      </c>
      <c r="E624">
        <v>7</v>
      </c>
      <c r="F624" s="17">
        <v>13941</v>
      </c>
      <c r="G624" s="17">
        <f>SUMIFS(Table1[Profit (Month)],Table1[Category],Table1[[#This Row],[Category]],Table1[Supplier],Table1[[#This Row],[Supplier]],Table1[Brand],Table1[[#This Row],[Brand]],Table1[Year],Table1[[#This Row],[Year]],Table1[Month],"&lt;="&amp;Table1[[#This Row],[Month]])</f>
        <v>93133</v>
      </c>
      <c r="H624" s="17">
        <f>Table1[[#This Row],[YTD profit ]]+SUMIFS(Table1[Profit (Month)],Table1[Category],Table1[[#This Row],[Category]],Table1[Supplier],Table1[[#This Row],[Supplier]],Table1[Brand],Table1[[#This Row],[Brand]],Table1[Year],Table1[[#This Row],[Year]]-1,Table1[Month],"&gt;"&amp;Table1[[#This Row],[Month]])</f>
        <v>93133</v>
      </c>
      <c r="I624" s="17" t="str">
        <f>TEXT(DATE(Table1[[#This Row],[Year]],Table1[[#This Row],[Month]],1),"mmmm")</f>
        <v>July</v>
      </c>
    </row>
    <row r="625" spans="1:9" x14ac:dyDescent="0.35">
      <c r="A625" t="s">
        <v>15</v>
      </c>
      <c r="B625" t="s">
        <v>10</v>
      </c>
      <c r="C625" t="s">
        <v>19</v>
      </c>
      <c r="D625">
        <v>2018</v>
      </c>
      <c r="E625">
        <v>8</v>
      </c>
      <c r="F625" s="17">
        <v>12039</v>
      </c>
      <c r="G625" s="17">
        <f>SUMIFS(Table1[Profit (Month)],Table1[Category],Table1[[#This Row],[Category]],Table1[Supplier],Table1[[#This Row],[Supplier]],Table1[Brand],Table1[[#This Row],[Brand]],Table1[Year],Table1[[#This Row],[Year]],Table1[Month],"&lt;="&amp;Table1[[#This Row],[Month]])</f>
        <v>105172</v>
      </c>
      <c r="H625" s="17">
        <f>Table1[[#This Row],[YTD profit ]]+SUMIFS(Table1[Profit (Month)],Table1[Category],Table1[[#This Row],[Category]],Table1[Supplier],Table1[[#This Row],[Supplier]],Table1[Brand],Table1[[#This Row],[Brand]],Table1[Year],Table1[[#This Row],[Year]]-1,Table1[Month],"&gt;"&amp;Table1[[#This Row],[Month]])</f>
        <v>105172</v>
      </c>
      <c r="I625" s="17" t="str">
        <f>TEXT(DATE(Table1[[#This Row],[Year]],Table1[[#This Row],[Month]],1),"mmmm")</f>
        <v>August</v>
      </c>
    </row>
    <row r="626" spans="1:9" x14ac:dyDescent="0.35">
      <c r="A626" t="s">
        <v>15</v>
      </c>
      <c r="B626" t="s">
        <v>10</v>
      </c>
      <c r="C626" t="s">
        <v>19</v>
      </c>
      <c r="D626">
        <v>2018</v>
      </c>
      <c r="E626">
        <v>9</v>
      </c>
      <c r="F626" s="17">
        <v>13712</v>
      </c>
      <c r="G626" s="17">
        <f>SUMIFS(Table1[Profit (Month)],Table1[Category],Table1[[#This Row],[Category]],Table1[Supplier],Table1[[#This Row],[Supplier]],Table1[Brand],Table1[[#This Row],[Brand]],Table1[Year],Table1[[#This Row],[Year]],Table1[Month],"&lt;="&amp;Table1[[#This Row],[Month]])</f>
        <v>118884</v>
      </c>
      <c r="H626" s="17">
        <f>Table1[[#This Row],[YTD profit ]]+SUMIFS(Table1[Profit (Month)],Table1[Category],Table1[[#This Row],[Category]],Table1[Supplier],Table1[[#This Row],[Supplier]],Table1[Brand],Table1[[#This Row],[Brand]],Table1[Year],Table1[[#This Row],[Year]]-1,Table1[Month],"&gt;"&amp;Table1[[#This Row],[Month]])</f>
        <v>118884</v>
      </c>
      <c r="I626" s="17" t="str">
        <f>TEXT(DATE(Table1[[#This Row],[Year]],Table1[[#This Row],[Month]],1),"mmmm")</f>
        <v>September</v>
      </c>
    </row>
    <row r="627" spans="1:9" x14ac:dyDescent="0.35">
      <c r="A627" t="s">
        <v>15</v>
      </c>
      <c r="B627" t="s">
        <v>10</v>
      </c>
      <c r="C627" t="s">
        <v>19</v>
      </c>
      <c r="D627">
        <v>2018</v>
      </c>
      <c r="E627">
        <v>10</v>
      </c>
      <c r="F627" s="17">
        <v>12510</v>
      </c>
      <c r="G627" s="17">
        <f>SUMIFS(Table1[Profit (Month)],Table1[Category],Table1[[#This Row],[Category]],Table1[Supplier],Table1[[#This Row],[Supplier]],Table1[Brand],Table1[[#This Row],[Brand]],Table1[Year],Table1[[#This Row],[Year]],Table1[Month],"&lt;="&amp;Table1[[#This Row],[Month]])</f>
        <v>131394</v>
      </c>
      <c r="H627" s="17">
        <f>Table1[[#This Row],[YTD profit ]]+SUMIFS(Table1[Profit (Month)],Table1[Category],Table1[[#This Row],[Category]],Table1[Supplier],Table1[[#This Row],[Supplier]],Table1[Brand],Table1[[#This Row],[Brand]],Table1[Year],Table1[[#This Row],[Year]]-1,Table1[Month],"&gt;"&amp;Table1[[#This Row],[Month]])</f>
        <v>131394</v>
      </c>
      <c r="I627" s="17" t="str">
        <f>TEXT(DATE(Table1[[#This Row],[Year]],Table1[[#This Row],[Month]],1),"mmmm")</f>
        <v>October</v>
      </c>
    </row>
    <row r="628" spans="1:9" x14ac:dyDescent="0.35">
      <c r="A628" t="s">
        <v>15</v>
      </c>
      <c r="B628" t="s">
        <v>10</v>
      </c>
      <c r="C628" t="s">
        <v>19</v>
      </c>
      <c r="D628">
        <v>2018</v>
      </c>
      <c r="E628">
        <v>11</v>
      </c>
      <c r="F628" s="17">
        <v>12768</v>
      </c>
      <c r="G628" s="17">
        <f>SUMIFS(Table1[Profit (Month)],Table1[Category],Table1[[#This Row],[Category]],Table1[Supplier],Table1[[#This Row],[Supplier]],Table1[Brand],Table1[[#This Row],[Brand]],Table1[Year],Table1[[#This Row],[Year]],Table1[Month],"&lt;="&amp;Table1[[#This Row],[Month]])</f>
        <v>144162</v>
      </c>
      <c r="H628" s="17">
        <f>Table1[[#This Row],[YTD profit ]]+SUMIFS(Table1[Profit (Month)],Table1[Category],Table1[[#This Row],[Category]],Table1[Supplier],Table1[[#This Row],[Supplier]],Table1[Brand],Table1[[#This Row],[Brand]],Table1[Year],Table1[[#This Row],[Year]]-1,Table1[Month],"&gt;"&amp;Table1[[#This Row],[Month]])</f>
        <v>144162</v>
      </c>
      <c r="I628" s="17" t="str">
        <f>TEXT(DATE(Table1[[#This Row],[Year]],Table1[[#This Row],[Month]],1),"mmmm")</f>
        <v>November</v>
      </c>
    </row>
    <row r="629" spans="1:9" x14ac:dyDescent="0.35">
      <c r="A629" t="s">
        <v>15</v>
      </c>
      <c r="B629" t="s">
        <v>10</v>
      </c>
      <c r="C629" t="s">
        <v>19</v>
      </c>
      <c r="D629">
        <v>2018</v>
      </c>
      <c r="E629">
        <v>12</v>
      </c>
      <c r="F629" s="17">
        <v>10403</v>
      </c>
      <c r="G629" s="17">
        <f>SUMIFS(Table1[Profit (Month)],Table1[Category],Table1[[#This Row],[Category]],Table1[Supplier],Table1[[#This Row],[Supplier]],Table1[Brand],Table1[[#This Row],[Brand]],Table1[Year],Table1[[#This Row],[Year]],Table1[Month],"&lt;="&amp;Table1[[#This Row],[Month]])</f>
        <v>154565</v>
      </c>
      <c r="H629" s="17">
        <f>Table1[[#This Row],[YTD profit ]]+SUMIFS(Table1[Profit (Month)],Table1[Category],Table1[[#This Row],[Category]],Table1[Supplier],Table1[[#This Row],[Supplier]],Table1[Brand],Table1[[#This Row],[Brand]],Table1[Year],Table1[[#This Row],[Year]]-1,Table1[Month],"&gt;"&amp;Table1[[#This Row],[Month]])</f>
        <v>154565</v>
      </c>
      <c r="I629" s="17" t="str">
        <f>TEXT(DATE(Table1[[#This Row],[Year]],Table1[[#This Row],[Month]],1),"mmmm")</f>
        <v>December</v>
      </c>
    </row>
    <row r="630" spans="1:9" x14ac:dyDescent="0.35">
      <c r="A630" t="s">
        <v>15</v>
      </c>
      <c r="B630" t="s">
        <v>10</v>
      </c>
      <c r="C630" t="s">
        <v>19</v>
      </c>
      <c r="D630">
        <v>2019</v>
      </c>
      <c r="E630">
        <v>1</v>
      </c>
      <c r="F630" s="17">
        <v>14181</v>
      </c>
      <c r="G630" s="17">
        <f>SUMIFS(Table1[Profit (Month)],Table1[Category],Table1[[#This Row],[Category]],Table1[Supplier],Table1[[#This Row],[Supplier]],Table1[Brand],Table1[[#This Row],[Brand]],Table1[Year],Table1[[#This Row],[Year]],Table1[Month],"&lt;="&amp;Table1[[#This Row],[Month]])</f>
        <v>14181</v>
      </c>
      <c r="H630" s="17">
        <f>Table1[[#This Row],[YTD profit ]]+SUMIFS(Table1[Profit (Month)],Table1[Category],Table1[[#This Row],[Category]],Table1[Supplier],Table1[[#This Row],[Supplier]],Table1[Brand],Table1[[#This Row],[Brand]],Table1[Year],Table1[[#This Row],[Year]]-1,Table1[Month],"&gt;"&amp;Table1[[#This Row],[Month]])</f>
        <v>158211</v>
      </c>
      <c r="I630" s="17" t="str">
        <f>TEXT(DATE(Table1[[#This Row],[Year]],Table1[[#This Row],[Month]],1),"mmmm")</f>
        <v>January</v>
      </c>
    </row>
    <row r="631" spans="1:9" x14ac:dyDescent="0.35">
      <c r="A631" t="s">
        <v>15</v>
      </c>
      <c r="B631" t="s">
        <v>10</v>
      </c>
      <c r="C631" t="s">
        <v>19</v>
      </c>
      <c r="D631">
        <v>2019</v>
      </c>
      <c r="E631">
        <v>2</v>
      </c>
      <c r="F631" s="17">
        <v>13495</v>
      </c>
      <c r="G631" s="17">
        <f>SUMIFS(Table1[Profit (Month)],Table1[Category],Table1[[#This Row],[Category]],Table1[Supplier],Table1[[#This Row],[Supplier]],Table1[Brand],Table1[[#This Row],[Brand]],Table1[Year],Table1[[#This Row],[Year]],Table1[Month],"&lt;="&amp;Table1[[#This Row],[Month]])</f>
        <v>27676</v>
      </c>
      <c r="H631" s="17">
        <f>Table1[[#This Row],[YTD profit ]]+SUMIFS(Table1[Profit (Month)],Table1[Category],Table1[[#This Row],[Category]],Table1[Supplier],Table1[[#This Row],[Supplier]],Table1[Brand],Table1[[#This Row],[Brand]],Table1[Year],Table1[[#This Row],[Year]]-1,Table1[Month],"&gt;"&amp;Table1[[#This Row],[Month]])</f>
        <v>158161</v>
      </c>
      <c r="I631" s="17" t="str">
        <f>TEXT(DATE(Table1[[#This Row],[Year]],Table1[[#This Row],[Month]],1),"mmmm")</f>
        <v>February</v>
      </c>
    </row>
    <row r="632" spans="1:9" x14ac:dyDescent="0.35">
      <c r="A632" t="s">
        <v>15</v>
      </c>
      <c r="B632" t="s">
        <v>10</v>
      </c>
      <c r="C632" t="s">
        <v>19</v>
      </c>
      <c r="D632">
        <v>2019</v>
      </c>
      <c r="E632">
        <v>3</v>
      </c>
      <c r="F632" s="17">
        <v>13668</v>
      </c>
      <c r="G632" s="17">
        <f>SUMIFS(Table1[Profit (Month)],Table1[Category],Table1[[#This Row],[Category]],Table1[Supplier],Table1[[#This Row],[Supplier]],Table1[Brand],Table1[[#This Row],[Brand]],Table1[Year],Table1[[#This Row],[Year]],Table1[Month],"&lt;="&amp;Table1[[#This Row],[Month]])</f>
        <v>41344</v>
      </c>
      <c r="H632" s="17">
        <f>Table1[[#This Row],[YTD profit ]]+SUMIFS(Table1[Profit (Month)],Table1[Category],Table1[[#This Row],[Category]],Table1[Supplier],Table1[[#This Row],[Supplier]],Table1[Brand],Table1[[#This Row],[Brand]],Table1[Year],Table1[[#This Row],[Year]]-1,Table1[Month],"&gt;"&amp;Table1[[#This Row],[Month]])</f>
        <v>157492</v>
      </c>
      <c r="I632" s="17" t="str">
        <f>TEXT(DATE(Table1[[#This Row],[Year]],Table1[[#This Row],[Month]],1),"mmmm")</f>
        <v>March</v>
      </c>
    </row>
    <row r="633" spans="1:9" x14ac:dyDescent="0.35">
      <c r="A633" t="s">
        <v>15</v>
      </c>
      <c r="B633" t="s">
        <v>10</v>
      </c>
      <c r="C633" t="s">
        <v>19</v>
      </c>
      <c r="D633">
        <v>2019</v>
      </c>
      <c r="E633">
        <v>4</v>
      </c>
      <c r="F633" s="17">
        <v>11905</v>
      </c>
      <c r="G633" s="17">
        <f>SUMIFS(Table1[Profit (Month)],Table1[Category],Table1[[#This Row],[Category]],Table1[Supplier],Table1[[#This Row],[Supplier]],Table1[Brand],Table1[[#This Row],[Brand]],Table1[Year],Table1[[#This Row],[Year]],Table1[Month],"&lt;="&amp;Table1[[#This Row],[Month]])</f>
        <v>53249</v>
      </c>
      <c r="H633" s="17">
        <f>Table1[[#This Row],[YTD profit ]]+SUMIFS(Table1[Profit (Month)],Table1[Category],Table1[[#This Row],[Category]],Table1[Supplier],Table1[[#This Row],[Supplier]],Table1[Brand],Table1[[#This Row],[Brand]],Table1[Year],Table1[[#This Row],[Year]]-1,Table1[Month],"&gt;"&amp;Table1[[#This Row],[Month]])</f>
        <v>154941</v>
      </c>
      <c r="I633" s="17" t="str">
        <f>TEXT(DATE(Table1[[#This Row],[Year]],Table1[[#This Row],[Month]],1),"mmmm")</f>
        <v>April</v>
      </c>
    </row>
    <row r="634" spans="1:9" x14ac:dyDescent="0.35">
      <c r="A634" t="s">
        <v>15</v>
      </c>
      <c r="B634" t="s">
        <v>10</v>
      </c>
      <c r="C634" t="s">
        <v>19</v>
      </c>
      <c r="D634">
        <v>2019</v>
      </c>
      <c r="E634">
        <v>5</v>
      </c>
      <c r="F634" s="17">
        <v>13095</v>
      </c>
      <c r="G634" s="17">
        <f>SUMIFS(Table1[Profit (Month)],Table1[Category],Table1[[#This Row],[Category]],Table1[Supplier],Table1[[#This Row],[Supplier]],Table1[Brand],Table1[[#This Row],[Brand]],Table1[Year],Table1[[#This Row],[Year]],Table1[Month],"&lt;="&amp;Table1[[#This Row],[Month]])</f>
        <v>66344</v>
      </c>
      <c r="H634" s="17">
        <f>Table1[[#This Row],[YTD profit ]]+SUMIFS(Table1[Profit (Month)],Table1[Category],Table1[[#This Row],[Category]],Table1[Supplier],Table1[[#This Row],[Supplier]],Table1[Brand],Table1[[#This Row],[Brand]],Table1[Year],Table1[[#This Row],[Year]]-1,Table1[Month],"&gt;"&amp;Table1[[#This Row],[Month]])</f>
        <v>155638</v>
      </c>
      <c r="I634" s="17" t="str">
        <f>TEXT(DATE(Table1[[#This Row],[Year]],Table1[[#This Row],[Month]],1),"mmmm")</f>
        <v>May</v>
      </c>
    </row>
    <row r="635" spans="1:9" x14ac:dyDescent="0.35">
      <c r="A635" t="s">
        <v>15</v>
      </c>
      <c r="B635" t="s">
        <v>10</v>
      </c>
      <c r="C635" t="s">
        <v>19</v>
      </c>
      <c r="D635">
        <v>2019</v>
      </c>
      <c r="E635">
        <v>6</v>
      </c>
      <c r="F635" s="17">
        <v>13021</v>
      </c>
      <c r="G635" s="17">
        <f>SUMIFS(Table1[Profit (Month)],Table1[Category],Table1[[#This Row],[Category]],Table1[Supplier],Table1[[#This Row],[Supplier]],Table1[Brand],Table1[[#This Row],[Brand]],Table1[Year],Table1[[#This Row],[Year]],Table1[Month],"&lt;="&amp;Table1[[#This Row],[Month]])</f>
        <v>79365</v>
      </c>
      <c r="H635" s="17">
        <f>Table1[[#This Row],[YTD profit ]]+SUMIFS(Table1[Profit (Month)],Table1[Category],Table1[[#This Row],[Category]],Table1[Supplier],Table1[[#This Row],[Supplier]],Table1[Brand],Table1[[#This Row],[Brand]],Table1[Year],Table1[[#This Row],[Year]]-1,Table1[Month],"&gt;"&amp;Table1[[#This Row],[Month]])</f>
        <v>154738</v>
      </c>
      <c r="I635" s="17" t="str">
        <f>TEXT(DATE(Table1[[#This Row],[Year]],Table1[[#This Row],[Month]],1),"mmmm")</f>
        <v>June</v>
      </c>
    </row>
    <row r="636" spans="1:9" x14ac:dyDescent="0.35">
      <c r="A636" t="s">
        <v>15</v>
      </c>
      <c r="B636" t="s">
        <v>10</v>
      </c>
      <c r="C636" t="s">
        <v>19</v>
      </c>
      <c r="D636">
        <v>2019</v>
      </c>
      <c r="E636">
        <v>7</v>
      </c>
      <c r="F636" s="17">
        <v>12547</v>
      </c>
      <c r="G636" s="17">
        <f>SUMIFS(Table1[Profit (Month)],Table1[Category],Table1[[#This Row],[Category]],Table1[Supplier],Table1[[#This Row],[Supplier]],Table1[Brand],Table1[[#This Row],[Brand]],Table1[Year],Table1[[#This Row],[Year]],Table1[Month],"&lt;="&amp;Table1[[#This Row],[Month]])</f>
        <v>91912</v>
      </c>
      <c r="H636" s="17">
        <f>Table1[[#This Row],[YTD profit ]]+SUMIFS(Table1[Profit (Month)],Table1[Category],Table1[[#This Row],[Category]],Table1[Supplier],Table1[[#This Row],[Supplier]],Table1[Brand],Table1[[#This Row],[Brand]],Table1[Year],Table1[[#This Row],[Year]]-1,Table1[Month],"&gt;"&amp;Table1[[#This Row],[Month]])</f>
        <v>153344</v>
      </c>
      <c r="I636" s="17" t="str">
        <f>TEXT(DATE(Table1[[#This Row],[Year]],Table1[[#This Row],[Month]],1),"mmmm")</f>
        <v>July</v>
      </c>
    </row>
    <row r="637" spans="1:9" x14ac:dyDescent="0.35">
      <c r="A637" t="s">
        <v>15</v>
      </c>
      <c r="B637" t="s">
        <v>10</v>
      </c>
      <c r="C637" t="s">
        <v>19</v>
      </c>
      <c r="D637">
        <v>2019</v>
      </c>
      <c r="E637">
        <v>8</v>
      </c>
      <c r="F637" s="17">
        <v>10858</v>
      </c>
      <c r="G637" s="17">
        <f>SUMIFS(Table1[Profit (Month)],Table1[Category],Table1[[#This Row],[Category]],Table1[Supplier],Table1[[#This Row],[Supplier]],Table1[Brand],Table1[[#This Row],[Brand]],Table1[Year],Table1[[#This Row],[Year]],Table1[Month],"&lt;="&amp;Table1[[#This Row],[Month]])</f>
        <v>102770</v>
      </c>
      <c r="H637" s="17">
        <f>Table1[[#This Row],[YTD profit ]]+SUMIFS(Table1[Profit (Month)],Table1[Category],Table1[[#This Row],[Category]],Table1[Supplier],Table1[[#This Row],[Supplier]],Table1[Brand],Table1[[#This Row],[Brand]],Table1[Year],Table1[[#This Row],[Year]]-1,Table1[Month],"&gt;"&amp;Table1[[#This Row],[Month]])</f>
        <v>152163</v>
      </c>
      <c r="I637" s="17" t="str">
        <f>TEXT(DATE(Table1[[#This Row],[Year]],Table1[[#This Row],[Month]],1),"mmmm")</f>
        <v>August</v>
      </c>
    </row>
    <row r="638" spans="1:9" x14ac:dyDescent="0.35">
      <c r="A638" t="s">
        <v>15</v>
      </c>
      <c r="B638" t="s">
        <v>10</v>
      </c>
      <c r="C638" t="s">
        <v>19</v>
      </c>
      <c r="D638">
        <v>2019</v>
      </c>
      <c r="E638">
        <v>9</v>
      </c>
      <c r="F638" s="17">
        <v>10223</v>
      </c>
      <c r="G638" s="17">
        <f>SUMIFS(Table1[Profit (Month)],Table1[Category],Table1[[#This Row],[Category]],Table1[Supplier],Table1[[#This Row],[Supplier]],Table1[Brand],Table1[[#This Row],[Brand]],Table1[Year],Table1[[#This Row],[Year]],Table1[Month],"&lt;="&amp;Table1[[#This Row],[Month]])</f>
        <v>112993</v>
      </c>
      <c r="H638" s="17">
        <f>Table1[[#This Row],[YTD profit ]]+SUMIFS(Table1[Profit (Month)],Table1[Category],Table1[[#This Row],[Category]],Table1[Supplier],Table1[[#This Row],[Supplier]],Table1[Brand],Table1[[#This Row],[Brand]],Table1[Year],Table1[[#This Row],[Year]]-1,Table1[Month],"&gt;"&amp;Table1[[#This Row],[Month]])</f>
        <v>148674</v>
      </c>
      <c r="I638" s="17" t="str">
        <f>TEXT(DATE(Table1[[#This Row],[Year]],Table1[[#This Row],[Month]],1),"mmmm")</f>
        <v>September</v>
      </c>
    </row>
    <row r="639" spans="1:9" x14ac:dyDescent="0.35">
      <c r="A639" t="s">
        <v>15</v>
      </c>
      <c r="B639" t="s">
        <v>10</v>
      </c>
      <c r="C639" t="s">
        <v>19</v>
      </c>
      <c r="D639">
        <v>2019</v>
      </c>
      <c r="E639">
        <v>10</v>
      </c>
      <c r="F639" s="17">
        <v>12398</v>
      </c>
      <c r="G639" s="17">
        <f>SUMIFS(Table1[Profit (Month)],Table1[Category],Table1[[#This Row],[Category]],Table1[Supplier],Table1[[#This Row],[Supplier]],Table1[Brand],Table1[[#This Row],[Brand]],Table1[Year],Table1[[#This Row],[Year]],Table1[Month],"&lt;="&amp;Table1[[#This Row],[Month]])</f>
        <v>125391</v>
      </c>
      <c r="H639" s="17">
        <f>Table1[[#This Row],[YTD profit ]]+SUMIFS(Table1[Profit (Month)],Table1[Category],Table1[[#This Row],[Category]],Table1[Supplier],Table1[[#This Row],[Supplier]],Table1[Brand],Table1[[#This Row],[Brand]],Table1[Year],Table1[[#This Row],[Year]]-1,Table1[Month],"&gt;"&amp;Table1[[#This Row],[Month]])</f>
        <v>148562</v>
      </c>
      <c r="I639" s="17" t="str">
        <f>TEXT(DATE(Table1[[#This Row],[Year]],Table1[[#This Row],[Month]],1),"mmmm")</f>
        <v>October</v>
      </c>
    </row>
    <row r="640" spans="1:9" x14ac:dyDescent="0.35">
      <c r="A640" t="s">
        <v>15</v>
      </c>
      <c r="B640" t="s">
        <v>10</v>
      </c>
      <c r="C640" t="s">
        <v>19</v>
      </c>
      <c r="D640">
        <v>2019</v>
      </c>
      <c r="E640">
        <v>11</v>
      </c>
      <c r="F640" s="17">
        <v>12937</v>
      </c>
      <c r="G640" s="17">
        <f>SUMIFS(Table1[Profit (Month)],Table1[Category],Table1[[#This Row],[Category]],Table1[Supplier],Table1[[#This Row],[Supplier]],Table1[Brand],Table1[[#This Row],[Brand]],Table1[Year],Table1[[#This Row],[Year]],Table1[Month],"&lt;="&amp;Table1[[#This Row],[Month]])</f>
        <v>138328</v>
      </c>
      <c r="H640" s="17">
        <f>Table1[[#This Row],[YTD profit ]]+SUMIFS(Table1[Profit (Month)],Table1[Category],Table1[[#This Row],[Category]],Table1[Supplier],Table1[[#This Row],[Supplier]],Table1[Brand],Table1[[#This Row],[Brand]],Table1[Year],Table1[[#This Row],[Year]]-1,Table1[Month],"&gt;"&amp;Table1[[#This Row],[Month]])</f>
        <v>148731</v>
      </c>
      <c r="I640" s="17" t="str">
        <f>TEXT(DATE(Table1[[#This Row],[Year]],Table1[[#This Row],[Month]],1),"mmmm")</f>
        <v>November</v>
      </c>
    </row>
    <row r="641" spans="1:9" x14ac:dyDescent="0.35">
      <c r="A641" t="s">
        <v>15</v>
      </c>
      <c r="B641" t="s">
        <v>10</v>
      </c>
      <c r="C641" t="s">
        <v>19</v>
      </c>
      <c r="D641">
        <v>2019</v>
      </c>
      <c r="E641">
        <v>12</v>
      </c>
      <c r="F641" s="17">
        <v>12119</v>
      </c>
      <c r="G641" s="17">
        <f>SUMIFS(Table1[Profit (Month)],Table1[Category],Table1[[#This Row],[Category]],Table1[Supplier],Table1[[#This Row],[Supplier]],Table1[Brand],Table1[[#This Row],[Brand]],Table1[Year],Table1[[#This Row],[Year]],Table1[Month],"&lt;="&amp;Table1[[#This Row],[Month]])</f>
        <v>150447</v>
      </c>
      <c r="H641" s="17">
        <f>Table1[[#This Row],[YTD profit ]]+SUMIFS(Table1[Profit (Month)],Table1[Category],Table1[[#This Row],[Category]],Table1[Supplier],Table1[[#This Row],[Supplier]],Table1[Brand],Table1[[#This Row],[Brand]],Table1[Year],Table1[[#This Row],[Year]]-1,Table1[Month],"&gt;"&amp;Table1[[#This Row],[Month]])</f>
        <v>150447</v>
      </c>
      <c r="I641" s="17" t="str">
        <f>TEXT(DATE(Table1[[#This Row],[Year]],Table1[[#This Row],[Month]],1),"mmmm")</f>
        <v>December</v>
      </c>
    </row>
    <row r="642" spans="1:9" x14ac:dyDescent="0.35">
      <c r="A642" t="s">
        <v>15</v>
      </c>
      <c r="B642" t="s">
        <v>10</v>
      </c>
      <c r="C642" t="s">
        <v>19</v>
      </c>
      <c r="D642">
        <v>2020</v>
      </c>
      <c r="E642">
        <v>1</v>
      </c>
      <c r="F642" s="17">
        <v>12685</v>
      </c>
      <c r="G642" s="17">
        <f>SUMIFS(Table1[Profit (Month)],Table1[Category],Table1[[#This Row],[Category]],Table1[Supplier],Table1[[#This Row],[Supplier]],Table1[Brand],Table1[[#This Row],[Brand]],Table1[Year],Table1[[#This Row],[Year]],Table1[Month],"&lt;="&amp;Table1[[#This Row],[Month]])</f>
        <v>12685</v>
      </c>
      <c r="H642" s="17">
        <f>Table1[[#This Row],[YTD profit ]]+SUMIFS(Table1[Profit (Month)],Table1[Category],Table1[[#This Row],[Category]],Table1[Supplier],Table1[[#This Row],[Supplier]],Table1[Brand],Table1[[#This Row],[Brand]],Table1[Year],Table1[[#This Row],[Year]]-1,Table1[Month],"&gt;"&amp;Table1[[#This Row],[Month]])</f>
        <v>148951</v>
      </c>
      <c r="I642" s="17" t="str">
        <f>TEXT(DATE(Table1[[#This Row],[Year]],Table1[[#This Row],[Month]],1),"mmmm")</f>
        <v>January</v>
      </c>
    </row>
    <row r="643" spans="1:9" x14ac:dyDescent="0.35">
      <c r="A643" t="s">
        <v>15</v>
      </c>
      <c r="B643" t="s">
        <v>10</v>
      </c>
      <c r="C643" t="s">
        <v>19</v>
      </c>
      <c r="D643">
        <v>2020</v>
      </c>
      <c r="E643">
        <v>2</v>
      </c>
      <c r="F643" s="17">
        <v>14537</v>
      </c>
      <c r="G643" s="17">
        <f>SUMIFS(Table1[Profit (Month)],Table1[Category],Table1[[#This Row],[Category]],Table1[Supplier],Table1[[#This Row],[Supplier]],Table1[Brand],Table1[[#This Row],[Brand]],Table1[Year],Table1[[#This Row],[Year]],Table1[Month],"&lt;="&amp;Table1[[#This Row],[Month]])</f>
        <v>27222</v>
      </c>
      <c r="H643" s="17">
        <f>Table1[[#This Row],[YTD profit ]]+SUMIFS(Table1[Profit (Month)],Table1[Category],Table1[[#This Row],[Category]],Table1[Supplier],Table1[[#This Row],[Supplier]],Table1[Brand],Table1[[#This Row],[Brand]],Table1[Year],Table1[[#This Row],[Year]]-1,Table1[Month],"&gt;"&amp;Table1[[#This Row],[Month]])</f>
        <v>149993</v>
      </c>
      <c r="I643" s="17" t="str">
        <f>TEXT(DATE(Table1[[#This Row],[Year]],Table1[[#This Row],[Month]],1),"mmmm")</f>
        <v>February</v>
      </c>
    </row>
    <row r="644" spans="1:9" x14ac:dyDescent="0.35">
      <c r="A644" t="s">
        <v>15</v>
      </c>
      <c r="B644" t="s">
        <v>10</v>
      </c>
      <c r="C644" t="s">
        <v>19</v>
      </c>
      <c r="D644">
        <v>2020</v>
      </c>
      <c r="E644">
        <v>3</v>
      </c>
      <c r="F644" s="17">
        <v>13035</v>
      </c>
      <c r="G644" s="17">
        <f>SUMIFS(Table1[Profit (Month)],Table1[Category],Table1[[#This Row],[Category]],Table1[Supplier],Table1[[#This Row],[Supplier]],Table1[Brand],Table1[[#This Row],[Brand]],Table1[Year],Table1[[#This Row],[Year]],Table1[Month],"&lt;="&amp;Table1[[#This Row],[Month]])</f>
        <v>40257</v>
      </c>
      <c r="H644" s="17">
        <f>Table1[[#This Row],[YTD profit ]]+SUMIFS(Table1[Profit (Month)],Table1[Category],Table1[[#This Row],[Category]],Table1[Supplier],Table1[[#This Row],[Supplier]],Table1[Brand],Table1[[#This Row],[Brand]],Table1[Year],Table1[[#This Row],[Year]]-1,Table1[Month],"&gt;"&amp;Table1[[#This Row],[Month]])</f>
        <v>149360</v>
      </c>
      <c r="I644" s="17" t="str">
        <f>TEXT(DATE(Table1[[#This Row],[Year]],Table1[[#This Row],[Month]],1),"mmmm")</f>
        <v>March</v>
      </c>
    </row>
    <row r="645" spans="1:9" x14ac:dyDescent="0.35">
      <c r="A645" t="s">
        <v>15</v>
      </c>
      <c r="B645" t="s">
        <v>10</v>
      </c>
      <c r="C645" t="s">
        <v>19</v>
      </c>
      <c r="D645">
        <v>2020</v>
      </c>
      <c r="E645">
        <v>4</v>
      </c>
      <c r="F645" s="17">
        <v>13646</v>
      </c>
      <c r="G645" s="17">
        <f>SUMIFS(Table1[Profit (Month)],Table1[Category],Table1[[#This Row],[Category]],Table1[Supplier],Table1[[#This Row],[Supplier]],Table1[Brand],Table1[[#This Row],[Brand]],Table1[Year],Table1[[#This Row],[Year]],Table1[Month],"&lt;="&amp;Table1[[#This Row],[Month]])</f>
        <v>53903</v>
      </c>
      <c r="H645" s="17">
        <f>Table1[[#This Row],[YTD profit ]]+SUMIFS(Table1[Profit (Month)],Table1[Category],Table1[[#This Row],[Category]],Table1[Supplier],Table1[[#This Row],[Supplier]],Table1[Brand],Table1[[#This Row],[Brand]],Table1[Year],Table1[[#This Row],[Year]]-1,Table1[Month],"&gt;"&amp;Table1[[#This Row],[Month]])</f>
        <v>151101</v>
      </c>
      <c r="I645" s="17" t="str">
        <f>TEXT(DATE(Table1[[#This Row],[Year]],Table1[[#This Row],[Month]],1),"mmmm")</f>
        <v>April</v>
      </c>
    </row>
    <row r="646" spans="1:9" x14ac:dyDescent="0.35">
      <c r="A646" t="s">
        <v>15</v>
      </c>
      <c r="B646" t="s">
        <v>10</v>
      </c>
      <c r="C646" t="s">
        <v>19</v>
      </c>
      <c r="D646">
        <v>2020</v>
      </c>
      <c r="E646">
        <v>5</v>
      </c>
      <c r="F646" s="17">
        <v>13083</v>
      </c>
      <c r="G646" s="17">
        <f>SUMIFS(Table1[Profit (Month)],Table1[Category],Table1[[#This Row],[Category]],Table1[Supplier],Table1[[#This Row],[Supplier]],Table1[Brand],Table1[[#This Row],[Brand]],Table1[Year],Table1[[#This Row],[Year]],Table1[Month],"&lt;="&amp;Table1[[#This Row],[Month]])</f>
        <v>66986</v>
      </c>
      <c r="H646" s="17">
        <f>Table1[[#This Row],[YTD profit ]]+SUMIFS(Table1[Profit (Month)],Table1[Category],Table1[[#This Row],[Category]],Table1[Supplier],Table1[[#This Row],[Supplier]],Table1[Brand],Table1[[#This Row],[Brand]],Table1[Year],Table1[[#This Row],[Year]]-1,Table1[Month],"&gt;"&amp;Table1[[#This Row],[Month]])</f>
        <v>151089</v>
      </c>
      <c r="I646" s="17" t="str">
        <f>TEXT(DATE(Table1[[#This Row],[Year]],Table1[[#This Row],[Month]],1),"mmmm")</f>
        <v>May</v>
      </c>
    </row>
    <row r="647" spans="1:9" x14ac:dyDescent="0.35">
      <c r="A647" t="s">
        <v>15</v>
      </c>
      <c r="B647" t="s">
        <v>10</v>
      </c>
      <c r="C647" t="s">
        <v>19</v>
      </c>
      <c r="D647">
        <v>2020</v>
      </c>
      <c r="E647">
        <v>6</v>
      </c>
      <c r="F647" s="17">
        <v>14641</v>
      </c>
      <c r="G647" s="17">
        <f>SUMIFS(Table1[Profit (Month)],Table1[Category],Table1[[#This Row],[Category]],Table1[Supplier],Table1[[#This Row],[Supplier]],Table1[Brand],Table1[[#This Row],[Brand]],Table1[Year],Table1[[#This Row],[Year]],Table1[Month],"&lt;="&amp;Table1[[#This Row],[Month]])</f>
        <v>81627</v>
      </c>
      <c r="H647" s="17">
        <f>Table1[[#This Row],[YTD profit ]]+SUMIFS(Table1[Profit (Month)],Table1[Category],Table1[[#This Row],[Category]],Table1[Supplier],Table1[[#This Row],[Supplier]],Table1[Brand],Table1[[#This Row],[Brand]],Table1[Year],Table1[[#This Row],[Year]]-1,Table1[Month],"&gt;"&amp;Table1[[#This Row],[Month]])</f>
        <v>152709</v>
      </c>
      <c r="I647" s="17" t="str">
        <f>TEXT(DATE(Table1[[#This Row],[Year]],Table1[[#This Row],[Month]],1),"mmmm")</f>
        <v>June</v>
      </c>
    </row>
    <row r="648" spans="1:9" x14ac:dyDescent="0.35">
      <c r="A648" t="s">
        <v>15</v>
      </c>
      <c r="B648" t="s">
        <v>10</v>
      </c>
      <c r="C648" t="s">
        <v>19</v>
      </c>
      <c r="D648">
        <v>2020</v>
      </c>
      <c r="E648">
        <v>7</v>
      </c>
      <c r="F648" s="17">
        <v>10768</v>
      </c>
      <c r="G648" s="17">
        <f>SUMIFS(Table1[Profit (Month)],Table1[Category],Table1[[#This Row],[Category]],Table1[Supplier],Table1[[#This Row],[Supplier]],Table1[Brand],Table1[[#This Row],[Brand]],Table1[Year],Table1[[#This Row],[Year]],Table1[Month],"&lt;="&amp;Table1[[#This Row],[Month]])</f>
        <v>92395</v>
      </c>
      <c r="H648" s="17">
        <f>Table1[[#This Row],[YTD profit ]]+SUMIFS(Table1[Profit (Month)],Table1[Category],Table1[[#This Row],[Category]],Table1[Supplier],Table1[[#This Row],[Supplier]],Table1[Brand],Table1[[#This Row],[Brand]],Table1[Year],Table1[[#This Row],[Year]]-1,Table1[Month],"&gt;"&amp;Table1[[#This Row],[Month]])</f>
        <v>150930</v>
      </c>
      <c r="I648" s="17" t="str">
        <f>TEXT(DATE(Table1[[#This Row],[Year]],Table1[[#This Row],[Month]],1),"mmmm")</f>
        <v>July</v>
      </c>
    </row>
    <row r="649" spans="1:9" x14ac:dyDescent="0.35">
      <c r="A649" t="s">
        <v>15</v>
      </c>
      <c r="B649" t="s">
        <v>10</v>
      </c>
      <c r="C649" t="s">
        <v>19</v>
      </c>
      <c r="D649">
        <v>2020</v>
      </c>
      <c r="E649">
        <v>8</v>
      </c>
      <c r="F649" s="17">
        <v>14541</v>
      </c>
      <c r="G649" s="17">
        <f>SUMIFS(Table1[Profit (Month)],Table1[Category],Table1[[#This Row],[Category]],Table1[Supplier],Table1[[#This Row],[Supplier]],Table1[Brand],Table1[[#This Row],[Brand]],Table1[Year],Table1[[#This Row],[Year]],Table1[Month],"&lt;="&amp;Table1[[#This Row],[Month]])</f>
        <v>106936</v>
      </c>
      <c r="H649" s="17">
        <f>Table1[[#This Row],[YTD profit ]]+SUMIFS(Table1[Profit (Month)],Table1[Category],Table1[[#This Row],[Category]],Table1[Supplier],Table1[[#This Row],[Supplier]],Table1[Brand],Table1[[#This Row],[Brand]],Table1[Year],Table1[[#This Row],[Year]]-1,Table1[Month],"&gt;"&amp;Table1[[#This Row],[Month]])</f>
        <v>154613</v>
      </c>
      <c r="I649" s="17" t="str">
        <f>TEXT(DATE(Table1[[#This Row],[Year]],Table1[[#This Row],[Month]],1),"mmmm")</f>
        <v>August</v>
      </c>
    </row>
    <row r="650" spans="1:9" x14ac:dyDescent="0.35">
      <c r="A650" t="s">
        <v>15</v>
      </c>
      <c r="B650" t="s">
        <v>10</v>
      </c>
      <c r="C650" t="s">
        <v>19</v>
      </c>
      <c r="D650">
        <v>2020</v>
      </c>
      <c r="E650">
        <v>9</v>
      </c>
      <c r="F650" s="17">
        <v>14060</v>
      </c>
      <c r="G650" s="17">
        <f>SUMIFS(Table1[Profit (Month)],Table1[Category],Table1[[#This Row],[Category]],Table1[Supplier],Table1[[#This Row],[Supplier]],Table1[Brand],Table1[[#This Row],[Brand]],Table1[Year],Table1[[#This Row],[Year]],Table1[Month],"&lt;="&amp;Table1[[#This Row],[Month]])</f>
        <v>120996</v>
      </c>
      <c r="H650" s="17">
        <f>Table1[[#This Row],[YTD profit ]]+SUMIFS(Table1[Profit (Month)],Table1[Category],Table1[[#This Row],[Category]],Table1[Supplier],Table1[[#This Row],[Supplier]],Table1[Brand],Table1[[#This Row],[Brand]],Table1[Year],Table1[[#This Row],[Year]]-1,Table1[Month],"&gt;"&amp;Table1[[#This Row],[Month]])</f>
        <v>158450</v>
      </c>
      <c r="I650" s="17" t="str">
        <f>TEXT(DATE(Table1[[#This Row],[Year]],Table1[[#This Row],[Month]],1),"mmmm")</f>
        <v>September</v>
      </c>
    </row>
    <row r="651" spans="1:9" x14ac:dyDescent="0.35">
      <c r="A651" t="s">
        <v>15</v>
      </c>
      <c r="B651" t="s">
        <v>10</v>
      </c>
      <c r="C651" t="s">
        <v>19</v>
      </c>
      <c r="D651">
        <v>2020</v>
      </c>
      <c r="E651">
        <v>10</v>
      </c>
      <c r="F651" s="17">
        <v>13514</v>
      </c>
      <c r="G651" s="17">
        <f>SUMIFS(Table1[Profit (Month)],Table1[Category],Table1[[#This Row],[Category]],Table1[Supplier],Table1[[#This Row],[Supplier]],Table1[Brand],Table1[[#This Row],[Brand]],Table1[Year],Table1[[#This Row],[Year]],Table1[Month],"&lt;="&amp;Table1[[#This Row],[Month]])</f>
        <v>134510</v>
      </c>
      <c r="H651" s="17">
        <f>Table1[[#This Row],[YTD profit ]]+SUMIFS(Table1[Profit (Month)],Table1[Category],Table1[[#This Row],[Category]],Table1[Supplier],Table1[[#This Row],[Supplier]],Table1[Brand],Table1[[#This Row],[Brand]],Table1[Year],Table1[[#This Row],[Year]]-1,Table1[Month],"&gt;"&amp;Table1[[#This Row],[Month]])</f>
        <v>159566</v>
      </c>
      <c r="I651" s="17" t="str">
        <f>TEXT(DATE(Table1[[#This Row],[Year]],Table1[[#This Row],[Month]],1),"mmmm")</f>
        <v>October</v>
      </c>
    </row>
    <row r="652" spans="1:9" x14ac:dyDescent="0.35">
      <c r="A652" t="s">
        <v>15</v>
      </c>
      <c r="B652" t="s">
        <v>10</v>
      </c>
      <c r="C652" t="s">
        <v>19</v>
      </c>
      <c r="D652">
        <v>2020</v>
      </c>
      <c r="E652">
        <v>11</v>
      </c>
      <c r="F652" s="17">
        <v>14064</v>
      </c>
      <c r="G652" s="17">
        <f>SUMIFS(Table1[Profit (Month)],Table1[Category],Table1[[#This Row],[Category]],Table1[Supplier],Table1[[#This Row],[Supplier]],Table1[Brand],Table1[[#This Row],[Brand]],Table1[Year],Table1[[#This Row],[Year]],Table1[Month],"&lt;="&amp;Table1[[#This Row],[Month]])</f>
        <v>148574</v>
      </c>
      <c r="H652" s="17">
        <f>Table1[[#This Row],[YTD profit ]]+SUMIFS(Table1[Profit (Month)],Table1[Category],Table1[[#This Row],[Category]],Table1[Supplier],Table1[[#This Row],[Supplier]],Table1[Brand],Table1[[#This Row],[Brand]],Table1[Year],Table1[[#This Row],[Year]]-1,Table1[Month],"&gt;"&amp;Table1[[#This Row],[Month]])</f>
        <v>160693</v>
      </c>
      <c r="I652" s="17" t="str">
        <f>TEXT(DATE(Table1[[#This Row],[Year]],Table1[[#This Row],[Month]],1),"mmmm")</f>
        <v>November</v>
      </c>
    </row>
    <row r="653" spans="1:9" x14ac:dyDescent="0.35">
      <c r="A653" t="s">
        <v>15</v>
      </c>
      <c r="B653" t="s">
        <v>10</v>
      </c>
      <c r="C653" t="s">
        <v>19</v>
      </c>
      <c r="D653">
        <v>2020</v>
      </c>
      <c r="E653">
        <v>12</v>
      </c>
      <c r="F653" s="17">
        <v>10119</v>
      </c>
      <c r="G653" s="17">
        <f>SUMIFS(Table1[Profit (Month)],Table1[Category],Table1[[#This Row],[Category]],Table1[Supplier],Table1[[#This Row],[Supplier]],Table1[Brand],Table1[[#This Row],[Brand]],Table1[Year],Table1[[#This Row],[Year]],Table1[Month],"&lt;="&amp;Table1[[#This Row],[Month]])</f>
        <v>158693</v>
      </c>
      <c r="H653" s="17">
        <f>Table1[[#This Row],[YTD profit ]]+SUMIFS(Table1[Profit (Month)],Table1[Category],Table1[[#This Row],[Category]],Table1[Supplier],Table1[[#This Row],[Supplier]],Table1[Brand],Table1[[#This Row],[Brand]],Table1[Year],Table1[[#This Row],[Year]]-1,Table1[Month],"&gt;"&amp;Table1[[#This Row],[Month]])</f>
        <v>158693</v>
      </c>
      <c r="I653" s="17" t="str">
        <f>TEXT(DATE(Table1[[#This Row],[Year]],Table1[[#This Row],[Month]],1),"mmmm")</f>
        <v>December</v>
      </c>
    </row>
    <row r="654" spans="1:9" x14ac:dyDescent="0.35">
      <c r="A654" t="s">
        <v>15</v>
      </c>
      <c r="B654" t="s">
        <v>10</v>
      </c>
      <c r="C654" t="s">
        <v>19</v>
      </c>
      <c r="D654">
        <v>2021</v>
      </c>
      <c r="E654">
        <v>1</v>
      </c>
      <c r="F654" s="17">
        <v>13130</v>
      </c>
      <c r="G654" s="17">
        <f>SUMIFS(Table1[Profit (Month)],Table1[Category],Table1[[#This Row],[Category]],Table1[Supplier],Table1[[#This Row],[Supplier]],Table1[Brand],Table1[[#This Row],[Brand]],Table1[Year],Table1[[#This Row],[Year]],Table1[Month],"&lt;="&amp;Table1[[#This Row],[Month]])</f>
        <v>13130</v>
      </c>
      <c r="H654" s="17">
        <f>Table1[[#This Row],[YTD profit ]]+SUMIFS(Table1[Profit (Month)],Table1[Category],Table1[[#This Row],[Category]],Table1[Supplier],Table1[[#This Row],[Supplier]],Table1[Brand],Table1[[#This Row],[Brand]],Table1[Year],Table1[[#This Row],[Year]]-1,Table1[Month],"&gt;"&amp;Table1[[#This Row],[Month]])</f>
        <v>159138</v>
      </c>
      <c r="I654" s="17" t="str">
        <f>TEXT(DATE(Table1[[#This Row],[Year]],Table1[[#This Row],[Month]],1),"mmmm")</f>
        <v>January</v>
      </c>
    </row>
    <row r="655" spans="1:9" x14ac:dyDescent="0.35">
      <c r="A655" t="s">
        <v>15</v>
      </c>
      <c r="B655" t="s">
        <v>10</v>
      </c>
      <c r="C655" t="s">
        <v>19</v>
      </c>
      <c r="D655">
        <v>2021</v>
      </c>
      <c r="E655">
        <v>2</v>
      </c>
      <c r="F655" s="17">
        <v>14987</v>
      </c>
      <c r="G655" s="17">
        <f>SUMIFS(Table1[Profit (Month)],Table1[Category],Table1[[#This Row],[Category]],Table1[Supplier],Table1[[#This Row],[Supplier]],Table1[Brand],Table1[[#This Row],[Brand]],Table1[Year],Table1[[#This Row],[Year]],Table1[Month],"&lt;="&amp;Table1[[#This Row],[Month]])</f>
        <v>28117</v>
      </c>
      <c r="H655" s="17">
        <f>Table1[[#This Row],[YTD profit ]]+SUMIFS(Table1[Profit (Month)],Table1[Category],Table1[[#This Row],[Category]],Table1[Supplier],Table1[[#This Row],[Supplier]],Table1[Brand],Table1[[#This Row],[Brand]],Table1[Year],Table1[[#This Row],[Year]]-1,Table1[Month],"&gt;"&amp;Table1[[#This Row],[Month]])</f>
        <v>159588</v>
      </c>
      <c r="I655" s="17" t="str">
        <f>TEXT(DATE(Table1[[#This Row],[Year]],Table1[[#This Row],[Month]],1),"mmmm")</f>
        <v>February</v>
      </c>
    </row>
    <row r="656" spans="1:9" x14ac:dyDescent="0.35">
      <c r="A656" t="s">
        <v>15</v>
      </c>
      <c r="B656" t="s">
        <v>10</v>
      </c>
      <c r="C656" t="s">
        <v>19</v>
      </c>
      <c r="D656">
        <v>2021</v>
      </c>
      <c r="E656">
        <v>3</v>
      </c>
      <c r="F656" s="17">
        <v>11554</v>
      </c>
      <c r="G656" s="17">
        <f>SUMIFS(Table1[Profit (Month)],Table1[Category],Table1[[#This Row],[Category]],Table1[Supplier],Table1[[#This Row],[Supplier]],Table1[Brand],Table1[[#This Row],[Brand]],Table1[Year],Table1[[#This Row],[Year]],Table1[Month],"&lt;="&amp;Table1[[#This Row],[Month]])</f>
        <v>39671</v>
      </c>
      <c r="H656" s="17">
        <f>Table1[[#This Row],[YTD profit ]]+SUMIFS(Table1[Profit (Month)],Table1[Category],Table1[[#This Row],[Category]],Table1[Supplier],Table1[[#This Row],[Supplier]],Table1[Brand],Table1[[#This Row],[Brand]],Table1[Year],Table1[[#This Row],[Year]]-1,Table1[Month],"&gt;"&amp;Table1[[#This Row],[Month]])</f>
        <v>158107</v>
      </c>
      <c r="I656" s="17" t="str">
        <f>TEXT(DATE(Table1[[#This Row],[Year]],Table1[[#This Row],[Month]],1),"mmmm")</f>
        <v>March</v>
      </c>
    </row>
    <row r="657" spans="1:9" x14ac:dyDescent="0.35">
      <c r="A657" t="s">
        <v>15</v>
      </c>
      <c r="B657" t="s">
        <v>10</v>
      </c>
      <c r="C657" t="s">
        <v>19</v>
      </c>
      <c r="D657">
        <v>2021</v>
      </c>
      <c r="E657">
        <v>4</v>
      </c>
      <c r="F657" s="17">
        <v>14026</v>
      </c>
      <c r="G657" s="17">
        <f>SUMIFS(Table1[Profit (Month)],Table1[Category],Table1[[#This Row],[Category]],Table1[Supplier],Table1[[#This Row],[Supplier]],Table1[Brand],Table1[[#This Row],[Brand]],Table1[Year],Table1[[#This Row],[Year]],Table1[Month],"&lt;="&amp;Table1[[#This Row],[Month]])</f>
        <v>53697</v>
      </c>
      <c r="H657" s="17">
        <f>Table1[[#This Row],[YTD profit ]]+SUMIFS(Table1[Profit (Month)],Table1[Category],Table1[[#This Row],[Category]],Table1[Supplier],Table1[[#This Row],[Supplier]],Table1[Brand],Table1[[#This Row],[Brand]],Table1[Year],Table1[[#This Row],[Year]]-1,Table1[Month],"&gt;"&amp;Table1[[#This Row],[Month]])</f>
        <v>158487</v>
      </c>
      <c r="I657" s="17" t="str">
        <f>TEXT(DATE(Table1[[#This Row],[Year]],Table1[[#This Row],[Month]],1),"mmmm")</f>
        <v>April</v>
      </c>
    </row>
    <row r="658" spans="1:9" x14ac:dyDescent="0.35">
      <c r="A658" t="s">
        <v>15</v>
      </c>
      <c r="B658" t="s">
        <v>10</v>
      </c>
      <c r="C658" t="s">
        <v>19</v>
      </c>
      <c r="D658">
        <v>2021</v>
      </c>
      <c r="E658">
        <v>5</v>
      </c>
      <c r="F658" s="17">
        <v>13138</v>
      </c>
      <c r="G658" s="17">
        <f>SUMIFS(Table1[Profit (Month)],Table1[Category],Table1[[#This Row],[Category]],Table1[Supplier],Table1[[#This Row],[Supplier]],Table1[Brand],Table1[[#This Row],[Brand]],Table1[Year],Table1[[#This Row],[Year]],Table1[Month],"&lt;="&amp;Table1[[#This Row],[Month]])</f>
        <v>66835</v>
      </c>
      <c r="H658" s="17">
        <f>Table1[[#This Row],[YTD profit ]]+SUMIFS(Table1[Profit (Month)],Table1[Category],Table1[[#This Row],[Category]],Table1[Supplier],Table1[[#This Row],[Supplier]],Table1[Brand],Table1[[#This Row],[Brand]],Table1[Year],Table1[[#This Row],[Year]]-1,Table1[Month],"&gt;"&amp;Table1[[#This Row],[Month]])</f>
        <v>158542</v>
      </c>
      <c r="I658" s="17" t="str">
        <f>TEXT(DATE(Table1[[#This Row],[Year]],Table1[[#This Row],[Month]],1),"mmmm")</f>
        <v>May</v>
      </c>
    </row>
    <row r="659" spans="1:9" x14ac:dyDescent="0.35">
      <c r="A659" t="s">
        <v>15</v>
      </c>
      <c r="B659" t="s">
        <v>10</v>
      </c>
      <c r="C659" t="s">
        <v>19</v>
      </c>
      <c r="D659">
        <v>2021</v>
      </c>
      <c r="E659">
        <v>6</v>
      </c>
      <c r="F659" s="17">
        <v>14016</v>
      </c>
      <c r="G659" s="17">
        <f>SUMIFS(Table1[Profit (Month)],Table1[Category],Table1[[#This Row],[Category]],Table1[Supplier],Table1[[#This Row],[Supplier]],Table1[Brand],Table1[[#This Row],[Brand]],Table1[Year],Table1[[#This Row],[Year]],Table1[Month],"&lt;="&amp;Table1[[#This Row],[Month]])</f>
        <v>80851</v>
      </c>
      <c r="H659" s="17">
        <f>Table1[[#This Row],[YTD profit ]]+SUMIFS(Table1[Profit (Month)],Table1[Category],Table1[[#This Row],[Category]],Table1[Supplier],Table1[[#This Row],[Supplier]],Table1[Brand],Table1[[#This Row],[Brand]],Table1[Year],Table1[[#This Row],[Year]]-1,Table1[Month],"&gt;"&amp;Table1[[#This Row],[Month]])</f>
        <v>157917</v>
      </c>
      <c r="I659" s="17" t="str">
        <f>TEXT(DATE(Table1[[#This Row],[Year]],Table1[[#This Row],[Month]],1),"mmmm")</f>
        <v>June</v>
      </c>
    </row>
    <row r="660" spans="1:9" x14ac:dyDescent="0.35">
      <c r="A660" t="s">
        <v>15</v>
      </c>
      <c r="B660" t="s">
        <v>10</v>
      </c>
      <c r="C660" t="s">
        <v>19</v>
      </c>
      <c r="D660">
        <v>2021</v>
      </c>
      <c r="E660">
        <v>7</v>
      </c>
      <c r="F660" s="17">
        <v>11996</v>
      </c>
      <c r="G660" s="17">
        <f>SUMIFS(Table1[Profit (Month)],Table1[Category],Table1[[#This Row],[Category]],Table1[Supplier],Table1[[#This Row],[Supplier]],Table1[Brand],Table1[[#This Row],[Brand]],Table1[Year],Table1[[#This Row],[Year]],Table1[Month],"&lt;="&amp;Table1[[#This Row],[Month]])</f>
        <v>92847</v>
      </c>
      <c r="H660" s="17">
        <f>Table1[[#This Row],[YTD profit ]]+SUMIFS(Table1[Profit (Month)],Table1[Category],Table1[[#This Row],[Category]],Table1[Supplier],Table1[[#This Row],[Supplier]],Table1[Brand],Table1[[#This Row],[Brand]],Table1[Year],Table1[[#This Row],[Year]]-1,Table1[Month],"&gt;"&amp;Table1[[#This Row],[Month]])</f>
        <v>159145</v>
      </c>
      <c r="I660" s="17" t="str">
        <f>TEXT(DATE(Table1[[#This Row],[Year]],Table1[[#This Row],[Month]],1),"mmmm")</f>
        <v>July</v>
      </c>
    </row>
    <row r="661" spans="1:9" x14ac:dyDescent="0.35">
      <c r="A661" t="s">
        <v>15</v>
      </c>
      <c r="B661" t="s">
        <v>10</v>
      </c>
      <c r="C661" t="s">
        <v>19</v>
      </c>
      <c r="D661">
        <v>2021</v>
      </c>
      <c r="E661">
        <v>8</v>
      </c>
      <c r="F661" s="17">
        <v>14415</v>
      </c>
      <c r="G661" s="17">
        <f>SUMIFS(Table1[Profit (Month)],Table1[Category],Table1[[#This Row],[Category]],Table1[Supplier],Table1[[#This Row],[Supplier]],Table1[Brand],Table1[[#This Row],[Brand]],Table1[Year],Table1[[#This Row],[Year]],Table1[Month],"&lt;="&amp;Table1[[#This Row],[Month]])</f>
        <v>107262</v>
      </c>
      <c r="H661" s="17">
        <f>Table1[[#This Row],[YTD profit ]]+SUMIFS(Table1[Profit (Month)],Table1[Category],Table1[[#This Row],[Category]],Table1[Supplier],Table1[[#This Row],[Supplier]],Table1[Brand],Table1[[#This Row],[Brand]],Table1[Year],Table1[[#This Row],[Year]]-1,Table1[Month],"&gt;"&amp;Table1[[#This Row],[Month]])</f>
        <v>159019</v>
      </c>
      <c r="I661" s="17" t="str">
        <f>TEXT(DATE(Table1[[#This Row],[Year]],Table1[[#This Row],[Month]],1),"mmmm")</f>
        <v>August</v>
      </c>
    </row>
    <row r="662" spans="1:9" x14ac:dyDescent="0.35">
      <c r="A662" t="s">
        <v>15</v>
      </c>
      <c r="B662" t="s">
        <v>10</v>
      </c>
      <c r="C662" t="s">
        <v>19</v>
      </c>
      <c r="D662">
        <v>2021</v>
      </c>
      <c r="E662">
        <v>9</v>
      </c>
      <c r="F662" s="17">
        <v>10475</v>
      </c>
      <c r="G662" s="17">
        <f>SUMIFS(Table1[Profit (Month)],Table1[Category],Table1[[#This Row],[Category]],Table1[Supplier],Table1[[#This Row],[Supplier]],Table1[Brand],Table1[[#This Row],[Brand]],Table1[Year],Table1[[#This Row],[Year]],Table1[Month],"&lt;="&amp;Table1[[#This Row],[Month]])</f>
        <v>117737</v>
      </c>
      <c r="H662" s="17">
        <f>Table1[[#This Row],[YTD profit ]]+SUMIFS(Table1[Profit (Month)],Table1[Category],Table1[[#This Row],[Category]],Table1[Supplier],Table1[[#This Row],[Supplier]],Table1[Brand],Table1[[#This Row],[Brand]],Table1[Year],Table1[[#This Row],[Year]]-1,Table1[Month],"&gt;"&amp;Table1[[#This Row],[Month]])</f>
        <v>155434</v>
      </c>
      <c r="I662" s="17" t="str">
        <f>TEXT(DATE(Table1[[#This Row],[Year]],Table1[[#This Row],[Month]],1),"mmmm")</f>
        <v>September</v>
      </c>
    </row>
    <row r="663" spans="1:9" x14ac:dyDescent="0.35">
      <c r="A663" t="s">
        <v>15</v>
      </c>
      <c r="B663" t="s">
        <v>10</v>
      </c>
      <c r="C663" t="s">
        <v>19</v>
      </c>
      <c r="D663">
        <v>2021</v>
      </c>
      <c r="E663">
        <v>10</v>
      </c>
      <c r="F663" s="17">
        <v>12147</v>
      </c>
      <c r="G663" s="17">
        <f>SUMIFS(Table1[Profit (Month)],Table1[Category],Table1[[#This Row],[Category]],Table1[Supplier],Table1[[#This Row],[Supplier]],Table1[Brand],Table1[[#This Row],[Brand]],Table1[Year],Table1[[#This Row],[Year]],Table1[Month],"&lt;="&amp;Table1[[#This Row],[Month]])</f>
        <v>129884</v>
      </c>
      <c r="H663" s="17">
        <f>Table1[[#This Row],[YTD profit ]]+SUMIFS(Table1[Profit (Month)],Table1[Category],Table1[[#This Row],[Category]],Table1[Supplier],Table1[[#This Row],[Supplier]],Table1[Brand],Table1[[#This Row],[Brand]],Table1[Year],Table1[[#This Row],[Year]]-1,Table1[Month],"&gt;"&amp;Table1[[#This Row],[Month]])</f>
        <v>154067</v>
      </c>
      <c r="I663" s="17" t="str">
        <f>TEXT(DATE(Table1[[#This Row],[Year]],Table1[[#This Row],[Month]],1),"mmmm")</f>
        <v>October</v>
      </c>
    </row>
    <row r="664" spans="1:9" x14ac:dyDescent="0.35">
      <c r="A664" t="s">
        <v>15</v>
      </c>
      <c r="B664" t="s">
        <v>10</v>
      </c>
      <c r="C664" t="s">
        <v>19</v>
      </c>
      <c r="D664">
        <v>2021</v>
      </c>
      <c r="E664">
        <v>11</v>
      </c>
      <c r="F664" s="17">
        <v>10939</v>
      </c>
      <c r="G664" s="17">
        <f>SUMIFS(Table1[Profit (Month)],Table1[Category],Table1[[#This Row],[Category]],Table1[Supplier],Table1[[#This Row],[Supplier]],Table1[Brand],Table1[[#This Row],[Brand]],Table1[Year],Table1[[#This Row],[Year]],Table1[Month],"&lt;="&amp;Table1[[#This Row],[Month]])</f>
        <v>140823</v>
      </c>
      <c r="H664" s="17">
        <f>Table1[[#This Row],[YTD profit ]]+SUMIFS(Table1[Profit (Month)],Table1[Category],Table1[[#This Row],[Category]],Table1[Supplier],Table1[[#This Row],[Supplier]],Table1[Brand],Table1[[#This Row],[Brand]],Table1[Year],Table1[[#This Row],[Year]]-1,Table1[Month],"&gt;"&amp;Table1[[#This Row],[Month]])</f>
        <v>150942</v>
      </c>
      <c r="I664" s="17" t="str">
        <f>TEXT(DATE(Table1[[#This Row],[Year]],Table1[[#This Row],[Month]],1),"mmmm")</f>
        <v>November</v>
      </c>
    </row>
    <row r="665" spans="1:9" x14ac:dyDescent="0.35">
      <c r="A665" t="s">
        <v>15</v>
      </c>
      <c r="B665" t="s">
        <v>10</v>
      </c>
      <c r="C665" t="s">
        <v>19</v>
      </c>
      <c r="D665">
        <v>2021</v>
      </c>
      <c r="E665">
        <v>12</v>
      </c>
      <c r="F665" s="17">
        <v>14078</v>
      </c>
      <c r="G665" s="17">
        <f>SUMIFS(Table1[Profit (Month)],Table1[Category],Table1[[#This Row],[Category]],Table1[Supplier],Table1[[#This Row],[Supplier]],Table1[Brand],Table1[[#This Row],[Brand]],Table1[Year],Table1[[#This Row],[Year]],Table1[Month],"&lt;="&amp;Table1[[#This Row],[Month]])</f>
        <v>154901</v>
      </c>
      <c r="H665" s="17">
        <f>Table1[[#This Row],[YTD profit ]]+SUMIFS(Table1[Profit (Month)],Table1[Category],Table1[[#This Row],[Category]],Table1[Supplier],Table1[[#This Row],[Supplier]],Table1[Brand],Table1[[#This Row],[Brand]],Table1[Year],Table1[[#This Row],[Year]]-1,Table1[Month],"&gt;"&amp;Table1[[#This Row],[Month]])</f>
        <v>154901</v>
      </c>
      <c r="I665" s="17" t="str">
        <f>TEXT(DATE(Table1[[#This Row],[Year]],Table1[[#This Row],[Month]],1),"mmmm")</f>
        <v>December</v>
      </c>
    </row>
    <row r="666" spans="1:9" x14ac:dyDescent="0.35">
      <c r="A666" t="s">
        <v>15</v>
      </c>
      <c r="B666" t="s">
        <v>10</v>
      </c>
      <c r="C666" t="s">
        <v>19</v>
      </c>
      <c r="D666">
        <v>2022</v>
      </c>
      <c r="E666">
        <v>1</v>
      </c>
      <c r="F666" s="17">
        <v>13999</v>
      </c>
      <c r="G666" s="17">
        <f>SUMIFS(Table1[Profit (Month)],Table1[Category],Table1[[#This Row],[Category]],Table1[Supplier],Table1[[#This Row],[Supplier]],Table1[Brand],Table1[[#This Row],[Brand]],Table1[Year],Table1[[#This Row],[Year]],Table1[Month],"&lt;="&amp;Table1[[#This Row],[Month]])</f>
        <v>13999</v>
      </c>
      <c r="H666" s="17">
        <f>Table1[[#This Row],[YTD profit ]]+SUMIFS(Table1[Profit (Month)],Table1[Category],Table1[[#This Row],[Category]],Table1[Supplier],Table1[[#This Row],[Supplier]],Table1[Brand],Table1[[#This Row],[Brand]],Table1[Year],Table1[[#This Row],[Year]]-1,Table1[Month],"&gt;"&amp;Table1[[#This Row],[Month]])</f>
        <v>155770</v>
      </c>
      <c r="I666" s="17" t="str">
        <f>TEXT(DATE(Table1[[#This Row],[Year]],Table1[[#This Row],[Month]],1),"mmmm")</f>
        <v>January</v>
      </c>
    </row>
    <row r="667" spans="1:9" x14ac:dyDescent="0.35">
      <c r="A667" t="s">
        <v>15</v>
      </c>
      <c r="B667" t="s">
        <v>10</v>
      </c>
      <c r="C667" t="s">
        <v>19</v>
      </c>
      <c r="D667">
        <v>2022</v>
      </c>
      <c r="E667">
        <v>2</v>
      </c>
      <c r="F667" s="17">
        <v>14417</v>
      </c>
      <c r="G667" s="17">
        <f>SUMIFS(Table1[Profit (Month)],Table1[Category],Table1[[#This Row],[Category]],Table1[Supplier],Table1[[#This Row],[Supplier]],Table1[Brand],Table1[[#This Row],[Brand]],Table1[Year],Table1[[#This Row],[Year]],Table1[Month],"&lt;="&amp;Table1[[#This Row],[Month]])</f>
        <v>28416</v>
      </c>
      <c r="H667" s="17">
        <f>Table1[[#This Row],[YTD profit ]]+SUMIFS(Table1[Profit (Month)],Table1[Category],Table1[[#This Row],[Category]],Table1[Supplier],Table1[[#This Row],[Supplier]],Table1[Brand],Table1[[#This Row],[Brand]],Table1[Year],Table1[[#This Row],[Year]]-1,Table1[Month],"&gt;"&amp;Table1[[#This Row],[Month]])</f>
        <v>155200</v>
      </c>
      <c r="I667" s="17" t="str">
        <f>TEXT(DATE(Table1[[#This Row],[Year]],Table1[[#This Row],[Month]],1),"mmmm")</f>
        <v>February</v>
      </c>
    </row>
    <row r="668" spans="1:9" x14ac:dyDescent="0.35">
      <c r="A668" t="s">
        <v>15</v>
      </c>
      <c r="B668" t="s">
        <v>10</v>
      </c>
      <c r="C668" t="s">
        <v>19</v>
      </c>
      <c r="D668">
        <v>2022</v>
      </c>
      <c r="E668">
        <v>3</v>
      </c>
      <c r="F668" s="17">
        <v>13216</v>
      </c>
      <c r="G668" s="17">
        <f>SUMIFS(Table1[Profit (Month)],Table1[Category],Table1[[#This Row],[Category]],Table1[Supplier],Table1[[#This Row],[Supplier]],Table1[Brand],Table1[[#This Row],[Brand]],Table1[Year],Table1[[#This Row],[Year]],Table1[Month],"&lt;="&amp;Table1[[#This Row],[Month]])</f>
        <v>41632</v>
      </c>
      <c r="H668" s="17">
        <f>Table1[[#This Row],[YTD profit ]]+SUMIFS(Table1[Profit (Month)],Table1[Category],Table1[[#This Row],[Category]],Table1[Supplier],Table1[[#This Row],[Supplier]],Table1[Brand],Table1[[#This Row],[Brand]],Table1[Year],Table1[[#This Row],[Year]]-1,Table1[Month],"&gt;"&amp;Table1[[#This Row],[Month]])</f>
        <v>156862</v>
      </c>
      <c r="I668" s="17" t="str">
        <f>TEXT(DATE(Table1[[#This Row],[Year]],Table1[[#This Row],[Month]],1),"mmmm")</f>
        <v>March</v>
      </c>
    </row>
    <row r="669" spans="1:9" x14ac:dyDescent="0.35">
      <c r="A669" t="s">
        <v>15</v>
      </c>
      <c r="B669" t="s">
        <v>10</v>
      </c>
      <c r="C669" t="s">
        <v>19</v>
      </c>
      <c r="D669">
        <v>2022</v>
      </c>
      <c r="E669">
        <v>4</v>
      </c>
      <c r="F669" s="17">
        <v>10418</v>
      </c>
      <c r="G669" s="17">
        <f>SUMIFS(Table1[Profit (Month)],Table1[Category],Table1[[#This Row],[Category]],Table1[Supplier],Table1[[#This Row],[Supplier]],Table1[Brand],Table1[[#This Row],[Brand]],Table1[Year],Table1[[#This Row],[Year]],Table1[Month],"&lt;="&amp;Table1[[#This Row],[Month]])</f>
        <v>52050</v>
      </c>
      <c r="H669" s="17">
        <f>Table1[[#This Row],[YTD profit ]]+SUMIFS(Table1[Profit (Month)],Table1[Category],Table1[[#This Row],[Category]],Table1[Supplier],Table1[[#This Row],[Supplier]],Table1[Brand],Table1[[#This Row],[Brand]],Table1[Year],Table1[[#This Row],[Year]]-1,Table1[Month],"&gt;"&amp;Table1[[#This Row],[Month]])</f>
        <v>153254</v>
      </c>
      <c r="I669" s="17" t="str">
        <f>TEXT(DATE(Table1[[#This Row],[Year]],Table1[[#This Row],[Month]],1),"mmmm")</f>
        <v>April</v>
      </c>
    </row>
    <row r="670" spans="1:9" x14ac:dyDescent="0.35">
      <c r="A670" t="s">
        <v>15</v>
      </c>
      <c r="B670" t="s">
        <v>10</v>
      </c>
      <c r="C670" t="s">
        <v>19</v>
      </c>
      <c r="D670">
        <v>2022</v>
      </c>
      <c r="E670">
        <v>5</v>
      </c>
      <c r="F670" s="17">
        <v>10453</v>
      </c>
      <c r="G670" s="17">
        <f>SUMIFS(Table1[Profit (Month)],Table1[Category],Table1[[#This Row],[Category]],Table1[Supplier],Table1[[#This Row],[Supplier]],Table1[Brand],Table1[[#This Row],[Brand]],Table1[Year],Table1[[#This Row],[Year]],Table1[Month],"&lt;="&amp;Table1[[#This Row],[Month]])</f>
        <v>62503</v>
      </c>
      <c r="H670" s="17">
        <f>Table1[[#This Row],[YTD profit ]]+SUMIFS(Table1[Profit (Month)],Table1[Category],Table1[[#This Row],[Category]],Table1[Supplier],Table1[[#This Row],[Supplier]],Table1[Brand],Table1[[#This Row],[Brand]],Table1[Year],Table1[[#This Row],[Year]]-1,Table1[Month],"&gt;"&amp;Table1[[#This Row],[Month]])</f>
        <v>150569</v>
      </c>
      <c r="I670" s="17" t="str">
        <f>TEXT(DATE(Table1[[#This Row],[Year]],Table1[[#This Row],[Month]],1),"mmmm")</f>
        <v>May</v>
      </c>
    </row>
    <row r="671" spans="1:9" x14ac:dyDescent="0.35">
      <c r="A671" t="s">
        <v>15</v>
      </c>
      <c r="B671" t="s">
        <v>10</v>
      </c>
      <c r="C671" t="s">
        <v>19</v>
      </c>
      <c r="D671">
        <v>2022</v>
      </c>
      <c r="E671">
        <v>6</v>
      </c>
      <c r="F671" s="17">
        <v>10184</v>
      </c>
      <c r="G671" s="17">
        <f>SUMIFS(Table1[Profit (Month)],Table1[Category],Table1[[#This Row],[Category]],Table1[Supplier],Table1[[#This Row],[Supplier]],Table1[Brand],Table1[[#This Row],[Brand]],Table1[Year],Table1[[#This Row],[Year]],Table1[Month],"&lt;="&amp;Table1[[#This Row],[Month]])</f>
        <v>72687</v>
      </c>
      <c r="H671" s="17">
        <f>Table1[[#This Row],[YTD profit ]]+SUMIFS(Table1[Profit (Month)],Table1[Category],Table1[[#This Row],[Category]],Table1[Supplier],Table1[[#This Row],[Supplier]],Table1[Brand],Table1[[#This Row],[Brand]],Table1[Year],Table1[[#This Row],[Year]]-1,Table1[Month],"&gt;"&amp;Table1[[#This Row],[Month]])</f>
        <v>146737</v>
      </c>
      <c r="I671" s="17" t="str">
        <f>TEXT(DATE(Table1[[#This Row],[Year]],Table1[[#This Row],[Month]],1),"mmmm")</f>
        <v>June</v>
      </c>
    </row>
    <row r="672" spans="1:9" x14ac:dyDescent="0.35">
      <c r="A672" t="s">
        <v>15</v>
      </c>
      <c r="B672" t="s">
        <v>10</v>
      </c>
      <c r="C672" t="s">
        <v>19</v>
      </c>
      <c r="D672">
        <v>2022</v>
      </c>
      <c r="E672">
        <v>7</v>
      </c>
      <c r="F672" s="17">
        <v>13445</v>
      </c>
      <c r="G672" s="17">
        <f>SUMIFS(Table1[Profit (Month)],Table1[Category],Table1[[#This Row],[Category]],Table1[Supplier],Table1[[#This Row],[Supplier]],Table1[Brand],Table1[[#This Row],[Brand]],Table1[Year],Table1[[#This Row],[Year]],Table1[Month],"&lt;="&amp;Table1[[#This Row],[Month]])</f>
        <v>86132</v>
      </c>
      <c r="H672" s="17">
        <f>Table1[[#This Row],[YTD profit ]]+SUMIFS(Table1[Profit (Month)],Table1[Category],Table1[[#This Row],[Category]],Table1[Supplier],Table1[[#This Row],[Supplier]],Table1[Brand],Table1[[#This Row],[Brand]],Table1[Year],Table1[[#This Row],[Year]]-1,Table1[Month],"&gt;"&amp;Table1[[#This Row],[Month]])</f>
        <v>148186</v>
      </c>
      <c r="I672" s="17" t="str">
        <f>TEXT(DATE(Table1[[#This Row],[Year]],Table1[[#This Row],[Month]],1),"mmmm")</f>
        <v>July</v>
      </c>
    </row>
    <row r="673" spans="1:9" x14ac:dyDescent="0.35">
      <c r="A673" t="s">
        <v>15</v>
      </c>
      <c r="B673" t="s">
        <v>10</v>
      </c>
      <c r="C673" t="s">
        <v>19</v>
      </c>
      <c r="D673">
        <v>2022</v>
      </c>
      <c r="E673">
        <v>8</v>
      </c>
      <c r="F673" s="17">
        <v>13575</v>
      </c>
      <c r="G673" s="17">
        <f>SUMIFS(Table1[Profit (Month)],Table1[Category],Table1[[#This Row],[Category]],Table1[Supplier],Table1[[#This Row],[Supplier]],Table1[Brand],Table1[[#This Row],[Brand]],Table1[Year],Table1[[#This Row],[Year]],Table1[Month],"&lt;="&amp;Table1[[#This Row],[Month]])</f>
        <v>99707</v>
      </c>
      <c r="H673" s="17">
        <f>Table1[[#This Row],[YTD profit ]]+SUMIFS(Table1[Profit (Month)],Table1[Category],Table1[[#This Row],[Category]],Table1[Supplier],Table1[[#This Row],[Supplier]],Table1[Brand],Table1[[#This Row],[Brand]],Table1[Year],Table1[[#This Row],[Year]]-1,Table1[Month],"&gt;"&amp;Table1[[#This Row],[Month]])</f>
        <v>147346</v>
      </c>
      <c r="I673" s="17" t="str">
        <f>TEXT(DATE(Table1[[#This Row],[Year]],Table1[[#This Row],[Month]],1),"mmmm")</f>
        <v>August</v>
      </c>
    </row>
    <row r="674" spans="1:9" x14ac:dyDescent="0.35">
      <c r="A674" t="s">
        <v>15</v>
      </c>
      <c r="B674" t="s">
        <v>10</v>
      </c>
      <c r="C674" t="s">
        <v>19</v>
      </c>
      <c r="D674">
        <v>2022</v>
      </c>
      <c r="E674">
        <v>9</v>
      </c>
      <c r="F674" s="17">
        <v>10873</v>
      </c>
      <c r="G674" s="17">
        <f>SUMIFS(Table1[Profit (Month)],Table1[Category],Table1[[#This Row],[Category]],Table1[Supplier],Table1[[#This Row],[Supplier]],Table1[Brand],Table1[[#This Row],[Brand]],Table1[Year],Table1[[#This Row],[Year]],Table1[Month],"&lt;="&amp;Table1[[#This Row],[Month]])</f>
        <v>110580</v>
      </c>
      <c r="H674" s="17">
        <f>Table1[[#This Row],[YTD profit ]]+SUMIFS(Table1[Profit (Month)],Table1[Category],Table1[[#This Row],[Category]],Table1[Supplier],Table1[[#This Row],[Supplier]],Table1[Brand],Table1[[#This Row],[Brand]],Table1[Year],Table1[[#This Row],[Year]]-1,Table1[Month],"&gt;"&amp;Table1[[#This Row],[Month]])</f>
        <v>147744</v>
      </c>
      <c r="I674" s="17" t="str">
        <f>TEXT(DATE(Table1[[#This Row],[Year]],Table1[[#This Row],[Month]],1),"mmmm")</f>
        <v>September</v>
      </c>
    </row>
    <row r="675" spans="1:9" x14ac:dyDescent="0.35">
      <c r="A675" t="s">
        <v>15</v>
      </c>
      <c r="B675" t="s">
        <v>10</v>
      </c>
      <c r="C675" t="s">
        <v>19</v>
      </c>
      <c r="D675">
        <v>2022</v>
      </c>
      <c r="E675">
        <v>10</v>
      </c>
      <c r="F675" s="17">
        <v>11409</v>
      </c>
      <c r="G675" s="17">
        <f>SUMIFS(Table1[Profit (Month)],Table1[Category],Table1[[#This Row],[Category]],Table1[Supplier],Table1[[#This Row],[Supplier]],Table1[Brand],Table1[[#This Row],[Brand]],Table1[Year],Table1[[#This Row],[Year]],Table1[Month],"&lt;="&amp;Table1[[#This Row],[Month]])</f>
        <v>121989</v>
      </c>
      <c r="H675" s="17">
        <f>Table1[[#This Row],[YTD profit ]]+SUMIFS(Table1[Profit (Month)],Table1[Category],Table1[[#This Row],[Category]],Table1[Supplier],Table1[[#This Row],[Supplier]],Table1[Brand],Table1[[#This Row],[Brand]],Table1[Year],Table1[[#This Row],[Year]]-1,Table1[Month],"&gt;"&amp;Table1[[#This Row],[Month]])</f>
        <v>147006</v>
      </c>
      <c r="I675" s="17" t="str">
        <f>TEXT(DATE(Table1[[#This Row],[Year]],Table1[[#This Row],[Month]],1),"mmmm")</f>
        <v>October</v>
      </c>
    </row>
    <row r="676" spans="1:9" x14ac:dyDescent="0.35">
      <c r="A676" t="s">
        <v>15</v>
      </c>
      <c r="B676" t="s">
        <v>10</v>
      </c>
      <c r="C676" t="s">
        <v>19</v>
      </c>
      <c r="D676">
        <v>2022</v>
      </c>
      <c r="E676">
        <v>11</v>
      </c>
      <c r="F676" s="17">
        <v>12085</v>
      </c>
      <c r="G676" s="17">
        <f>SUMIFS(Table1[Profit (Month)],Table1[Category],Table1[[#This Row],[Category]],Table1[Supplier],Table1[[#This Row],[Supplier]],Table1[Brand],Table1[[#This Row],[Brand]],Table1[Year],Table1[[#This Row],[Year]],Table1[Month],"&lt;="&amp;Table1[[#This Row],[Month]])</f>
        <v>134074</v>
      </c>
      <c r="H676" s="17">
        <f>Table1[[#This Row],[YTD profit ]]+SUMIFS(Table1[Profit (Month)],Table1[Category],Table1[[#This Row],[Category]],Table1[Supplier],Table1[[#This Row],[Supplier]],Table1[Brand],Table1[[#This Row],[Brand]],Table1[Year],Table1[[#This Row],[Year]]-1,Table1[Month],"&gt;"&amp;Table1[[#This Row],[Month]])</f>
        <v>148152</v>
      </c>
      <c r="I676" s="17" t="str">
        <f>TEXT(DATE(Table1[[#This Row],[Year]],Table1[[#This Row],[Month]],1),"mmmm")</f>
        <v>November</v>
      </c>
    </row>
    <row r="677" spans="1:9" x14ac:dyDescent="0.35">
      <c r="A677" t="s">
        <v>15</v>
      </c>
      <c r="B677" t="s">
        <v>10</v>
      </c>
      <c r="C677" t="s">
        <v>19</v>
      </c>
      <c r="D677">
        <v>2022</v>
      </c>
      <c r="E677">
        <v>12</v>
      </c>
      <c r="F677" s="17">
        <v>12671</v>
      </c>
      <c r="G677" s="17">
        <f>SUMIFS(Table1[Profit (Month)],Table1[Category],Table1[[#This Row],[Category]],Table1[Supplier],Table1[[#This Row],[Supplier]],Table1[Brand],Table1[[#This Row],[Brand]],Table1[Year],Table1[[#This Row],[Year]],Table1[Month],"&lt;="&amp;Table1[[#This Row],[Month]])</f>
        <v>146745</v>
      </c>
      <c r="H677" s="17">
        <f>Table1[[#This Row],[YTD profit ]]+SUMIFS(Table1[Profit (Month)],Table1[Category],Table1[[#This Row],[Category]],Table1[Supplier],Table1[[#This Row],[Supplier]],Table1[Brand],Table1[[#This Row],[Brand]],Table1[Year],Table1[[#This Row],[Year]]-1,Table1[Month],"&gt;"&amp;Table1[[#This Row],[Month]])</f>
        <v>146745</v>
      </c>
      <c r="I677" s="17" t="str">
        <f>TEXT(DATE(Table1[[#This Row],[Year]],Table1[[#This Row],[Month]],1),"mmmm")</f>
        <v>December</v>
      </c>
    </row>
    <row r="678" spans="1:9" x14ac:dyDescent="0.35">
      <c r="A678" t="s">
        <v>15</v>
      </c>
      <c r="B678" t="s">
        <v>10</v>
      </c>
      <c r="C678" t="s">
        <v>19</v>
      </c>
      <c r="D678">
        <v>2023</v>
      </c>
      <c r="E678">
        <v>1</v>
      </c>
      <c r="F678" s="17">
        <v>10312</v>
      </c>
      <c r="G678" s="17">
        <f>SUMIFS(Table1[Profit (Month)],Table1[Category],Table1[[#This Row],[Category]],Table1[Supplier],Table1[[#This Row],[Supplier]],Table1[Brand],Table1[[#This Row],[Brand]],Table1[Year],Table1[[#This Row],[Year]],Table1[Month],"&lt;="&amp;Table1[[#This Row],[Month]])</f>
        <v>10312</v>
      </c>
      <c r="H678" s="17">
        <f>Table1[[#This Row],[YTD profit ]]+SUMIFS(Table1[Profit (Month)],Table1[Category],Table1[[#This Row],[Category]],Table1[Supplier],Table1[[#This Row],[Supplier]],Table1[Brand],Table1[[#This Row],[Brand]],Table1[Year],Table1[[#This Row],[Year]]-1,Table1[Month],"&gt;"&amp;Table1[[#This Row],[Month]])</f>
        <v>143058</v>
      </c>
      <c r="I678" s="17" t="str">
        <f>TEXT(DATE(Table1[[#This Row],[Year]],Table1[[#This Row],[Month]],1),"mmmm")</f>
        <v>January</v>
      </c>
    </row>
    <row r="679" spans="1:9" x14ac:dyDescent="0.35">
      <c r="A679" t="s">
        <v>15</v>
      </c>
      <c r="B679" t="s">
        <v>10</v>
      </c>
      <c r="C679" t="s">
        <v>19</v>
      </c>
      <c r="D679">
        <v>2023</v>
      </c>
      <c r="E679">
        <v>2</v>
      </c>
      <c r="F679" s="17">
        <v>13856</v>
      </c>
      <c r="G679" s="17">
        <f>SUMIFS(Table1[Profit (Month)],Table1[Category],Table1[[#This Row],[Category]],Table1[Supplier],Table1[[#This Row],[Supplier]],Table1[Brand],Table1[[#This Row],[Brand]],Table1[Year],Table1[[#This Row],[Year]],Table1[Month],"&lt;="&amp;Table1[[#This Row],[Month]])</f>
        <v>24168</v>
      </c>
      <c r="H679" s="17">
        <f>Table1[[#This Row],[YTD profit ]]+SUMIFS(Table1[Profit (Month)],Table1[Category],Table1[[#This Row],[Category]],Table1[Supplier],Table1[[#This Row],[Supplier]],Table1[Brand],Table1[[#This Row],[Brand]],Table1[Year],Table1[[#This Row],[Year]]-1,Table1[Month],"&gt;"&amp;Table1[[#This Row],[Month]])</f>
        <v>142497</v>
      </c>
      <c r="I679" s="17" t="str">
        <f>TEXT(DATE(Table1[[#This Row],[Year]],Table1[[#This Row],[Month]],1),"mmmm")</f>
        <v>February</v>
      </c>
    </row>
    <row r="680" spans="1:9" x14ac:dyDescent="0.35">
      <c r="A680" t="s">
        <v>15</v>
      </c>
      <c r="B680" t="s">
        <v>10</v>
      </c>
      <c r="C680" t="s">
        <v>19</v>
      </c>
      <c r="D680">
        <v>2023</v>
      </c>
      <c r="E680">
        <v>3</v>
      </c>
      <c r="F680" s="17">
        <v>14904</v>
      </c>
      <c r="G680" s="17">
        <f>SUMIFS(Table1[Profit (Month)],Table1[Category],Table1[[#This Row],[Category]],Table1[Supplier],Table1[[#This Row],[Supplier]],Table1[Brand],Table1[[#This Row],[Brand]],Table1[Year],Table1[[#This Row],[Year]],Table1[Month],"&lt;="&amp;Table1[[#This Row],[Month]])</f>
        <v>39072</v>
      </c>
      <c r="H680" s="17">
        <f>Table1[[#This Row],[YTD profit ]]+SUMIFS(Table1[Profit (Month)],Table1[Category],Table1[[#This Row],[Category]],Table1[Supplier],Table1[[#This Row],[Supplier]],Table1[Brand],Table1[[#This Row],[Brand]],Table1[Year],Table1[[#This Row],[Year]]-1,Table1[Month],"&gt;"&amp;Table1[[#This Row],[Month]])</f>
        <v>144185</v>
      </c>
      <c r="I680" s="17" t="str">
        <f>TEXT(DATE(Table1[[#This Row],[Year]],Table1[[#This Row],[Month]],1),"mmmm")</f>
        <v>March</v>
      </c>
    </row>
    <row r="681" spans="1:9" x14ac:dyDescent="0.35">
      <c r="A681" t="s">
        <v>15</v>
      </c>
      <c r="B681" t="s">
        <v>10</v>
      </c>
      <c r="C681" t="s">
        <v>19</v>
      </c>
      <c r="D681">
        <v>2023</v>
      </c>
      <c r="E681">
        <v>4</v>
      </c>
      <c r="F681" s="17">
        <v>12001</v>
      </c>
      <c r="G681" s="17">
        <f>SUMIFS(Table1[Profit (Month)],Table1[Category],Table1[[#This Row],[Category]],Table1[Supplier],Table1[[#This Row],[Supplier]],Table1[Brand],Table1[[#This Row],[Brand]],Table1[Year],Table1[[#This Row],[Year]],Table1[Month],"&lt;="&amp;Table1[[#This Row],[Month]])</f>
        <v>51073</v>
      </c>
      <c r="H681" s="17">
        <f>Table1[[#This Row],[YTD profit ]]+SUMIFS(Table1[Profit (Month)],Table1[Category],Table1[[#This Row],[Category]],Table1[Supplier],Table1[[#This Row],[Supplier]],Table1[Brand],Table1[[#This Row],[Brand]],Table1[Year],Table1[[#This Row],[Year]]-1,Table1[Month],"&gt;"&amp;Table1[[#This Row],[Month]])</f>
        <v>145768</v>
      </c>
      <c r="I681" s="17" t="str">
        <f>TEXT(DATE(Table1[[#This Row],[Year]],Table1[[#This Row],[Month]],1),"mmmm")</f>
        <v>April</v>
      </c>
    </row>
    <row r="682" spans="1:9" x14ac:dyDescent="0.35">
      <c r="A682" t="s">
        <v>15</v>
      </c>
      <c r="B682" t="s">
        <v>10</v>
      </c>
      <c r="C682" t="s">
        <v>19</v>
      </c>
      <c r="D682">
        <v>2023</v>
      </c>
      <c r="E682">
        <v>5</v>
      </c>
      <c r="F682" s="17">
        <v>14147</v>
      </c>
      <c r="G682" s="17">
        <f>SUMIFS(Table1[Profit (Month)],Table1[Category],Table1[[#This Row],[Category]],Table1[Supplier],Table1[[#This Row],[Supplier]],Table1[Brand],Table1[[#This Row],[Brand]],Table1[Year],Table1[[#This Row],[Year]],Table1[Month],"&lt;="&amp;Table1[[#This Row],[Month]])</f>
        <v>65220</v>
      </c>
      <c r="H682" s="17">
        <f>Table1[[#This Row],[YTD profit ]]+SUMIFS(Table1[Profit (Month)],Table1[Category],Table1[[#This Row],[Category]],Table1[Supplier],Table1[[#This Row],[Supplier]],Table1[Brand],Table1[[#This Row],[Brand]],Table1[Year],Table1[[#This Row],[Year]]-1,Table1[Month],"&gt;"&amp;Table1[[#This Row],[Month]])</f>
        <v>149462</v>
      </c>
      <c r="I682" s="17" t="str">
        <f>TEXT(DATE(Table1[[#This Row],[Year]],Table1[[#This Row],[Month]],1),"mmmm")</f>
        <v>May</v>
      </c>
    </row>
    <row r="683" spans="1:9" x14ac:dyDescent="0.35">
      <c r="A683" t="s">
        <v>15</v>
      </c>
      <c r="B683" t="s">
        <v>10</v>
      </c>
      <c r="C683" t="s">
        <v>19</v>
      </c>
      <c r="D683">
        <v>2023</v>
      </c>
      <c r="E683">
        <v>6</v>
      </c>
      <c r="F683" s="17">
        <v>13430</v>
      </c>
      <c r="G683" s="17">
        <f>SUMIFS(Table1[Profit (Month)],Table1[Category],Table1[[#This Row],[Category]],Table1[Supplier],Table1[[#This Row],[Supplier]],Table1[Brand],Table1[[#This Row],[Brand]],Table1[Year],Table1[[#This Row],[Year]],Table1[Month],"&lt;="&amp;Table1[[#This Row],[Month]])</f>
        <v>78650</v>
      </c>
      <c r="H683" s="17">
        <f>Table1[[#This Row],[YTD profit ]]+SUMIFS(Table1[Profit (Month)],Table1[Category],Table1[[#This Row],[Category]],Table1[Supplier],Table1[[#This Row],[Supplier]],Table1[Brand],Table1[[#This Row],[Brand]],Table1[Year],Table1[[#This Row],[Year]]-1,Table1[Month],"&gt;"&amp;Table1[[#This Row],[Month]])</f>
        <v>152708</v>
      </c>
      <c r="I683" s="17" t="str">
        <f>TEXT(DATE(Table1[[#This Row],[Year]],Table1[[#This Row],[Month]],1),"mmmm")</f>
        <v>June</v>
      </c>
    </row>
    <row r="684" spans="1:9" x14ac:dyDescent="0.35">
      <c r="A684" t="s">
        <v>15</v>
      </c>
      <c r="B684" t="s">
        <v>10</v>
      </c>
      <c r="C684" t="s">
        <v>19</v>
      </c>
      <c r="D684">
        <v>2023</v>
      </c>
      <c r="E684">
        <v>7</v>
      </c>
      <c r="F684" s="17">
        <v>10968</v>
      </c>
      <c r="G684" s="17">
        <f>SUMIFS(Table1[Profit (Month)],Table1[Category],Table1[[#This Row],[Category]],Table1[Supplier],Table1[[#This Row],[Supplier]],Table1[Brand],Table1[[#This Row],[Brand]],Table1[Year],Table1[[#This Row],[Year]],Table1[Month],"&lt;="&amp;Table1[[#This Row],[Month]])</f>
        <v>89618</v>
      </c>
      <c r="H684" s="17">
        <f>Table1[[#This Row],[YTD profit ]]+SUMIFS(Table1[Profit (Month)],Table1[Category],Table1[[#This Row],[Category]],Table1[Supplier],Table1[[#This Row],[Supplier]],Table1[Brand],Table1[[#This Row],[Brand]],Table1[Year],Table1[[#This Row],[Year]]-1,Table1[Month],"&gt;"&amp;Table1[[#This Row],[Month]])</f>
        <v>150231</v>
      </c>
      <c r="I684" s="17" t="str">
        <f>TEXT(DATE(Table1[[#This Row],[Year]],Table1[[#This Row],[Month]],1),"mmmm")</f>
        <v>July</v>
      </c>
    </row>
    <row r="685" spans="1:9" x14ac:dyDescent="0.35">
      <c r="A685" t="s">
        <v>15</v>
      </c>
      <c r="B685" t="s">
        <v>10</v>
      </c>
      <c r="C685" t="s">
        <v>19</v>
      </c>
      <c r="D685">
        <v>2023</v>
      </c>
      <c r="E685">
        <v>8</v>
      </c>
      <c r="F685" s="17">
        <v>11503</v>
      </c>
      <c r="G685" s="17">
        <f>SUMIFS(Table1[Profit (Month)],Table1[Category],Table1[[#This Row],[Category]],Table1[Supplier],Table1[[#This Row],[Supplier]],Table1[Brand],Table1[[#This Row],[Brand]],Table1[Year],Table1[[#This Row],[Year]],Table1[Month],"&lt;="&amp;Table1[[#This Row],[Month]])</f>
        <v>101121</v>
      </c>
      <c r="H685" s="17">
        <f>Table1[[#This Row],[YTD profit ]]+SUMIFS(Table1[Profit (Month)],Table1[Category],Table1[[#This Row],[Category]],Table1[Supplier],Table1[[#This Row],[Supplier]],Table1[Brand],Table1[[#This Row],[Brand]],Table1[Year],Table1[[#This Row],[Year]]-1,Table1[Month],"&gt;"&amp;Table1[[#This Row],[Month]])</f>
        <v>148159</v>
      </c>
      <c r="I685" s="17" t="str">
        <f>TEXT(DATE(Table1[[#This Row],[Year]],Table1[[#This Row],[Month]],1),"mmmm")</f>
        <v>August</v>
      </c>
    </row>
    <row r="686" spans="1:9" x14ac:dyDescent="0.35">
      <c r="A686" t="s">
        <v>15</v>
      </c>
      <c r="B686" t="s">
        <v>10</v>
      </c>
      <c r="C686" t="s">
        <v>19</v>
      </c>
      <c r="D686">
        <v>2023</v>
      </c>
      <c r="E686">
        <v>9</v>
      </c>
      <c r="F686" s="17">
        <v>10701</v>
      </c>
      <c r="G686" s="17">
        <f>SUMIFS(Table1[Profit (Month)],Table1[Category],Table1[[#This Row],[Category]],Table1[Supplier],Table1[[#This Row],[Supplier]],Table1[Brand],Table1[[#This Row],[Brand]],Table1[Year],Table1[[#This Row],[Year]],Table1[Month],"&lt;="&amp;Table1[[#This Row],[Month]])</f>
        <v>111822</v>
      </c>
      <c r="H686" s="17">
        <f>Table1[[#This Row],[YTD profit ]]+SUMIFS(Table1[Profit (Month)],Table1[Category],Table1[[#This Row],[Category]],Table1[Supplier],Table1[[#This Row],[Supplier]],Table1[Brand],Table1[[#This Row],[Brand]],Table1[Year],Table1[[#This Row],[Year]]-1,Table1[Month],"&gt;"&amp;Table1[[#This Row],[Month]])</f>
        <v>147987</v>
      </c>
      <c r="I686" s="17" t="str">
        <f>TEXT(DATE(Table1[[#This Row],[Year]],Table1[[#This Row],[Month]],1),"mmmm")</f>
        <v>September</v>
      </c>
    </row>
    <row r="687" spans="1:9" x14ac:dyDescent="0.35">
      <c r="A687" t="s">
        <v>15</v>
      </c>
      <c r="B687" t="s">
        <v>10</v>
      </c>
      <c r="C687" t="s">
        <v>19</v>
      </c>
      <c r="D687">
        <v>2023</v>
      </c>
      <c r="E687">
        <v>10</v>
      </c>
      <c r="F687" s="17">
        <v>11078</v>
      </c>
      <c r="G687" s="17">
        <f>SUMIFS(Table1[Profit (Month)],Table1[Category],Table1[[#This Row],[Category]],Table1[Supplier],Table1[[#This Row],[Supplier]],Table1[Brand],Table1[[#This Row],[Brand]],Table1[Year],Table1[[#This Row],[Year]],Table1[Month],"&lt;="&amp;Table1[[#This Row],[Month]])</f>
        <v>122900</v>
      </c>
      <c r="H687" s="17">
        <f>Table1[[#This Row],[YTD profit ]]+SUMIFS(Table1[Profit (Month)],Table1[Category],Table1[[#This Row],[Category]],Table1[Supplier],Table1[[#This Row],[Supplier]],Table1[Brand],Table1[[#This Row],[Brand]],Table1[Year],Table1[[#This Row],[Year]]-1,Table1[Month],"&gt;"&amp;Table1[[#This Row],[Month]])</f>
        <v>147656</v>
      </c>
      <c r="I687" s="17" t="str">
        <f>TEXT(DATE(Table1[[#This Row],[Year]],Table1[[#This Row],[Month]],1),"mmmm")</f>
        <v>October</v>
      </c>
    </row>
    <row r="688" spans="1:9" x14ac:dyDescent="0.35">
      <c r="A688" t="s">
        <v>15</v>
      </c>
      <c r="B688" t="s">
        <v>10</v>
      </c>
      <c r="C688" t="s">
        <v>19</v>
      </c>
      <c r="D688">
        <v>2023</v>
      </c>
      <c r="E688">
        <v>11</v>
      </c>
      <c r="F688" s="17">
        <v>12560</v>
      </c>
      <c r="G688" s="17">
        <f>SUMIFS(Table1[Profit (Month)],Table1[Category],Table1[[#This Row],[Category]],Table1[Supplier],Table1[[#This Row],[Supplier]],Table1[Brand],Table1[[#This Row],[Brand]],Table1[Year],Table1[[#This Row],[Year]],Table1[Month],"&lt;="&amp;Table1[[#This Row],[Month]])</f>
        <v>135460</v>
      </c>
      <c r="H688" s="17">
        <f>Table1[[#This Row],[YTD profit ]]+SUMIFS(Table1[Profit (Month)],Table1[Category],Table1[[#This Row],[Category]],Table1[Supplier],Table1[[#This Row],[Supplier]],Table1[Brand],Table1[[#This Row],[Brand]],Table1[Year],Table1[[#This Row],[Year]]-1,Table1[Month],"&gt;"&amp;Table1[[#This Row],[Month]])</f>
        <v>148131</v>
      </c>
      <c r="I688" s="17" t="str">
        <f>TEXT(DATE(Table1[[#This Row],[Year]],Table1[[#This Row],[Month]],1),"mmmm")</f>
        <v>November</v>
      </c>
    </row>
    <row r="689" spans="1:9" x14ac:dyDescent="0.35">
      <c r="A689" t="s">
        <v>15</v>
      </c>
      <c r="B689" t="s">
        <v>10</v>
      </c>
      <c r="C689" t="s">
        <v>19</v>
      </c>
      <c r="D689">
        <v>2023</v>
      </c>
      <c r="E689">
        <v>12</v>
      </c>
      <c r="F689" s="17">
        <v>12996</v>
      </c>
      <c r="G689" s="17">
        <f>SUMIFS(Table1[Profit (Month)],Table1[Category],Table1[[#This Row],[Category]],Table1[Supplier],Table1[[#This Row],[Supplier]],Table1[Brand],Table1[[#This Row],[Brand]],Table1[Year],Table1[[#This Row],[Year]],Table1[Month],"&lt;="&amp;Table1[[#This Row],[Month]])</f>
        <v>148456</v>
      </c>
      <c r="H689" s="17">
        <f>Table1[[#This Row],[YTD profit ]]+SUMIFS(Table1[Profit (Month)],Table1[Category],Table1[[#This Row],[Category]],Table1[Supplier],Table1[[#This Row],[Supplier]],Table1[Brand],Table1[[#This Row],[Brand]],Table1[Year],Table1[[#This Row],[Year]]-1,Table1[Month],"&gt;"&amp;Table1[[#This Row],[Month]])</f>
        <v>148456</v>
      </c>
      <c r="I689" s="17" t="str">
        <f>TEXT(DATE(Table1[[#This Row],[Year]],Table1[[#This Row],[Month]],1),"mmmm")</f>
        <v>December</v>
      </c>
    </row>
    <row r="690" spans="1:9" x14ac:dyDescent="0.35">
      <c r="A690" t="s">
        <v>15</v>
      </c>
      <c r="B690" t="s">
        <v>10</v>
      </c>
      <c r="C690" t="s">
        <v>19</v>
      </c>
      <c r="D690">
        <v>2024</v>
      </c>
      <c r="E690">
        <v>1</v>
      </c>
      <c r="F690" s="17">
        <v>12336</v>
      </c>
      <c r="G690" s="17">
        <f>SUMIFS(Table1[Profit (Month)],Table1[Category],Table1[[#This Row],[Category]],Table1[Supplier],Table1[[#This Row],[Supplier]],Table1[Brand],Table1[[#This Row],[Brand]],Table1[Year],Table1[[#This Row],[Year]],Table1[Month],"&lt;="&amp;Table1[[#This Row],[Month]])</f>
        <v>12336</v>
      </c>
      <c r="H690" s="17">
        <f>Table1[[#This Row],[YTD profit ]]+SUMIFS(Table1[Profit (Month)],Table1[Category],Table1[[#This Row],[Category]],Table1[Supplier],Table1[[#This Row],[Supplier]],Table1[Brand],Table1[[#This Row],[Brand]],Table1[Year],Table1[[#This Row],[Year]]-1,Table1[Month],"&gt;"&amp;Table1[[#This Row],[Month]])</f>
        <v>150480</v>
      </c>
      <c r="I690" s="17" t="str">
        <f>TEXT(DATE(Table1[[#This Row],[Year]],Table1[[#This Row],[Month]],1),"mmmm")</f>
        <v>January</v>
      </c>
    </row>
    <row r="691" spans="1:9" x14ac:dyDescent="0.35">
      <c r="A691" t="s">
        <v>15</v>
      </c>
      <c r="B691" t="s">
        <v>10</v>
      </c>
      <c r="C691" t="s">
        <v>19</v>
      </c>
      <c r="D691">
        <v>2024</v>
      </c>
      <c r="E691">
        <v>2</v>
      </c>
      <c r="F691" s="17">
        <v>14613</v>
      </c>
      <c r="G691" s="17">
        <f>SUMIFS(Table1[Profit (Month)],Table1[Category],Table1[[#This Row],[Category]],Table1[Supplier],Table1[[#This Row],[Supplier]],Table1[Brand],Table1[[#This Row],[Brand]],Table1[Year],Table1[[#This Row],[Year]],Table1[Month],"&lt;="&amp;Table1[[#This Row],[Month]])</f>
        <v>26949</v>
      </c>
      <c r="H691" s="17">
        <f>Table1[[#This Row],[YTD profit ]]+SUMIFS(Table1[Profit (Month)],Table1[Category],Table1[[#This Row],[Category]],Table1[Supplier],Table1[[#This Row],[Supplier]],Table1[Brand],Table1[[#This Row],[Brand]],Table1[Year],Table1[[#This Row],[Year]]-1,Table1[Month],"&gt;"&amp;Table1[[#This Row],[Month]])</f>
        <v>151237</v>
      </c>
      <c r="I691" s="17" t="str">
        <f>TEXT(DATE(Table1[[#This Row],[Year]],Table1[[#This Row],[Month]],1),"mmmm")</f>
        <v>February</v>
      </c>
    </row>
    <row r="692" spans="1:9" x14ac:dyDescent="0.35">
      <c r="A692" t="s">
        <v>15</v>
      </c>
      <c r="B692" t="s">
        <v>10</v>
      </c>
      <c r="C692" t="s">
        <v>19</v>
      </c>
      <c r="D692">
        <v>2024</v>
      </c>
      <c r="E692">
        <v>3</v>
      </c>
      <c r="F692" s="17">
        <v>10089</v>
      </c>
      <c r="G692" s="17">
        <f>SUMIFS(Table1[Profit (Month)],Table1[Category],Table1[[#This Row],[Category]],Table1[Supplier],Table1[[#This Row],[Supplier]],Table1[Brand],Table1[[#This Row],[Brand]],Table1[Year],Table1[[#This Row],[Year]],Table1[Month],"&lt;="&amp;Table1[[#This Row],[Month]])</f>
        <v>37038</v>
      </c>
      <c r="H692" s="17">
        <f>Table1[[#This Row],[YTD profit ]]+SUMIFS(Table1[Profit (Month)],Table1[Category],Table1[[#This Row],[Category]],Table1[Supplier],Table1[[#This Row],[Supplier]],Table1[Brand],Table1[[#This Row],[Brand]],Table1[Year],Table1[[#This Row],[Year]]-1,Table1[Month],"&gt;"&amp;Table1[[#This Row],[Month]])</f>
        <v>146422</v>
      </c>
      <c r="I692" s="17" t="str">
        <f>TEXT(DATE(Table1[[#This Row],[Year]],Table1[[#This Row],[Month]],1),"mmmm")</f>
        <v>March</v>
      </c>
    </row>
    <row r="693" spans="1:9" x14ac:dyDescent="0.35">
      <c r="A693" t="s">
        <v>15</v>
      </c>
      <c r="B693" t="s">
        <v>10</v>
      </c>
      <c r="C693" t="s">
        <v>19</v>
      </c>
      <c r="D693">
        <v>2024</v>
      </c>
      <c r="E693">
        <v>4</v>
      </c>
      <c r="F693" s="17">
        <v>12760</v>
      </c>
      <c r="G693" s="17">
        <f>SUMIFS(Table1[Profit (Month)],Table1[Category],Table1[[#This Row],[Category]],Table1[Supplier],Table1[[#This Row],[Supplier]],Table1[Brand],Table1[[#This Row],[Brand]],Table1[Year],Table1[[#This Row],[Year]],Table1[Month],"&lt;="&amp;Table1[[#This Row],[Month]])</f>
        <v>49798</v>
      </c>
      <c r="H693" s="17">
        <f>Table1[[#This Row],[YTD profit ]]+SUMIFS(Table1[Profit (Month)],Table1[Category],Table1[[#This Row],[Category]],Table1[Supplier],Table1[[#This Row],[Supplier]],Table1[Brand],Table1[[#This Row],[Brand]],Table1[Year],Table1[[#This Row],[Year]]-1,Table1[Month],"&gt;"&amp;Table1[[#This Row],[Month]])</f>
        <v>147181</v>
      </c>
      <c r="I693" s="17" t="str">
        <f>TEXT(DATE(Table1[[#This Row],[Year]],Table1[[#This Row],[Month]],1),"mmmm")</f>
        <v>April</v>
      </c>
    </row>
    <row r="694" spans="1:9" x14ac:dyDescent="0.35">
      <c r="A694" t="s">
        <v>15</v>
      </c>
      <c r="B694" t="s">
        <v>10</v>
      </c>
      <c r="C694" t="s">
        <v>19</v>
      </c>
      <c r="D694">
        <v>2024</v>
      </c>
      <c r="E694">
        <v>5</v>
      </c>
      <c r="F694" s="17">
        <v>10344</v>
      </c>
      <c r="G694" s="17">
        <f>SUMIFS(Table1[Profit (Month)],Table1[Category],Table1[[#This Row],[Category]],Table1[Supplier],Table1[[#This Row],[Supplier]],Table1[Brand],Table1[[#This Row],[Brand]],Table1[Year],Table1[[#This Row],[Year]],Table1[Month],"&lt;="&amp;Table1[[#This Row],[Month]])</f>
        <v>60142</v>
      </c>
      <c r="H694" s="17">
        <f>Table1[[#This Row],[YTD profit ]]+SUMIFS(Table1[Profit (Month)],Table1[Category],Table1[[#This Row],[Category]],Table1[Supplier],Table1[[#This Row],[Supplier]],Table1[Brand],Table1[[#This Row],[Brand]],Table1[Year],Table1[[#This Row],[Year]]-1,Table1[Month],"&gt;"&amp;Table1[[#This Row],[Month]])</f>
        <v>143378</v>
      </c>
      <c r="I694" s="17" t="str">
        <f>TEXT(DATE(Table1[[#This Row],[Year]],Table1[[#This Row],[Month]],1),"mmmm")</f>
        <v>May</v>
      </c>
    </row>
    <row r="695" spans="1:9" x14ac:dyDescent="0.35">
      <c r="A695" t="s">
        <v>15</v>
      </c>
      <c r="B695" t="s">
        <v>13</v>
      </c>
      <c r="C695" t="s">
        <v>14</v>
      </c>
      <c r="D695">
        <v>2018</v>
      </c>
      <c r="E695">
        <v>1</v>
      </c>
      <c r="F695" s="17">
        <v>11426</v>
      </c>
      <c r="G695" s="17">
        <f>SUMIFS(Table1[Profit (Month)],Table1[Category],Table1[[#This Row],[Category]],Table1[Supplier],Table1[[#This Row],[Supplier]],Table1[Brand],Table1[[#This Row],[Brand]],Table1[Year],Table1[[#This Row],[Year]],Table1[Month],"&lt;="&amp;Table1[[#This Row],[Month]])</f>
        <v>11426</v>
      </c>
      <c r="H695" s="17">
        <f>Table1[[#This Row],[YTD profit ]]+SUMIFS(Table1[Profit (Month)],Table1[Category],Table1[[#This Row],[Category]],Table1[Supplier],Table1[[#This Row],[Supplier]],Table1[Brand],Table1[[#This Row],[Brand]],Table1[Year],Table1[[#This Row],[Year]]-1,Table1[Month],"&gt;"&amp;Table1[[#This Row],[Month]])</f>
        <v>11426</v>
      </c>
      <c r="I695" s="17" t="str">
        <f>TEXT(DATE(Table1[[#This Row],[Year]],Table1[[#This Row],[Month]],1),"mmmm")</f>
        <v>January</v>
      </c>
    </row>
    <row r="696" spans="1:9" x14ac:dyDescent="0.35">
      <c r="A696" t="s">
        <v>15</v>
      </c>
      <c r="B696" t="s">
        <v>13</v>
      </c>
      <c r="C696" t="s">
        <v>14</v>
      </c>
      <c r="D696">
        <v>2018</v>
      </c>
      <c r="E696">
        <v>2</v>
      </c>
      <c r="F696" s="17">
        <v>14752</v>
      </c>
      <c r="G696" s="17">
        <f>SUMIFS(Table1[Profit (Month)],Table1[Category],Table1[[#This Row],[Category]],Table1[Supplier],Table1[[#This Row],[Supplier]],Table1[Brand],Table1[[#This Row],[Brand]],Table1[Year],Table1[[#This Row],[Year]],Table1[Month],"&lt;="&amp;Table1[[#This Row],[Month]])</f>
        <v>26178</v>
      </c>
      <c r="H696" s="17">
        <f>Table1[[#This Row],[YTD profit ]]+SUMIFS(Table1[Profit (Month)],Table1[Category],Table1[[#This Row],[Category]],Table1[Supplier],Table1[[#This Row],[Supplier]],Table1[Brand],Table1[[#This Row],[Brand]],Table1[Year],Table1[[#This Row],[Year]]-1,Table1[Month],"&gt;"&amp;Table1[[#This Row],[Month]])</f>
        <v>26178</v>
      </c>
      <c r="I696" s="17" t="str">
        <f>TEXT(DATE(Table1[[#This Row],[Year]],Table1[[#This Row],[Month]],1),"mmmm")</f>
        <v>February</v>
      </c>
    </row>
    <row r="697" spans="1:9" x14ac:dyDescent="0.35">
      <c r="A697" t="s">
        <v>15</v>
      </c>
      <c r="B697" t="s">
        <v>13</v>
      </c>
      <c r="C697" t="s">
        <v>14</v>
      </c>
      <c r="D697">
        <v>2018</v>
      </c>
      <c r="E697">
        <v>3</v>
      </c>
      <c r="F697" s="17">
        <v>12429</v>
      </c>
      <c r="G697" s="17">
        <f>SUMIFS(Table1[Profit (Month)],Table1[Category],Table1[[#This Row],[Category]],Table1[Supplier],Table1[[#This Row],[Supplier]],Table1[Brand],Table1[[#This Row],[Brand]],Table1[Year],Table1[[#This Row],[Year]],Table1[Month],"&lt;="&amp;Table1[[#This Row],[Month]])</f>
        <v>38607</v>
      </c>
      <c r="H697" s="17">
        <f>Table1[[#This Row],[YTD profit ]]+SUMIFS(Table1[Profit (Month)],Table1[Category],Table1[[#This Row],[Category]],Table1[Supplier],Table1[[#This Row],[Supplier]],Table1[Brand],Table1[[#This Row],[Brand]],Table1[Year],Table1[[#This Row],[Year]]-1,Table1[Month],"&gt;"&amp;Table1[[#This Row],[Month]])</f>
        <v>38607</v>
      </c>
      <c r="I697" s="17" t="str">
        <f>TEXT(DATE(Table1[[#This Row],[Year]],Table1[[#This Row],[Month]],1),"mmmm")</f>
        <v>March</v>
      </c>
    </row>
    <row r="698" spans="1:9" x14ac:dyDescent="0.35">
      <c r="A698" t="s">
        <v>15</v>
      </c>
      <c r="B698" t="s">
        <v>13</v>
      </c>
      <c r="C698" t="s">
        <v>14</v>
      </c>
      <c r="D698">
        <v>2018</v>
      </c>
      <c r="E698">
        <v>4</v>
      </c>
      <c r="F698" s="17">
        <v>14364</v>
      </c>
      <c r="G698" s="17">
        <f>SUMIFS(Table1[Profit (Month)],Table1[Category],Table1[[#This Row],[Category]],Table1[Supplier],Table1[[#This Row],[Supplier]],Table1[Brand],Table1[[#This Row],[Brand]],Table1[Year],Table1[[#This Row],[Year]],Table1[Month],"&lt;="&amp;Table1[[#This Row],[Month]])</f>
        <v>52971</v>
      </c>
      <c r="H698" s="17">
        <f>Table1[[#This Row],[YTD profit ]]+SUMIFS(Table1[Profit (Month)],Table1[Category],Table1[[#This Row],[Category]],Table1[Supplier],Table1[[#This Row],[Supplier]],Table1[Brand],Table1[[#This Row],[Brand]],Table1[Year],Table1[[#This Row],[Year]]-1,Table1[Month],"&gt;"&amp;Table1[[#This Row],[Month]])</f>
        <v>52971</v>
      </c>
      <c r="I698" s="17" t="str">
        <f>TEXT(DATE(Table1[[#This Row],[Year]],Table1[[#This Row],[Month]],1),"mmmm")</f>
        <v>April</v>
      </c>
    </row>
    <row r="699" spans="1:9" x14ac:dyDescent="0.35">
      <c r="A699" t="s">
        <v>15</v>
      </c>
      <c r="B699" t="s">
        <v>13</v>
      </c>
      <c r="C699" t="s">
        <v>14</v>
      </c>
      <c r="D699">
        <v>2018</v>
      </c>
      <c r="E699">
        <v>5</v>
      </c>
      <c r="F699" s="17">
        <v>11581</v>
      </c>
      <c r="G699" s="17">
        <f>SUMIFS(Table1[Profit (Month)],Table1[Category],Table1[[#This Row],[Category]],Table1[Supplier],Table1[[#This Row],[Supplier]],Table1[Brand],Table1[[#This Row],[Brand]],Table1[Year],Table1[[#This Row],[Year]],Table1[Month],"&lt;="&amp;Table1[[#This Row],[Month]])</f>
        <v>64552</v>
      </c>
      <c r="H699" s="17">
        <f>Table1[[#This Row],[YTD profit ]]+SUMIFS(Table1[Profit (Month)],Table1[Category],Table1[[#This Row],[Category]],Table1[Supplier],Table1[[#This Row],[Supplier]],Table1[Brand],Table1[[#This Row],[Brand]],Table1[Year],Table1[[#This Row],[Year]]-1,Table1[Month],"&gt;"&amp;Table1[[#This Row],[Month]])</f>
        <v>64552</v>
      </c>
      <c r="I699" s="17" t="str">
        <f>TEXT(DATE(Table1[[#This Row],[Year]],Table1[[#This Row],[Month]],1),"mmmm")</f>
        <v>May</v>
      </c>
    </row>
    <row r="700" spans="1:9" x14ac:dyDescent="0.35">
      <c r="A700" t="s">
        <v>15</v>
      </c>
      <c r="B700" t="s">
        <v>13</v>
      </c>
      <c r="C700" t="s">
        <v>14</v>
      </c>
      <c r="D700">
        <v>2018</v>
      </c>
      <c r="E700">
        <v>6</v>
      </c>
      <c r="F700" s="17">
        <v>12847</v>
      </c>
      <c r="G700" s="17">
        <f>SUMIFS(Table1[Profit (Month)],Table1[Category],Table1[[#This Row],[Category]],Table1[Supplier],Table1[[#This Row],[Supplier]],Table1[Brand],Table1[[#This Row],[Brand]],Table1[Year],Table1[[#This Row],[Year]],Table1[Month],"&lt;="&amp;Table1[[#This Row],[Month]])</f>
        <v>77399</v>
      </c>
      <c r="H700" s="17">
        <f>Table1[[#This Row],[YTD profit ]]+SUMIFS(Table1[Profit (Month)],Table1[Category],Table1[[#This Row],[Category]],Table1[Supplier],Table1[[#This Row],[Supplier]],Table1[Brand],Table1[[#This Row],[Brand]],Table1[Year],Table1[[#This Row],[Year]]-1,Table1[Month],"&gt;"&amp;Table1[[#This Row],[Month]])</f>
        <v>77399</v>
      </c>
      <c r="I700" s="17" t="str">
        <f>TEXT(DATE(Table1[[#This Row],[Year]],Table1[[#This Row],[Month]],1),"mmmm")</f>
        <v>June</v>
      </c>
    </row>
    <row r="701" spans="1:9" x14ac:dyDescent="0.35">
      <c r="A701" t="s">
        <v>15</v>
      </c>
      <c r="B701" t="s">
        <v>13</v>
      </c>
      <c r="C701" t="s">
        <v>14</v>
      </c>
      <c r="D701">
        <v>2018</v>
      </c>
      <c r="E701">
        <v>7</v>
      </c>
      <c r="F701" s="17">
        <v>10781</v>
      </c>
      <c r="G701" s="17">
        <f>SUMIFS(Table1[Profit (Month)],Table1[Category],Table1[[#This Row],[Category]],Table1[Supplier],Table1[[#This Row],[Supplier]],Table1[Brand],Table1[[#This Row],[Brand]],Table1[Year],Table1[[#This Row],[Year]],Table1[Month],"&lt;="&amp;Table1[[#This Row],[Month]])</f>
        <v>88180</v>
      </c>
      <c r="H701" s="17">
        <f>Table1[[#This Row],[YTD profit ]]+SUMIFS(Table1[Profit (Month)],Table1[Category],Table1[[#This Row],[Category]],Table1[Supplier],Table1[[#This Row],[Supplier]],Table1[Brand],Table1[[#This Row],[Brand]],Table1[Year],Table1[[#This Row],[Year]]-1,Table1[Month],"&gt;"&amp;Table1[[#This Row],[Month]])</f>
        <v>88180</v>
      </c>
      <c r="I701" s="17" t="str">
        <f>TEXT(DATE(Table1[[#This Row],[Year]],Table1[[#This Row],[Month]],1),"mmmm")</f>
        <v>July</v>
      </c>
    </row>
    <row r="702" spans="1:9" x14ac:dyDescent="0.35">
      <c r="A702" t="s">
        <v>15</v>
      </c>
      <c r="B702" t="s">
        <v>13</v>
      </c>
      <c r="C702" t="s">
        <v>14</v>
      </c>
      <c r="D702">
        <v>2018</v>
      </c>
      <c r="E702">
        <v>8</v>
      </c>
      <c r="F702" s="17">
        <v>11710</v>
      </c>
      <c r="G702" s="17">
        <f>SUMIFS(Table1[Profit (Month)],Table1[Category],Table1[[#This Row],[Category]],Table1[Supplier],Table1[[#This Row],[Supplier]],Table1[Brand],Table1[[#This Row],[Brand]],Table1[Year],Table1[[#This Row],[Year]],Table1[Month],"&lt;="&amp;Table1[[#This Row],[Month]])</f>
        <v>99890</v>
      </c>
      <c r="H702" s="17">
        <f>Table1[[#This Row],[YTD profit ]]+SUMIFS(Table1[Profit (Month)],Table1[Category],Table1[[#This Row],[Category]],Table1[Supplier],Table1[[#This Row],[Supplier]],Table1[Brand],Table1[[#This Row],[Brand]],Table1[Year],Table1[[#This Row],[Year]]-1,Table1[Month],"&gt;"&amp;Table1[[#This Row],[Month]])</f>
        <v>99890</v>
      </c>
      <c r="I702" s="17" t="str">
        <f>TEXT(DATE(Table1[[#This Row],[Year]],Table1[[#This Row],[Month]],1),"mmmm")</f>
        <v>August</v>
      </c>
    </row>
    <row r="703" spans="1:9" x14ac:dyDescent="0.35">
      <c r="A703" t="s">
        <v>15</v>
      </c>
      <c r="B703" t="s">
        <v>13</v>
      </c>
      <c r="C703" t="s">
        <v>14</v>
      </c>
      <c r="D703">
        <v>2018</v>
      </c>
      <c r="E703">
        <v>9</v>
      </c>
      <c r="F703" s="17">
        <v>12131</v>
      </c>
      <c r="G703" s="17">
        <f>SUMIFS(Table1[Profit (Month)],Table1[Category],Table1[[#This Row],[Category]],Table1[Supplier],Table1[[#This Row],[Supplier]],Table1[Brand],Table1[[#This Row],[Brand]],Table1[Year],Table1[[#This Row],[Year]],Table1[Month],"&lt;="&amp;Table1[[#This Row],[Month]])</f>
        <v>112021</v>
      </c>
      <c r="H703" s="17">
        <f>Table1[[#This Row],[YTD profit ]]+SUMIFS(Table1[Profit (Month)],Table1[Category],Table1[[#This Row],[Category]],Table1[Supplier],Table1[[#This Row],[Supplier]],Table1[Brand],Table1[[#This Row],[Brand]],Table1[Year],Table1[[#This Row],[Year]]-1,Table1[Month],"&gt;"&amp;Table1[[#This Row],[Month]])</f>
        <v>112021</v>
      </c>
      <c r="I703" s="17" t="str">
        <f>TEXT(DATE(Table1[[#This Row],[Year]],Table1[[#This Row],[Month]],1),"mmmm")</f>
        <v>September</v>
      </c>
    </row>
    <row r="704" spans="1:9" x14ac:dyDescent="0.35">
      <c r="A704" t="s">
        <v>15</v>
      </c>
      <c r="B704" t="s">
        <v>13</v>
      </c>
      <c r="C704" t="s">
        <v>14</v>
      </c>
      <c r="D704">
        <v>2018</v>
      </c>
      <c r="E704">
        <v>10</v>
      </c>
      <c r="F704" s="17">
        <v>10514</v>
      </c>
      <c r="G704" s="17">
        <f>SUMIFS(Table1[Profit (Month)],Table1[Category],Table1[[#This Row],[Category]],Table1[Supplier],Table1[[#This Row],[Supplier]],Table1[Brand],Table1[[#This Row],[Brand]],Table1[Year],Table1[[#This Row],[Year]],Table1[Month],"&lt;="&amp;Table1[[#This Row],[Month]])</f>
        <v>122535</v>
      </c>
      <c r="H704" s="17">
        <f>Table1[[#This Row],[YTD profit ]]+SUMIFS(Table1[Profit (Month)],Table1[Category],Table1[[#This Row],[Category]],Table1[Supplier],Table1[[#This Row],[Supplier]],Table1[Brand],Table1[[#This Row],[Brand]],Table1[Year],Table1[[#This Row],[Year]]-1,Table1[Month],"&gt;"&amp;Table1[[#This Row],[Month]])</f>
        <v>122535</v>
      </c>
      <c r="I704" s="17" t="str">
        <f>TEXT(DATE(Table1[[#This Row],[Year]],Table1[[#This Row],[Month]],1),"mmmm")</f>
        <v>October</v>
      </c>
    </row>
    <row r="705" spans="1:9" x14ac:dyDescent="0.35">
      <c r="A705" t="s">
        <v>15</v>
      </c>
      <c r="B705" t="s">
        <v>13</v>
      </c>
      <c r="C705" t="s">
        <v>14</v>
      </c>
      <c r="D705">
        <v>2018</v>
      </c>
      <c r="E705">
        <v>11</v>
      </c>
      <c r="F705" s="17">
        <v>14983</v>
      </c>
      <c r="G705" s="17">
        <f>SUMIFS(Table1[Profit (Month)],Table1[Category],Table1[[#This Row],[Category]],Table1[Supplier],Table1[[#This Row],[Supplier]],Table1[Brand],Table1[[#This Row],[Brand]],Table1[Year],Table1[[#This Row],[Year]],Table1[Month],"&lt;="&amp;Table1[[#This Row],[Month]])</f>
        <v>137518</v>
      </c>
      <c r="H705" s="17">
        <f>Table1[[#This Row],[YTD profit ]]+SUMIFS(Table1[Profit (Month)],Table1[Category],Table1[[#This Row],[Category]],Table1[Supplier],Table1[[#This Row],[Supplier]],Table1[Brand],Table1[[#This Row],[Brand]],Table1[Year],Table1[[#This Row],[Year]]-1,Table1[Month],"&gt;"&amp;Table1[[#This Row],[Month]])</f>
        <v>137518</v>
      </c>
      <c r="I705" s="17" t="str">
        <f>TEXT(DATE(Table1[[#This Row],[Year]],Table1[[#This Row],[Month]],1),"mmmm")</f>
        <v>November</v>
      </c>
    </row>
    <row r="706" spans="1:9" x14ac:dyDescent="0.35">
      <c r="A706" t="s">
        <v>15</v>
      </c>
      <c r="B706" t="s">
        <v>13</v>
      </c>
      <c r="C706" t="s">
        <v>14</v>
      </c>
      <c r="D706">
        <v>2018</v>
      </c>
      <c r="E706">
        <v>12</v>
      </c>
      <c r="F706" s="17">
        <v>14321</v>
      </c>
      <c r="G706" s="17">
        <f>SUMIFS(Table1[Profit (Month)],Table1[Category],Table1[[#This Row],[Category]],Table1[Supplier],Table1[[#This Row],[Supplier]],Table1[Brand],Table1[[#This Row],[Brand]],Table1[Year],Table1[[#This Row],[Year]],Table1[Month],"&lt;="&amp;Table1[[#This Row],[Month]])</f>
        <v>151839</v>
      </c>
      <c r="H706" s="17">
        <f>Table1[[#This Row],[YTD profit ]]+SUMIFS(Table1[Profit (Month)],Table1[Category],Table1[[#This Row],[Category]],Table1[Supplier],Table1[[#This Row],[Supplier]],Table1[Brand],Table1[[#This Row],[Brand]],Table1[Year],Table1[[#This Row],[Year]]-1,Table1[Month],"&gt;"&amp;Table1[[#This Row],[Month]])</f>
        <v>151839</v>
      </c>
      <c r="I706" s="17" t="str">
        <f>TEXT(DATE(Table1[[#This Row],[Year]],Table1[[#This Row],[Month]],1),"mmmm")</f>
        <v>December</v>
      </c>
    </row>
    <row r="707" spans="1:9" x14ac:dyDescent="0.35">
      <c r="A707" t="s">
        <v>15</v>
      </c>
      <c r="B707" t="s">
        <v>13</v>
      </c>
      <c r="C707" t="s">
        <v>14</v>
      </c>
      <c r="D707">
        <v>2019</v>
      </c>
      <c r="E707">
        <v>1</v>
      </c>
      <c r="F707" s="17">
        <v>14069</v>
      </c>
      <c r="G707" s="17">
        <f>SUMIFS(Table1[Profit (Month)],Table1[Category],Table1[[#This Row],[Category]],Table1[Supplier],Table1[[#This Row],[Supplier]],Table1[Brand],Table1[[#This Row],[Brand]],Table1[Year],Table1[[#This Row],[Year]],Table1[Month],"&lt;="&amp;Table1[[#This Row],[Month]])</f>
        <v>14069</v>
      </c>
      <c r="H707" s="17">
        <f>Table1[[#This Row],[YTD profit ]]+SUMIFS(Table1[Profit (Month)],Table1[Category],Table1[[#This Row],[Category]],Table1[Supplier],Table1[[#This Row],[Supplier]],Table1[Brand],Table1[[#This Row],[Brand]],Table1[Year],Table1[[#This Row],[Year]]-1,Table1[Month],"&gt;"&amp;Table1[[#This Row],[Month]])</f>
        <v>154482</v>
      </c>
      <c r="I707" s="17" t="str">
        <f>TEXT(DATE(Table1[[#This Row],[Year]],Table1[[#This Row],[Month]],1),"mmmm")</f>
        <v>January</v>
      </c>
    </row>
    <row r="708" spans="1:9" x14ac:dyDescent="0.35">
      <c r="A708" t="s">
        <v>15</v>
      </c>
      <c r="B708" t="s">
        <v>13</v>
      </c>
      <c r="C708" t="s">
        <v>14</v>
      </c>
      <c r="D708">
        <v>2019</v>
      </c>
      <c r="E708">
        <v>2</v>
      </c>
      <c r="F708" s="17">
        <v>13781</v>
      </c>
      <c r="G708" s="17">
        <f>SUMIFS(Table1[Profit (Month)],Table1[Category],Table1[[#This Row],[Category]],Table1[Supplier],Table1[[#This Row],[Supplier]],Table1[Brand],Table1[[#This Row],[Brand]],Table1[Year],Table1[[#This Row],[Year]],Table1[Month],"&lt;="&amp;Table1[[#This Row],[Month]])</f>
        <v>27850</v>
      </c>
      <c r="H708" s="17">
        <f>Table1[[#This Row],[YTD profit ]]+SUMIFS(Table1[Profit (Month)],Table1[Category],Table1[[#This Row],[Category]],Table1[Supplier],Table1[[#This Row],[Supplier]],Table1[Brand],Table1[[#This Row],[Brand]],Table1[Year],Table1[[#This Row],[Year]]-1,Table1[Month],"&gt;"&amp;Table1[[#This Row],[Month]])</f>
        <v>153511</v>
      </c>
      <c r="I708" s="17" t="str">
        <f>TEXT(DATE(Table1[[#This Row],[Year]],Table1[[#This Row],[Month]],1),"mmmm")</f>
        <v>February</v>
      </c>
    </row>
    <row r="709" spans="1:9" x14ac:dyDescent="0.35">
      <c r="A709" t="s">
        <v>15</v>
      </c>
      <c r="B709" t="s">
        <v>13</v>
      </c>
      <c r="C709" t="s">
        <v>14</v>
      </c>
      <c r="D709">
        <v>2019</v>
      </c>
      <c r="E709">
        <v>3</v>
      </c>
      <c r="F709" s="17">
        <v>13034</v>
      </c>
      <c r="G709" s="17">
        <f>SUMIFS(Table1[Profit (Month)],Table1[Category],Table1[[#This Row],[Category]],Table1[Supplier],Table1[[#This Row],[Supplier]],Table1[Brand],Table1[[#This Row],[Brand]],Table1[Year],Table1[[#This Row],[Year]],Table1[Month],"&lt;="&amp;Table1[[#This Row],[Month]])</f>
        <v>40884</v>
      </c>
      <c r="H709" s="17">
        <f>Table1[[#This Row],[YTD profit ]]+SUMIFS(Table1[Profit (Month)],Table1[Category],Table1[[#This Row],[Category]],Table1[Supplier],Table1[[#This Row],[Supplier]],Table1[Brand],Table1[[#This Row],[Brand]],Table1[Year],Table1[[#This Row],[Year]]-1,Table1[Month],"&gt;"&amp;Table1[[#This Row],[Month]])</f>
        <v>154116</v>
      </c>
      <c r="I709" s="17" t="str">
        <f>TEXT(DATE(Table1[[#This Row],[Year]],Table1[[#This Row],[Month]],1),"mmmm")</f>
        <v>March</v>
      </c>
    </row>
    <row r="710" spans="1:9" x14ac:dyDescent="0.35">
      <c r="A710" t="s">
        <v>15</v>
      </c>
      <c r="B710" t="s">
        <v>13</v>
      </c>
      <c r="C710" t="s">
        <v>14</v>
      </c>
      <c r="D710">
        <v>2019</v>
      </c>
      <c r="E710">
        <v>4</v>
      </c>
      <c r="F710" s="17">
        <v>10674</v>
      </c>
      <c r="G710" s="17">
        <f>SUMIFS(Table1[Profit (Month)],Table1[Category],Table1[[#This Row],[Category]],Table1[Supplier],Table1[[#This Row],[Supplier]],Table1[Brand],Table1[[#This Row],[Brand]],Table1[Year],Table1[[#This Row],[Year]],Table1[Month],"&lt;="&amp;Table1[[#This Row],[Month]])</f>
        <v>51558</v>
      </c>
      <c r="H710" s="17">
        <f>Table1[[#This Row],[YTD profit ]]+SUMIFS(Table1[Profit (Month)],Table1[Category],Table1[[#This Row],[Category]],Table1[Supplier],Table1[[#This Row],[Supplier]],Table1[Brand],Table1[[#This Row],[Brand]],Table1[Year],Table1[[#This Row],[Year]]-1,Table1[Month],"&gt;"&amp;Table1[[#This Row],[Month]])</f>
        <v>150426</v>
      </c>
      <c r="I710" s="17" t="str">
        <f>TEXT(DATE(Table1[[#This Row],[Year]],Table1[[#This Row],[Month]],1),"mmmm")</f>
        <v>April</v>
      </c>
    </row>
    <row r="711" spans="1:9" x14ac:dyDescent="0.35">
      <c r="A711" t="s">
        <v>15</v>
      </c>
      <c r="B711" t="s">
        <v>13</v>
      </c>
      <c r="C711" t="s">
        <v>14</v>
      </c>
      <c r="D711">
        <v>2019</v>
      </c>
      <c r="E711">
        <v>5</v>
      </c>
      <c r="F711" s="17">
        <v>10568</v>
      </c>
      <c r="G711" s="17">
        <f>SUMIFS(Table1[Profit (Month)],Table1[Category],Table1[[#This Row],[Category]],Table1[Supplier],Table1[[#This Row],[Supplier]],Table1[Brand],Table1[[#This Row],[Brand]],Table1[Year],Table1[[#This Row],[Year]],Table1[Month],"&lt;="&amp;Table1[[#This Row],[Month]])</f>
        <v>62126</v>
      </c>
      <c r="H711" s="17">
        <f>Table1[[#This Row],[YTD profit ]]+SUMIFS(Table1[Profit (Month)],Table1[Category],Table1[[#This Row],[Category]],Table1[Supplier],Table1[[#This Row],[Supplier]],Table1[Brand],Table1[[#This Row],[Brand]],Table1[Year],Table1[[#This Row],[Year]]-1,Table1[Month],"&gt;"&amp;Table1[[#This Row],[Month]])</f>
        <v>149413</v>
      </c>
      <c r="I711" s="17" t="str">
        <f>TEXT(DATE(Table1[[#This Row],[Year]],Table1[[#This Row],[Month]],1),"mmmm")</f>
        <v>May</v>
      </c>
    </row>
    <row r="712" spans="1:9" x14ac:dyDescent="0.35">
      <c r="A712" t="s">
        <v>15</v>
      </c>
      <c r="B712" t="s">
        <v>13</v>
      </c>
      <c r="C712" t="s">
        <v>14</v>
      </c>
      <c r="D712">
        <v>2019</v>
      </c>
      <c r="E712">
        <v>6</v>
      </c>
      <c r="F712" s="17">
        <v>11107</v>
      </c>
      <c r="G712" s="17">
        <f>SUMIFS(Table1[Profit (Month)],Table1[Category],Table1[[#This Row],[Category]],Table1[Supplier],Table1[[#This Row],[Supplier]],Table1[Brand],Table1[[#This Row],[Brand]],Table1[Year],Table1[[#This Row],[Year]],Table1[Month],"&lt;="&amp;Table1[[#This Row],[Month]])</f>
        <v>73233</v>
      </c>
      <c r="H712" s="17">
        <f>Table1[[#This Row],[YTD profit ]]+SUMIFS(Table1[Profit (Month)],Table1[Category],Table1[[#This Row],[Category]],Table1[Supplier],Table1[[#This Row],[Supplier]],Table1[Brand],Table1[[#This Row],[Brand]],Table1[Year],Table1[[#This Row],[Year]]-1,Table1[Month],"&gt;"&amp;Table1[[#This Row],[Month]])</f>
        <v>147673</v>
      </c>
      <c r="I712" s="17" t="str">
        <f>TEXT(DATE(Table1[[#This Row],[Year]],Table1[[#This Row],[Month]],1),"mmmm")</f>
        <v>June</v>
      </c>
    </row>
    <row r="713" spans="1:9" x14ac:dyDescent="0.35">
      <c r="A713" t="s">
        <v>15</v>
      </c>
      <c r="B713" t="s">
        <v>13</v>
      </c>
      <c r="C713" t="s">
        <v>14</v>
      </c>
      <c r="D713">
        <v>2019</v>
      </c>
      <c r="E713">
        <v>7</v>
      </c>
      <c r="F713" s="17">
        <v>12389</v>
      </c>
      <c r="G713" s="17">
        <f>SUMIFS(Table1[Profit (Month)],Table1[Category],Table1[[#This Row],[Category]],Table1[Supplier],Table1[[#This Row],[Supplier]],Table1[Brand],Table1[[#This Row],[Brand]],Table1[Year],Table1[[#This Row],[Year]],Table1[Month],"&lt;="&amp;Table1[[#This Row],[Month]])</f>
        <v>85622</v>
      </c>
      <c r="H713" s="17">
        <f>Table1[[#This Row],[YTD profit ]]+SUMIFS(Table1[Profit (Month)],Table1[Category],Table1[[#This Row],[Category]],Table1[Supplier],Table1[[#This Row],[Supplier]],Table1[Brand],Table1[[#This Row],[Brand]],Table1[Year],Table1[[#This Row],[Year]]-1,Table1[Month],"&gt;"&amp;Table1[[#This Row],[Month]])</f>
        <v>149281</v>
      </c>
      <c r="I713" s="17" t="str">
        <f>TEXT(DATE(Table1[[#This Row],[Year]],Table1[[#This Row],[Month]],1),"mmmm")</f>
        <v>July</v>
      </c>
    </row>
    <row r="714" spans="1:9" x14ac:dyDescent="0.35">
      <c r="A714" t="s">
        <v>15</v>
      </c>
      <c r="B714" t="s">
        <v>13</v>
      </c>
      <c r="C714" t="s">
        <v>14</v>
      </c>
      <c r="D714">
        <v>2019</v>
      </c>
      <c r="E714">
        <v>8</v>
      </c>
      <c r="F714" s="17">
        <v>14096</v>
      </c>
      <c r="G714" s="17">
        <f>SUMIFS(Table1[Profit (Month)],Table1[Category],Table1[[#This Row],[Category]],Table1[Supplier],Table1[[#This Row],[Supplier]],Table1[Brand],Table1[[#This Row],[Brand]],Table1[Year],Table1[[#This Row],[Year]],Table1[Month],"&lt;="&amp;Table1[[#This Row],[Month]])</f>
        <v>99718</v>
      </c>
      <c r="H714" s="17">
        <f>Table1[[#This Row],[YTD profit ]]+SUMIFS(Table1[Profit (Month)],Table1[Category],Table1[[#This Row],[Category]],Table1[Supplier],Table1[[#This Row],[Supplier]],Table1[Brand],Table1[[#This Row],[Brand]],Table1[Year],Table1[[#This Row],[Year]]-1,Table1[Month],"&gt;"&amp;Table1[[#This Row],[Month]])</f>
        <v>151667</v>
      </c>
      <c r="I714" s="17" t="str">
        <f>TEXT(DATE(Table1[[#This Row],[Year]],Table1[[#This Row],[Month]],1),"mmmm")</f>
        <v>August</v>
      </c>
    </row>
    <row r="715" spans="1:9" x14ac:dyDescent="0.35">
      <c r="A715" t="s">
        <v>15</v>
      </c>
      <c r="B715" t="s">
        <v>13</v>
      </c>
      <c r="C715" t="s">
        <v>14</v>
      </c>
      <c r="D715">
        <v>2019</v>
      </c>
      <c r="E715">
        <v>9</v>
      </c>
      <c r="F715" s="17">
        <v>10990</v>
      </c>
      <c r="G715" s="17">
        <f>SUMIFS(Table1[Profit (Month)],Table1[Category],Table1[[#This Row],[Category]],Table1[Supplier],Table1[[#This Row],[Supplier]],Table1[Brand],Table1[[#This Row],[Brand]],Table1[Year],Table1[[#This Row],[Year]],Table1[Month],"&lt;="&amp;Table1[[#This Row],[Month]])</f>
        <v>110708</v>
      </c>
      <c r="H715" s="17">
        <f>Table1[[#This Row],[YTD profit ]]+SUMIFS(Table1[Profit (Month)],Table1[Category],Table1[[#This Row],[Category]],Table1[Supplier],Table1[[#This Row],[Supplier]],Table1[Brand],Table1[[#This Row],[Brand]],Table1[Year],Table1[[#This Row],[Year]]-1,Table1[Month],"&gt;"&amp;Table1[[#This Row],[Month]])</f>
        <v>150526</v>
      </c>
      <c r="I715" s="17" t="str">
        <f>TEXT(DATE(Table1[[#This Row],[Year]],Table1[[#This Row],[Month]],1),"mmmm")</f>
        <v>September</v>
      </c>
    </row>
    <row r="716" spans="1:9" x14ac:dyDescent="0.35">
      <c r="A716" t="s">
        <v>15</v>
      </c>
      <c r="B716" t="s">
        <v>13</v>
      </c>
      <c r="C716" t="s">
        <v>14</v>
      </c>
      <c r="D716">
        <v>2019</v>
      </c>
      <c r="E716">
        <v>10</v>
      </c>
      <c r="F716" s="17">
        <v>14492</v>
      </c>
      <c r="G716" s="17">
        <f>SUMIFS(Table1[Profit (Month)],Table1[Category],Table1[[#This Row],[Category]],Table1[Supplier],Table1[[#This Row],[Supplier]],Table1[Brand],Table1[[#This Row],[Brand]],Table1[Year],Table1[[#This Row],[Year]],Table1[Month],"&lt;="&amp;Table1[[#This Row],[Month]])</f>
        <v>125200</v>
      </c>
      <c r="H716" s="17">
        <f>Table1[[#This Row],[YTD profit ]]+SUMIFS(Table1[Profit (Month)],Table1[Category],Table1[[#This Row],[Category]],Table1[Supplier],Table1[[#This Row],[Supplier]],Table1[Brand],Table1[[#This Row],[Brand]],Table1[Year],Table1[[#This Row],[Year]]-1,Table1[Month],"&gt;"&amp;Table1[[#This Row],[Month]])</f>
        <v>154504</v>
      </c>
      <c r="I716" s="17" t="str">
        <f>TEXT(DATE(Table1[[#This Row],[Year]],Table1[[#This Row],[Month]],1),"mmmm")</f>
        <v>October</v>
      </c>
    </row>
    <row r="717" spans="1:9" x14ac:dyDescent="0.35">
      <c r="A717" t="s">
        <v>15</v>
      </c>
      <c r="B717" t="s">
        <v>13</v>
      </c>
      <c r="C717" t="s">
        <v>14</v>
      </c>
      <c r="D717">
        <v>2019</v>
      </c>
      <c r="E717">
        <v>11</v>
      </c>
      <c r="F717" s="17">
        <v>11079</v>
      </c>
      <c r="G717" s="17">
        <f>SUMIFS(Table1[Profit (Month)],Table1[Category],Table1[[#This Row],[Category]],Table1[Supplier],Table1[[#This Row],[Supplier]],Table1[Brand],Table1[[#This Row],[Brand]],Table1[Year],Table1[[#This Row],[Year]],Table1[Month],"&lt;="&amp;Table1[[#This Row],[Month]])</f>
        <v>136279</v>
      </c>
      <c r="H717" s="17">
        <f>Table1[[#This Row],[YTD profit ]]+SUMIFS(Table1[Profit (Month)],Table1[Category],Table1[[#This Row],[Category]],Table1[Supplier],Table1[[#This Row],[Supplier]],Table1[Brand],Table1[[#This Row],[Brand]],Table1[Year],Table1[[#This Row],[Year]]-1,Table1[Month],"&gt;"&amp;Table1[[#This Row],[Month]])</f>
        <v>150600</v>
      </c>
      <c r="I717" s="17" t="str">
        <f>TEXT(DATE(Table1[[#This Row],[Year]],Table1[[#This Row],[Month]],1),"mmmm")</f>
        <v>November</v>
      </c>
    </row>
    <row r="718" spans="1:9" x14ac:dyDescent="0.35">
      <c r="A718" t="s">
        <v>15</v>
      </c>
      <c r="B718" t="s">
        <v>13</v>
      </c>
      <c r="C718" t="s">
        <v>14</v>
      </c>
      <c r="D718">
        <v>2019</v>
      </c>
      <c r="E718">
        <v>12</v>
      </c>
      <c r="F718" s="17">
        <v>11626</v>
      </c>
      <c r="G718" s="17">
        <f>SUMIFS(Table1[Profit (Month)],Table1[Category],Table1[[#This Row],[Category]],Table1[Supplier],Table1[[#This Row],[Supplier]],Table1[Brand],Table1[[#This Row],[Brand]],Table1[Year],Table1[[#This Row],[Year]],Table1[Month],"&lt;="&amp;Table1[[#This Row],[Month]])</f>
        <v>147905</v>
      </c>
      <c r="H718" s="17">
        <f>Table1[[#This Row],[YTD profit ]]+SUMIFS(Table1[Profit (Month)],Table1[Category],Table1[[#This Row],[Category]],Table1[Supplier],Table1[[#This Row],[Supplier]],Table1[Brand],Table1[[#This Row],[Brand]],Table1[Year],Table1[[#This Row],[Year]]-1,Table1[Month],"&gt;"&amp;Table1[[#This Row],[Month]])</f>
        <v>147905</v>
      </c>
      <c r="I718" s="17" t="str">
        <f>TEXT(DATE(Table1[[#This Row],[Year]],Table1[[#This Row],[Month]],1),"mmmm")</f>
        <v>December</v>
      </c>
    </row>
    <row r="719" spans="1:9" x14ac:dyDescent="0.35">
      <c r="A719" t="s">
        <v>15</v>
      </c>
      <c r="B719" t="s">
        <v>13</v>
      </c>
      <c r="C719" t="s">
        <v>14</v>
      </c>
      <c r="D719">
        <v>2020</v>
      </c>
      <c r="E719">
        <v>1</v>
      </c>
      <c r="F719" s="17">
        <v>10303</v>
      </c>
      <c r="G719" s="17">
        <f>SUMIFS(Table1[Profit (Month)],Table1[Category],Table1[[#This Row],[Category]],Table1[Supplier],Table1[[#This Row],[Supplier]],Table1[Brand],Table1[[#This Row],[Brand]],Table1[Year],Table1[[#This Row],[Year]],Table1[Month],"&lt;="&amp;Table1[[#This Row],[Month]])</f>
        <v>10303</v>
      </c>
      <c r="H719" s="17">
        <f>Table1[[#This Row],[YTD profit ]]+SUMIFS(Table1[Profit (Month)],Table1[Category],Table1[[#This Row],[Category]],Table1[Supplier],Table1[[#This Row],[Supplier]],Table1[Brand],Table1[[#This Row],[Brand]],Table1[Year],Table1[[#This Row],[Year]]-1,Table1[Month],"&gt;"&amp;Table1[[#This Row],[Month]])</f>
        <v>144139</v>
      </c>
      <c r="I719" s="17" t="str">
        <f>TEXT(DATE(Table1[[#This Row],[Year]],Table1[[#This Row],[Month]],1),"mmmm")</f>
        <v>January</v>
      </c>
    </row>
    <row r="720" spans="1:9" x14ac:dyDescent="0.35">
      <c r="A720" t="s">
        <v>15</v>
      </c>
      <c r="B720" t="s">
        <v>13</v>
      </c>
      <c r="C720" t="s">
        <v>14</v>
      </c>
      <c r="D720">
        <v>2020</v>
      </c>
      <c r="E720">
        <v>2</v>
      </c>
      <c r="F720" s="17">
        <v>11845</v>
      </c>
      <c r="G720" s="17">
        <f>SUMIFS(Table1[Profit (Month)],Table1[Category],Table1[[#This Row],[Category]],Table1[Supplier],Table1[[#This Row],[Supplier]],Table1[Brand],Table1[[#This Row],[Brand]],Table1[Year],Table1[[#This Row],[Year]],Table1[Month],"&lt;="&amp;Table1[[#This Row],[Month]])</f>
        <v>22148</v>
      </c>
      <c r="H720" s="17">
        <f>Table1[[#This Row],[YTD profit ]]+SUMIFS(Table1[Profit (Month)],Table1[Category],Table1[[#This Row],[Category]],Table1[Supplier],Table1[[#This Row],[Supplier]],Table1[Brand],Table1[[#This Row],[Brand]],Table1[Year],Table1[[#This Row],[Year]]-1,Table1[Month],"&gt;"&amp;Table1[[#This Row],[Month]])</f>
        <v>142203</v>
      </c>
      <c r="I720" s="17" t="str">
        <f>TEXT(DATE(Table1[[#This Row],[Year]],Table1[[#This Row],[Month]],1),"mmmm")</f>
        <v>February</v>
      </c>
    </row>
    <row r="721" spans="1:9" x14ac:dyDescent="0.35">
      <c r="A721" t="s">
        <v>15</v>
      </c>
      <c r="B721" t="s">
        <v>13</v>
      </c>
      <c r="C721" t="s">
        <v>14</v>
      </c>
      <c r="D721">
        <v>2020</v>
      </c>
      <c r="E721">
        <v>3</v>
      </c>
      <c r="F721" s="17">
        <v>12072</v>
      </c>
      <c r="G721" s="17">
        <f>SUMIFS(Table1[Profit (Month)],Table1[Category],Table1[[#This Row],[Category]],Table1[Supplier],Table1[[#This Row],[Supplier]],Table1[Brand],Table1[[#This Row],[Brand]],Table1[Year],Table1[[#This Row],[Year]],Table1[Month],"&lt;="&amp;Table1[[#This Row],[Month]])</f>
        <v>34220</v>
      </c>
      <c r="H721" s="17">
        <f>Table1[[#This Row],[YTD profit ]]+SUMIFS(Table1[Profit (Month)],Table1[Category],Table1[[#This Row],[Category]],Table1[Supplier],Table1[[#This Row],[Supplier]],Table1[Brand],Table1[[#This Row],[Brand]],Table1[Year],Table1[[#This Row],[Year]]-1,Table1[Month],"&gt;"&amp;Table1[[#This Row],[Month]])</f>
        <v>141241</v>
      </c>
      <c r="I721" s="17" t="str">
        <f>TEXT(DATE(Table1[[#This Row],[Year]],Table1[[#This Row],[Month]],1),"mmmm")</f>
        <v>March</v>
      </c>
    </row>
    <row r="722" spans="1:9" x14ac:dyDescent="0.35">
      <c r="A722" t="s">
        <v>15</v>
      </c>
      <c r="B722" t="s">
        <v>13</v>
      </c>
      <c r="C722" t="s">
        <v>14</v>
      </c>
      <c r="D722">
        <v>2020</v>
      </c>
      <c r="E722">
        <v>4</v>
      </c>
      <c r="F722" s="17">
        <v>10500</v>
      </c>
      <c r="G722" s="17">
        <f>SUMIFS(Table1[Profit (Month)],Table1[Category],Table1[[#This Row],[Category]],Table1[Supplier],Table1[[#This Row],[Supplier]],Table1[Brand],Table1[[#This Row],[Brand]],Table1[Year],Table1[[#This Row],[Year]],Table1[Month],"&lt;="&amp;Table1[[#This Row],[Month]])</f>
        <v>44720</v>
      </c>
      <c r="H722" s="17">
        <f>Table1[[#This Row],[YTD profit ]]+SUMIFS(Table1[Profit (Month)],Table1[Category],Table1[[#This Row],[Category]],Table1[Supplier],Table1[[#This Row],[Supplier]],Table1[Brand],Table1[[#This Row],[Brand]],Table1[Year],Table1[[#This Row],[Year]]-1,Table1[Month],"&gt;"&amp;Table1[[#This Row],[Month]])</f>
        <v>141067</v>
      </c>
      <c r="I722" s="17" t="str">
        <f>TEXT(DATE(Table1[[#This Row],[Year]],Table1[[#This Row],[Month]],1),"mmmm")</f>
        <v>April</v>
      </c>
    </row>
    <row r="723" spans="1:9" x14ac:dyDescent="0.35">
      <c r="A723" t="s">
        <v>15</v>
      </c>
      <c r="B723" t="s">
        <v>13</v>
      </c>
      <c r="C723" t="s">
        <v>14</v>
      </c>
      <c r="D723">
        <v>2020</v>
      </c>
      <c r="E723">
        <v>5</v>
      </c>
      <c r="F723" s="17">
        <v>13831</v>
      </c>
      <c r="G723" s="17">
        <f>SUMIFS(Table1[Profit (Month)],Table1[Category],Table1[[#This Row],[Category]],Table1[Supplier],Table1[[#This Row],[Supplier]],Table1[Brand],Table1[[#This Row],[Brand]],Table1[Year],Table1[[#This Row],[Year]],Table1[Month],"&lt;="&amp;Table1[[#This Row],[Month]])</f>
        <v>58551</v>
      </c>
      <c r="H723" s="17">
        <f>Table1[[#This Row],[YTD profit ]]+SUMIFS(Table1[Profit (Month)],Table1[Category],Table1[[#This Row],[Category]],Table1[Supplier],Table1[[#This Row],[Supplier]],Table1[Brand],Table1[[#This Row],[Brand]],Table1[Year],Table1[[#This Row],[Year]]-1,Table1[Month],"&gt;"&amp;Table1[[#This Row],[Month]])</f>
        <v>144330</v>
      </c>
      <c r="I723" s="17" t="str">
        <f>TEXT(DATE(Table1[[#This Row],[Year]],Table1[[#This Row],[Month]],1),"mmmm")</f>
        <v>May</v>
      </c>
    </row>
    <row r="724" spans="1:9" x14ac:dyDescent="0.35">
      <c r="A724" t="s">
        <v>15</v>
      </c>
      <c r="B724" t="s">
        <v>13</v>
      </c>
      <c r="C724" t="s">
        <v>14</v>
      </c>
      <c r="D724">
        <v>2020</v>
      </c>
      <c r="E724">
        <v>6</v>
      </c>
      <c r="F724" s="17">
        <v>10477</v>
      </c>
      <c r="G724" s="17">
        <f>SUMIFS(Table1[Profit (Month)],Table1[Category],Table1[[#This Row],[Category]],Table1[Supplier],Table1[[#This Row],[Supplier]],Table1[Brand],Table1[[#This Row],[Brand]],Table1[Year],Table1[[#This Row],[Year]],Table1[Month],"&lt;="&amp;Table1[[#This Row],[Month]])</f>
        <v>69028</v>
      </c>
      <c r="H724" s="17">
        <f>Table1[[#This Row],[YTD profit ]]+SUMIFS(Table1[Profit (Month)],Table1[Category],Table1[[#This Row],[Category]],Table1[Supplier],Table1[[#This Row],[Supplier]],Table1[Brand],Table1[[#This Row],[Brand]],Table1[Year],Table1[[#This Row],[Year]]-1,Table1[Month],"&gt;"&amp;Table1[[#This Row],[Month]])</f>
        <v>143700</v>
      </c>
      <c r="I724" s="17" t="str">
        <f>TEXT(DATE(Table1[[#This Row],[Year]],Table1[[#This Row],[Month]],1),"mmmm")</f>
        <v>June</v>
      </c>
    </row>
    <row r="725" spans="1:9" x14ac:dyDescent="0.35">
      <c r="A725" t="s">
        <v>15</v>
      </c>
      <c r="B725" t="s">
        <v>13</v>
      </c>
      <c r="C725" t="s">
        <v>14</v>
      </c>
      <c r="D725">
        <v>2020</v>
      </c>
      <c r="E725">
        <v>7</v>
      </c>
      <c r="F725" s="17">
        <v>11103</v>
      </c>
      <c r="G725" s="17">
        <f>SUMIFS(Table1[Profit (Month)],Table1[Category],Table1[[#This Row],[Category]],Table1[Supplier],Table1[[#This Row],[Supplier]],Table1[Brand],Table1[[#This Row],[Brand]],Table1[Year],Table1[[#This Row],[Year]],Table1[Month],"&lt;="&amp;Table1[[#This Row],[Month]])</f>
        <v>80131</v>
      </c>
      <c r="H725" s="17">
        <f>Table1[[#This Row],[YTD profit ]]+SUMIFS(Table1[Profit (Month)],Table1[Category],Table1[[#This Row],[Category]],Table1[Supplier],Table1[[#This Row],[Supplier]],Table1[Brand],Table1[[#This Row],[Brand]],Table1[Year],Table1[[#This Row],[Year]]-1,Table1[Month],"&gt;"&amp;Table1[[#This Row],[Month]])</f>
        <v>142414</v>
      </c>
      <c r="I725" s="17" t="str">
        <f>TEXT(DATE(Table1[[#This Row],[Year]],Table1[[#This Row],[Month]],1),"mmmm")</f>
        <v>July</v>
      </c>
    </row>
    <row r="726" spans="1:9" x14ac:dyDescent="0.35">
      <c r="A726" t="s">
        <v>15</v>
      </c>
      <c r="B726" t="s">
        <v>13</v>
      </c>
      <c r="C726" t="s">
        <v>14</v>
      </c>
      <c r="D726">
        <v>2020</v>
      </c>
      <c r="E726">
        <v>8</v>
      </c>
      <c r="F726" s="17">
        <v>14439</v>
      </c>
      <c r="G726" s="17">
        <f>SUMIFS(Table1[Profit (Month)],Table1[Category],Table1[[#This Row],[Category]],Table1[Supplier],Table1[[#This Row],[Supplier]],Table1[Brand],Table1[[#This Row],[Brand]],Table1[Year],Table1[[#This Row],[Year]],Table1[Month],"&lt;="&amp;Table1[[#This Row],[Month]])</f>
        <v>94570</v>
      </c>
      <c r="H726" s="17">
        <f>Table1[[#This Row],[YTD profit ]]+SUMIFS(Table1[Profit (Month)],Table1[Category],Table1[[#This Row],[Category]],Table1[Supplier],Table1[[#This Row],[Supplier]],Table1[Brand],Table1[[#This Row],[Brand]],Table1[Year],Table1[[#This Row],[Year]]-1,Table1[Month],"&gt;"&amp;Table1[[#This Row],[Month]])</f>
        <v>142757</v>
      </c>
      <c r="I726" s="17" t="str">
        <f>TEXT(DATE(Table1[[#This Row],[Year]],Table1[[#This Row],[Month]],1),"mmmm")</f>
        <v>August</v>
      </c>
    </row>
    <row r="727" spans="1:9" x14ac:dyDescent="0.35">
      <c r="A727" t="s">
        <v>15</v>
      </c>
      <c r="B727" t="s">
        <v>13</v>
      </c>
      <c r="C727" t="s">
        <v>14</v>
      </c>
      <c r="D727">
        <v>2020</v>
      </c>
      <c r="E727">
        <v>9</v>
      </c>
      <c r="F727" s="17">
        <v>12296</v>
      </c>
      <c r="G727" s="17">
        <f>SUMIFS(Table1[Profit (Month)],Table1[Category],Table1[[#This Row],[Category]],Table1[Supplier],Table1[[#This Row],[Supplier]],Table1[Brand],Table1[[#This Row],[Brand]],Table1[Year],Table1[[#This Row],[Year]],Table1[Month],"&lt;="&amp;Table1[[#This Row],[Month]])</f>
        <v>106866</v>
      </c>
      <c r="H727" s="17">
        <f>Table1[[#This Row],[YTD profit ]]+SUMIFS(Table1[Profit (Month)],Table1[Category],Table1[[#This Row],[Category]],Table1[Supplier],Table1[[#This Row],[Supplier]],Table1[Brand],Table1[[#This Row],[Brand]],Table1[Year],Table1[[#This Row],[Year]]-1,Table1[Month],"&gt;"&amp;Table1[[#This Row],[Month]])</f>
        <v>144063</v>
      </c>
      <c r="I727" s="17" t="str">
        <f>TEXT(DATE(Table1[[#This Row],[Year]],Table1[[#This Row],[Month]],1),"mmmm")</f>
        <v>September</v>
      </c>
    </row>
    <row r="728" spans="1:9" x14ac:dyDescent="0.35">
      <c r="A728" t="s">
        <v>15</v>
      </c>
      <c r="B728" t="s">
        <v>13</v>
      </c>
      <c r="C728" t="s">
        <v>14</v>
      </c>
      <c r="D728">
        <v>2020</v>
      </c>
      <c r="E728">
        <v>10</v>
      </c>
      <c r="F728" s="17">
        <v>11477</v>
      </c>
      <c r="G728" s="17">
        <f>SUMIFS(Table1[Profit (Month)],Table1[Category],Table1[[#This Row],[Category]],Table1[Supplier],Table1[[#This Row],[Supplier]],Table1[Brand],Table1[[#This Row],[Brand]],Table1[Year],Table1[[#This Row],[Year]],Table1[Month],"&lt;="&amp;Table1[[#This Row],[Month]])</f>
        <v>118343</v>
      </c>
      <c r="H728" s="17">
        <f>Table1[[#This Row],[YTD profit ]]+SUMIFS(Table1[Profit (Month)],Table1[Category],Table1[[#This Row],[Category]],Table1[Supplier],Table1[[#This Row],[Supplier]],Table1[Brand],Table1[[#This Row],[Brand]],Table1[Year],Table1[[#This Row],[Year]]-1,Table1[Month],"&gt;"&amp;Table1[[#This Row],[Month]])</f>
        <v>141048</v>
      </c>
      <c r="I728" s="17" t="str">
        <f>TEXT(DATE(Table1[[#This Row],[Year]],Table1[[#This Row],[Month]],1),"mmmm")</f>
        <v>October</v>
      </c>
    </row>
    <row r="729" spans="1:9" x14ac:dyDescent="0.35">
      <c r="A729" t="s">
        <v>15</v>
      </c>
      <c r="B729" t="s">
        <v>13</v>
      </c>
      <c r="C729" t="s">
        <v>14</v>
      </c>
      <c r="D729">
        <v>2020</v>
      </c>
      <c r="E729">
        <v>11</v>
      </c>
      <c r="F729" s="17">
        <v>13603</v>
      </c>
      <c r="G729" s="17">
        <f>SUMIFS(Table1[Profit (Month)],Table1[Category],Table1[[#This Row],[Category]],Table1[Supplier],Table1[[#This Row],[Supplier]],Table1[Brand],Table1[[#This Row],[Brand]],Table1[Year],Table1[[#This Row],[Year]],Table1[Month],"&lt;="&amp;Table1[[#This Row],[Month]])</f>
        <v>131946</v>
      </c>
      <c r="H729" s="17">
        <f>Table1[[#This Row],[YTD profit ]]+SUMIFS(Table1[Profit (Month)],Table1[Category],Table1[[#This Row],[Category]],Table1[Supplier],Table1[[#This Row],[Supplier]],Table1[Brand],Table1[[#This Row],[Brand]],Table1[Year],Table1[[#This Row],[Year]]-1,Table1[Month],"&gt;"&amp;Table1[[#This Row],[Month]])</f>
        <v>143572</v>
      </c>
      <c r="I729" s="17" t="str">
        <f>TEXT(DATE(Table1[[#This Row],[Year]],Table1[[#This Row],[Month]],1),"mmmm")</f>
        <v>November</v>
      </c>
    </row>
    <row r="730" spans="1:9" x14ac:dyDescent="0.35">
      <c r="A730" t="s">
        <v>15</v>
      </c>
      <c r="B730" t="s">
        <v>13</v>
      </c>
      <c r="C730" t="s">
        <v>14</v>
      </c>
      <c r="D730">
        <v>2020</v>
      </c>
      <c r="E730">
        <v>12</v>
      </c>
      <c r="F730" s="17">
        <v>14440</v>
      </c>
      <c r="G730" s="17">
        <f>SUMIFS(Table1[Profit (Month)],Table1[Category],Table1[[#This Row],[Category]],Table1[Supplier],Table1[[#This Row],[Supplier]],Table1[Brand],Table1[[#This Row],[Brand]],Table1[Year],Table1[[#This Row],[Year]],Table1[Month],"&lt;="&amp;Table1[[#This Row],[Month]])</f>
        <v>146386</v>
      </c>
      <c r="H730" s="17">
        <f>Table1[[#This Row],[YTD profit ]]+SUMIFS(Table1[Profit (Month)],Table1[Category],Table1[[#This Row],[Category]],Table1[Supplier],Table1[[#This Row],[Supplier]],Table1[Brand],Table1[[#This Row],[Brand]],Table1[Year],Table1[[#This Row],[Year]]-1,Table1[Month],"&gt;"&amp;Table1[[#This Row],[Month]])</f>
        <v>146386</v>
      </c>
      <c r="I730" s="17" t="str">
        <f>TEXT(DATE(Table1[[#This Row],[Year]],Table1[[#This Row],[Month]],1),"mmmm")</f>
        <v>December</v>
      </c>
    </row>
    <row r="731" spans="1:9" x14ac:dyDescent="0.35">
      <c r="A731" t="s">
        <v>15</v>
      </c>
      <c r="B731" t="s">
        <v>13</v>
      </c>
      <c r="C731" t="s">
        <v>14</v>
      </c>
      <c r="D731">
        <v>2021</v>
      </c>
      <c r="E731">
        <v>1</v>
      </c>
      <c r="F731" s="17">
        <v>10760</v>
      </c>
      <c r="G731" s="17">
        <f>SUMIFS(Table1[Profit (Month)],Table1[Category],Table1[[#This Row],[Category]],Table1[Supplier],Table1[[#This Row],[Supplier]],Table1[Brand],Table1[[#This Row],[Brand]],Table1[Year],Table1[[#This Row],[Year]],Table1[Month],"&lt;="&amp;Table1[[#This Row],[Month]])</f>
        <v>10760</v>
      </c>
      <c r="H731" s="17">
        <f>Table1[[#This Row],[YTD profit ]]+SUMIFS(Table1[Profit (Month)],Table1[Category],Table1[[#This Row],[Category]],Table1[Supplier],Table1[[#This Row],[Supplier]],Table1[Brand],Table1[[#This Row],[Brand]],Table1[Year],Table1[[#This Row],[Year]]-1,Table1[Month],"&gt;"&amp;Table1[[#This Row],[Month]])</f>
        <v>146843</v>
      </c>
      <c r="I731" s="17" t="str">
        <f>TEXT(DATE(Table1[[#This Row],[Year]],Table1[[#This Row],[Month]],1),"mmmm")</f>
        <v>January</v>
      </c>
    </row>
    <row r="732" spans="1:9" x14ac:dyDescent="0.35">
      <c r="A732" t="s">
        <v>15</v>
      </c>
      <c r="B732" t="s">
        <v>13</v>
      </c>
      <c r="C732" t="s">
        <v>14</v>
      </c>
      <c r="D732">
        <v>2021</v>
      </c>
      <c r="E732">
        <v>2</v>
      </c>
      <c r="F732" s="17">
        <v>11959</v>
      </c>
      <c r="G732" s="17">
        <f>SUMIFS(Table1[Profit (Month)],Table1[Category],Table1[[#This Row],[Category]],Table1[Supplier],Table1[[#This Row],[Supplier]],Table1[Brand],Table1[[#This Row],[Brand]],Table1[Year],Table1[[#This Row],[Year]],Table1[Month],"&lt;="&amp;Table1[[#This Row],[Month]])</f>
        <v>22719</v>
      </c>
      <c r="H732" s="17">
        <f>Table1[[#This Row],[YTD profit ]]+SUMIFS(Table1[Profit (Month)],Table1[Category],Table1[[#This Row],[Category]],Table1[Supplier],Table1[[#This Row],[Supplier]],Table1[Brand],Table1[[#This Row],[Brand]],Table1[Year],Table1[[#This Row],[Year]]-1,Table1[Month],"&gt;"&amp;Table1[[#This Row],[Month]])</f>
        <v>146957</v>
      </c>
      <c r="I732" s="17" t="str">
        <f>TEXT(DATE(Table1[[#This Row],[Year]],Table1[[#This Row],[Month]],1),"mmmm")</f>
        <v>February</v>
      </c>
    </row>
    <row r="733" spans="1:9" x14ac:dyDescent="0.35">
      <c r="A733" t="s">
        <v>15</v>
      </c>
      <c r="B733" t="s">
        <v>13</v>
      </c>
      <c r="C733" t="s">
        <v>14</v>
      </c>
      <c r="D733">
        <v>2021</v>
      </c>
      <c r="E733">
        <v>3</v>
      </c>
      <c r="F733" s="17">
        <v>10658</v>
      </c>
      <c r="G733" s="17">
        <f>SUMIFS(Table1[Profit (Month)],Table1[Category],Table1[[#This Row],[Category]],Table1[Supplier],Table1[[#This Row],[Supplier]],Table1[Brand],Table1[[#This Row],[Brand]],Table1[Year],Table1[[#This Row],[Year]],Table1[Month],"&lt;="&amp;Table1[[#This Row],[Month]])</f>
        <v>33377</v>
      </c>
      <c r="H733" s="17">
        <f>Table1[[#This Row],[YTD profit ]]+SUMIFS(Table1[Profit (Month)],Table1[Category],Table1[[#This Row],[Category]],Table1[Supplier],Table1[[#This Row],[Supplier]],Table1[Brand],Table1[[#This Row],[Brand]],Table1[Year],Table1[[#This Row],[Year]]-1,Table1[Month],"&gt;"&amp;Table1[[#This Row],[Month]])</f>
        <v>145543</v>
      </c>
      <c r="I733" s="17" t="str">
        <f>TEXT(DATE(Table1[[#This Row],[Year]],Table1[[#This Row],[Month]],1),"mmmm")</f>
        <v>March</v>
      </c>
    </row>
    <row r="734" spans="1:9" x14ac:dyDescent="0.35">
      <c r="A734" t="s">
        <v>15</v>
      </c>
      <c r="B734" t="s">
        <v>13</v>
      </c>
      <c r="C734" t="s">
        <v>14</v>
      </c>
      <c r="D734">
        <v>2021</v>
      </c>
      <c r="E734">
        <v>4</v>
      </c>
      <c r="F734" s="17">
        <v>12385</v>
      </c>
      <c r="G734" s="17">
        <f>SUMIFS(Table1[Profit (Month)],Table1[Category],Table1[[#This Row],[Category]],Table1[Supplier],Table1[[#This Row],[Supplier]],Table1[Brand],Table1[[#This Row],[Brand]],Table1[Year],Table1[[#This Row],[Year]],Table1[Month],"&lt;="&amp;Table1[[#This Row],[Month]])</f>
        <v>45762</v>
      </c>
      <c r="H734" s="17">
        <f>Table1[[#This Row],[YTD profit ]]+SUMIFS(Table1[Profit (Month)],Table1[Category],Table1[[#This Row],[Category]],Table1[Supplier],Table1[[#This Row],[Supplier]],Table1[Brand],Table1[[#This Row],[Brand]],Table1[Year],Table1[[#This Row],[Year]]-1,Table1[Month],"&gt;"&amp;Table1[[#This Row],[Month]])</f>
        <v>147428</v>
      </c>
      <c r="I734" s="17" t="str">
        <f>TEXT(DATE(Table1[[#This Row],[Year]],Table1[[#This Row],[Month]],1),"mmmm")</f>
        <v>April</v>
      </c>
    </row>
    <row r="735" spans="1:9" x14ac:dyDescent="0.35">
      <c r="A735" t="s">
        <v>15</v>
      </c>
      <c r="B735" t="s">
        <v>13</v>
      </c>
      <c r="C735" t="s">
        <v>14</v>
      </c>
      <c r="D735">
        <v>2021</v>
      </c>
      <c r="E735">
        <v>5</v>
      </c>
      <c r="F735" s="17">
        <v>13359</v>
      </c>
      <c r="G735" s="17">
        <f>SUMIFS(Table1[Profit (Month)],Table1[Category],Table1[[#This Row],[Category]],Table1[Supplier],Table1[[#This Row],[Supplier]],Table1[Brand],Table1[[#This Row],[Brand]],Table1[Year],Table1[[#This Row],[Year]],Table1[Month],"&lt;="&amp;Table1[[#This Row],[Month]])</f>
        <v>59121</v>
      </c>
      <c r="H735" s="17">
        <f>Table1[[#This Row],[YTD profit ]]+SUMIFS(Table1[Profit (Month)],Table1[Category],Table1[[#This Row],[Category]],Table1[Supplier],Table1[[#This Row],[Supplier]],Table1[Brand],Table1[[#This Row],[Brand]],Table1[Year],Table1[[#This Row],[Year]]-1,Table1[Month],"&gt;"&amp;Table1[[#This Row],[Month]])</f>
        <v>146956</v>
      </c>
      <c r="I735" s="17" t="str">
        <f>TEXT(DATE(Table1[[#This Row],[Year]],Table1[[#This Row],[Month]],1),"mmmm")</f>
        <v>May</v>
      </c>
    </row>
    <row r="736" spans="1:9" x14ac:dyDescent="0.35">
      <c r="A736" t="s">
        <v>15</v>
      </c>
      <c r="B736" t="s">
        <v>13</v>
      </c>
      <c r="C736" t="s">
        <v>14</v>
      </c>
      <c r="D736">
        <v>2021</v>
      </c>
      <c r="E736">
        <v>6</v>
      </c>
      <c r="F736" s="17">
        <v>10545</v>
      </c>
      <c r="G736" s="17">
        <f>SUMIFS(Table1[Profit (Month)],Table1[Category],Table1[[#This Row],[Category]],Table1[Supplier],Table1[[#This Row],[Supplier]],Table1[Brand],Table1[[#This Row],[Brand]],Table1[Year],Table1[[#This Row],[Year]],Table1[Month],"&lt;="&amp;Table1[[#This Row],[Month]])</f>
        <v>69666</v>
      </c>
      <c r="H736" s="17">
        <f>Table1[[#This Row],[YTD profit ]]+SUMIFS(Table1[Profit (Month)],Table1[Category],Table1[[#This Row],[Category]],Table1[Supplier],Table1[[#This Row],[Supplier]],Table1[Brand],Table1[[#This Row],[Brand]],Table1[Year],Table1[[#This Row],[Year]]-1,Table1[Month],"&gt;"&amp;Table1[[#This Row],[Month]])</f>
        <v>147024</v>
      </c>
      <c r="I736" s="17" t="str">
        <f>TEXT(DATE(Table1[[#This Row],[Year]],Table1[[#This Row],[Month]],1),"mmmm")</f>
        <v>June</v>
      </c>
    </row>
    <row r="737" spans="1:9" x14ac:dyDescent="0.35">
      <c r="A737" t="s">
        <v>15</v>
      </c>
      <c r="B737" t="s">
        <v>13</v>
      </c>
      <c r="C737" t="s">
        <v>14</v>
      </c>
      <c r="D737">
        <v>2021</v>
      </c>
      <c r="E737">
        <v>7</v>
      </c>
      <c r="F737" s="17">
        <v>13831</v>
      </c>
      <c r="G737" s="17">
        <f>SUMIFS(Table1[Profit (Month)],Table1[Category],Table1[[#This Row],[Category]],Table1[Supplier],Table1[[#This Row],[Supplier]],Table1[Brand],Table1[[#This Row],[Brand]],Table1[Year],Table1[[#This Row],[Year]],Table1[Month],"&lt;="&amp;Table1[[#This Row],[Month]])</f>
        <v>83497</v>
      </c>
      <c r="H737" s="17">
        <f>Table1[[#This Row],[YTD profit ]]+SUMIFS(Table1[Profit (Month)],Table1[Category],Table1[[#This Row],[Category]],Table1[Supplier],Table1[[#This Row],[Supplier]],Table1[Brand],Table1[[#This Row],[Brand]],Table1[Year],Table1[[#This Row],[Year]]-1,Table1[Month],"&gt;"&amp;Table1[[#This Row],[Month]])</f>
        <v>149752</v>
      </c>
      <c r="I737" s="17" t="str">
        <f>TEXT(DATE(Table1[[#This Row],[Year]],Table1[[#This Row],[Month]],1),"mmmm")</f>
        <v>July</v>
      </c>
    </row>
    <row r="738" spans="1:9" x14ac:dyDescent="0.35">
      <c r="A738" t="s">
        <v>15</v>
      </c>
      <c r="B738" t="s">
        <v>13</v>
      </c>
      <c r="C738" t="s">
        <v>14</v>
      </c>
      <c r="D738">
        <v>2021</v>
      </c>
      <c r="E738">
        <v>8</v>
      </c>
      <c r="F738" s="17">
        <v>11516</v>
      </c>
      <c r="G738" s="17">
        <f>SUMIFS(Table1[Profit (Month)],Table1[Category],Table1[[#This Row],[Category]],Table1[Supplier],Table1[[#This Row],[Supplier]],Table1[Brand],Table1[[#This Row],[Brand]],Table1[Year],Table1[[#This Row],[Year]],Table1[Month],"&lt;="&amp;Table1[[#This Row],[Month]])</f>
        <v>95013</v>
      </c>
      <c r="H738" s="17">
        <f>Table1[[#This Row],[YTD profit ]]+SUMIFS(Table1[Profit (Month)],Table1[Category],Table1[[#This Row],[Category]],Table1[Supplier],Table1[[#This Row],[Supplier]],Table1[Brand],Table1[[#This Row],[Brand]],Table1[Year],Table1[[#This Row],[Year]]-1,Table1[Month],"&gt;"&amp;Table1[[#This Row],[Month]])</f>
        <v>146829</v>
      </c>
      <c r="I738" s="17" t="str">
        <f>TEXT(DATE(Table1[[#This Row],[Year]],Table1[[#This Row],[Month]],1),"mmmm")</f>
        <v>August</v>
      </c>
    </row>
    <row r="739" spans="1:9" x14ac:dyDescent="0.35">
      <c r="A739" t="s">
        <v>15</v>
      </c>
      <c r="B739" t="s">
        <v>13</v>
      </c>
      <c r="C739" t="s">
        <v>14</v>
      </c>
      <c r="D739">
        <v>2021</v>
      </c>
      <c r="E739">
        <v>9</v>
      </c>
      <c r="F739" s="17">
        <v>13562</v>
      </c>
      <c r="G739" s="17">
        <f>SUMIFS(Table1[Profit (Month)],Table1[Category],Table1[[#This Row],[Category]],Table1[Supplier],Table1[[#This Row],[Supplier]],Table1[Brand],Table1[[#This Row],[Brand]],Table1[Year],Table1[[#This Row],[Year]],Table1[Month],"&lt;="&amp;Table1[[#This Row],[Month]])</f>
        <v>108575</v>
      </c>
      <c r="H739" s="17">
        <f>Table1[[#This Row],[YTD profit ]]+SUMIFS(Table1[Profit (Month)],Table1[Category],Table1[[#This Row],[Category]],Table1[Supplier],Table1[[#This Row],[Supplier]],Table1[Brand],Table1[[#This Row],[Brand]],Table1[Year],Table1[[#This Row],[Year]]-1,Table1[Month],"&gt;"&amp;Table1[[#This Row],[Month]])</f>
        <v>148095</v>
      </c>
      <c r="I739" s="17" t="str">
        <f>TEXT(DATE(Table1[[#This Row],[Year]],Table1[[#This Row],[Month]],1),"mmmm")</f>
        <v>September</v>
      </c>
    </row>
    <row r="740" spans="1:9" x14ac:dyDescent="0.35">
      <c r="A740" t="s">
        <v>15</v>
      </c>
      <c r="B740" t="s">
        <v>13</v>
      </c>
      <c r="C740" t="s">
        <v>14</v>
      </c>
      <c r="D740">
        <v>2021</v>
      </c>
      <c r="E740">
        <v>10</v>
      </c>
      <c r="F740" s="17">
        <v>13777</v>
      </c>
      <c r="G740" s="17">
        <f>SUMIFS(Table1[Profit (Month)],Table1[Category],Table1[[#This Row],[Category]],Table1[Supplier],Table1[[#This Row],[Supplier]],Table1[Brand],Table1[[#This Row],[Brand]],Table1[Year],Table1[[#This Row],[Year]],Table1[Month],"&lt;="&amp;Table1[[#This Row],[Month]])</f>
        <v>122352</v>
      </c>
      <c r="H740" s="17">
        <f>Table1[[#This Row],[YTD profit ]]+SUMIFS(Table1[Profit (Month)],Table1[Category],Table1[[#This Row],[Category]],Table1[Supplier],Table1[[#This Row],[Supplier]],Table1[Brand],Table1[[#This Row],[Brand]],Table1[Year],Table1[[#This Row],[Year]]-1,Table1[Month],"&gt;"&amp;Table1[[#This Row],[Month]])</f>
        <v>150395</v>
      </c>
      <c r="I740" s="17" t="str">
        <f>TEXT(DATE(Table1[[#This Row],[Year]],Table1[[#This Row],[Month]],1),"mmmm")</f>
        <v>October</v>
      </c>
    </row>
    <row r="741" spans="1:9" x14ac:dyDescent="0.35">
      <c r="A741" t="s">
        <v>15</v>
      </c>
      <c r="B741" t="s">
        <v>13</v>
      </c>
      <c r="C741" t="s">
        <v>14</v>
      </c>
      <c r="D741">
        <v>2021</v>
      </c>
      <c r="E741">
        <v>11</v>
      </c>
      <c r="F741" s="17">
        <v>11439</v>
      </c>
      <c r="G741" s="17">
        <f>SUMIFS(Table1[Profit (Month)],Table1[Category],Table1[[#This Row],[Category]],Table1[Supplier],Table1[[#This Row],[Supplier]],Table1[Brand],Table1[[#This Row],[Brand]],Table1[Year],Table1[[#This Row],[Year]],Table1[Month],"&lt;="&amp;Table1[[#This Row],[Month]])</f>
        <v>133791</v>
      </c>
      <c r="H741" s="17">
        <f>Table1[[#This Row],[YTD profit ]]+SUMIFS(Table1[Profit (Month)],Table1[Category],Table1[[#This Row],[Category]],Table1[Supplier],Table1[[#This Row],[Supplier]],Table1[Brand],Table1[[#This Row],[Brand]],Table1[Year],Table1[[#This Row],[Year]]-1,Table1[Month],"&gt;"&amp;Table1[[#This Row],[Month]])</f>
        <v>148231</v>
      </c>
      <c r="I741" s="17" t="str">
        <f>TEXT(DATE(Table1[[#This Row],[Year]],Table1[[#This Row],[Month]],1),"mmmm")</f>
        <v>November</v>
      </c>
    </row>
    <row r="742" spans="1:9" x14ac:dyDescent="0.35">
      <c r="A742" t="s">
        <v>15</v>
      </c>
      <c r="B742" t="s">
        <v>13</v>
      </c>
      <c r="C742" t="s">
        <v>14</v>
      </c>
      <c r="D742">
        <v>2021</v>
      </c>
      <c r="E742">
        <v>12</v>
      </c>
      <c r="F742" s="17">
        <v>12279</v>
      </c>
      <c r="G742" s="17">
        <f>SUMIFS(Table1[Profit (Month)],Table1[Category],Table1[[#This Row],[Category]],Table1[Supplier],Table1[[#This Row],[Supplier]],Table1[Brand],Table1[[#This Row],[Brand]],Table1[Year],Table1[[#This Row],[Year]],Table1[Month],"&lt;="&amp;Table1[[#This Row],[Month]])</f>
        <v>146070</v>
      </c>
      <c r="H742" s="17">
        <f>Table1[[#This Row],[YTD profit ]]+SUMIFS(Table1[Profit (Month)],Table1[Category],Table1[[#This Row],[Category]],Table1[Supplier],Table1[[#This Row],[Supplier]],Table1[Brand],Table1[[#This Row],[Brand]],Table1[Year],Table1[[#This Row],[Year]]-1,Table1[Month],"&gt;"&amp;Table1[[#This Row],[Month]])</f>
        <v>146070</v>
      </c>
      <c r="I742" s="17" t="str">
        <f>TEXT(DATE(Table1[[#This Row],[Year]],Table1[[#This Row],[Month]],1),"mmmm")</f>
        <v>December</v>
      </c>
    </row>
    <row r="743" spans="1:9" x14ac:dyDescent="0.35">
      <c r="A743" t="s">
        <v>15</v>
      </c>
      <c r="B743" t="s">
        <v>13</v>
      </c>
      <c r="C743" t="s">
        <v>14</v>
      </c>
      <c r="D743">
        <v>2022</v>
      </c>
      <c r="E743">
        <v>1</v>
      </c>
      <c r="F743" s="17">
        <v>14303</v>
      </c>
      <c r="G743" s="17">
        <f>SUMIFS(Table1[Profit (Month)],Table1[Category],Table1[[#This Row],[Category]],Table1[Supplier],Table1[[#This Row],[Supplier]],Table1[Brand],Table1[[#This Row],[Brand]],Table1[Year],Table1[[#This Row],[Year]],Table1[Month],"&lt;="&amp;Table1[[#This Row],[Month]])</f>
        <v>14303</v>
      </c>
      <c r="H743" s="17">
        <f>Table1[[#This Row],[YTD profit ]]+SUMIFS(Table1[Profit (Month)],Table1[Category],Table1[[#This Row],[Category]],Table1[Supplier],Table1[[#This Row],[Supplier]],Table1[Brand],Table1[[#This Row],[Brand]],Table1[Year],Table1[[#This Row],[Year]]-1,Table1[Month],"&gt;"&amp;Table1[[#This Row],[Month]])</f>
        <v>149613</v>
      </c>
      <c r="I743" s="17" t="str">
        <f>TEXT(DATE(Table1[[#This Row],[Year]],Table1[[#This Row],[Month]],1),"mmmm")</f>
        <v>January</v>
      </c>
    </row>
    <row r="744" spans="1:9" x14ac:dyDescent="0.35">
      <c r="A744" t="s">
        <v>15</v>
      </c>
      <c r="B744" t="s">
        <v>13</v>
      </c>
      <c r="C744" t="s">
        <v>14</v>
      </c>
      <c r="D744">
        <v>2022</v>
      </c>
      <c r="E744">
        <v>2</v>
      </c>
      <c r="F744" s="17">
        <v>11843</v>
      </c>
      <c r="G744" s="17">
        <f>SUMIFS(Table1[Profit (Month)],Table1[Category],Table1[[#This Row],[Category]],Table1[Supplier],Table1[[#This Row],[Supplier]],Table1[Brand],Table1[[#This Row],[Brand]],Table1[Year],Table1[[#This Row],[Year]],Table1[Month],"&lt;="&amp;Table1[[#This Row],[Month]])</f>
        <v>26146</v>
      </c>
      <c r="H744" s="17">
        <f>Table1[[#This Row],[YTD profit ]]+SUMIFS(Table1[Profit (Month)],Table1[Category],Table1[[#This Row],[Category]],Table1[Supplier],Table1[[#This Row],[Supplier]],Table1[Brand],Table1[[#This Row],[Brand]],Table1[Year],Table1[[#This Row],[Year]]-1,Table1[Month],"&gt;"&amp;Table1[[#This Row],[Month]])</f>
        <v>149497</v>
      </c>
      <c r="I744" s="17" t="str">
        <f>TEXT(DATE(Table1[[#This Row],[Year]],Table1[[#This Row],[Month]],1),"mmmm")</f>
        <v>February</v>
      </c>
    </row>
    <row r="745" spans="1:9" x14ac:dyDescent="0.35">
      <c r="A745" t="s">
        <v>15</v>
      </c>
      <c r="B745" t="s">
        <v>13</v>
      </c>
      <c r="C745" t="s">
        <v>14</v>
      </c>
      <c r="D745">
        <v>2022</v>
      </c>
      <c r="E745">
        <v>3</v>
      </c>
      <c r="F745" s="17">
        <v>13859</v>
      </c>
      <c r="G745" s="17">
        <f>SUMIFS(Table1[Profit (Month)],Table1[Category],Table1[[#This Row],[Category]],Table1[Supplier],Table1[[#This Row],[Supplier]],Table1[Brand],Table1[[#This Row],[Brand]],Table1[Year],Table1[[#This Row],[Year]],Table1[Month],"&lt;="&amp;Table1[[#This Row],[Month]])</f>
        <v>40005</v>
      </c>
      <c r="H745" s="17">
        <f>Table1[[#This Row],[YTD profit ]]+SUMIFS(Table1[Profit (Month)],Table1[Category],Table1[[#This Row],[Category]],Table1[Supplier],Table1[[#This Row],[Supplier]],Table1[Brand],Table1[[#This Row],[Brand]],Table1[Year],Table1[[#This Row],[Year]]-1,Table1[Month],"&gt;"&amp;Table1[[#This Row],[Month]])</f>
        <v>152698</v>
      </c>
      <c r="I745" s="17" t="str">
        <f>TEXT(DATE(Table1[[#This Row],[Year]],Table1[[#This Row],[Month]],1),"mmmm")</f>
        <v>March</v>
      </c>
    </row>
    <row r="746" spans="1:9" x14ac:dyDescent="0.35">
      <c r="A746" t="s">
        <v>15</v>
      </c>
      <c r="B746" t="s">
        <v>13</v>
      </c>
      <c r="C746" t="s">
        <v>14</v>
      </c>
      <c r="D746">
        <v>2022</v>
      </c>
      <c r="E746">
        <v>4</v>
      </c>
      <c r="F746" s="17">
        <v>11340</v>
      </c>
      <c r="G746" s="17">
        <f>SUMIFS(Table1[Profit (Month)],Table1[Category],Table1[[#This Row],[Category]],Table1[Supplier],Table1[[#This Row],[Supplier]],Table1[Brand],Table1[[#This Row],[Brand]],Table1[Year],Table1[[#This Row],[Year]],Table1[Month],"&lt;="&amp;Table1[[#This Row],[Month]])</f>
        <v>51345</v>
      </c>
      <c r="H746" s="17">
        <f>Table1[[#This Row],[YTD profit ]]+SUMIFS(Table1[Profit (Month)],Table1[Category],Table1[[#This Row],[Category]],Table1[Supplier],Table1[[#This Row],[Supplier]],Table1[Brand],Table1[[#This Row],[Brand]],Table1[Year],Table1[[#This Row],[Year]]-1,Table1[Month],"&gt;"&amp;Table1[[#This Row],[Month]])</f>
        <v>151653</v>
      </c>
      <c r="I746" s="17" t="str">
        <f>TEXT(DATE(Table1[[#This Row],[Year]],Table1[[#This Row],[Month]],1),"mmmm")</f>
        <v>April</v>
      </c>
    </row>
    <row r="747" spans="1:9" x14ac:dyDescent="0.35">
      <c r="A747" t="s">
        <v>15</v>
      </c>
      <c r="B747" t="s">
        <v>13</v>
      </c>
      <c r="C747" t="s">
        <v>14</v>
      </c>
      <c r="D747">
        <v>2022</v>
      </c>
      <c r="E747">
        <v>5</v>
      </c>
      <c r="F747" s="17">
        <v>13663</v>
      </c>
      <c r="G747" s="17">
        <f>SUMIFS(Table1[Profit (Month)],Table1[Category],Table1[[#This Row],[Category]],Table1[Supplier],Table1[[#This Row],[Supplier]],Table1[Brand],Table1[[#This Row],[Brand]],Table1[Year],Table1[[#This Row],[Year]],Table1[Month],"&lt;="&amp;Table1[[#This Row],[Month]])</f>
        <v>65008</v>
      </c>
      <c r="H747" s="17">
        <f>Table1[[#This Row],[YTD profit ]]+SUMIFS(Table1[Profit (Month)],Table1[Category],Table1[[#This Row],[Category]],Table1[Supplier],Table1[[#This Row],[Supplier]],Table1[Brand],Table1[[#This Row],[Brand]],Table1[Year],Table1[[#This Row],[Year]]-1,Table1[Month],"&gt;"&amp;Table1[[#This Row],[Month]])</f>
        <v>151957</v>
      </c>
      <c r="I747" s="17" t="str">
        <f>TEXT(DATE(Table1[[#This Row],[Year]],Table1[[#This Row],[Month]],1),"mmmm")</f>
        <v>May</v>
      </c>
    </row>
    <row r="748" spans="1:9" x14ac:dyDescent="0.35">
      <c r="A748" t="s">
        <v>15</v>
      </c>
      <c r="B748" t="s">
        <v>13</v>
      </c>
      <c r="C748" t="s">
        <v>14</v>
      </c>
      <c r="D748">
        <v>2022</v>
      </c>
      <c r="E748">
        <v>6</v>
      </c>
      <c r="F748" s="17">
        <v>10654</v>
      </c>
      <c r="G748" s="17">
        <f>SUMIFS(Table1[Profit (Month)],Table1[Category],Table1[[#This Row],[Category]],Table1[Supplier],Table1[[#This Row],[Supplier]],Table1[Brand],Table1[[#This Row],[Brand]],Table1[Year],Table1[[#This Row],[Year]],Table1[Month],"&lt;="&amp;Table1[[#This Row],[Month]])</f>
        <v>75662</v>
      </c>
      <c r="H748" s="17">
        <f>Table1[[#This Row],[YTD profit ]]+SUMIFS(Table1[Profit (Month)],Table1[Category],Table1[[#This Row],[Category]],Table1[Supplier],Table1[[#This Row],[Supplier]],Table1[Brand],Table1[[#This Row],[Brand]],Table1[Year],Table1[[#This Row],[Year]]-1,Table1[Month],"&gt;"&amp;Table1[[#This Row],[Month]])</f>
        <v>152066</v>
      </c>
      <c r="I748" s="17" t="str">
        <f>TEXT(DATE(Table1[[#This Row],[Year]],Table1[[#This Row],[Month]],1),"mmmm")</f>
        <v>June</v>
      </c>
    </row>
    <row r="749" spans="1:9" x14ac:dyDescent="0.35">
      <c r="A749" t="s">
        <v>15</v>
      </c>
      <c r="B749" t="s">
        <v>13</v>
      </c>
      <c r="C749" t="s">
        <v>14</v>
      </c>
      <c r="D749">
        <v>2022</v>
      </c>
      <c r="E749">
        <v>7</v>
      </c>
      <c r="F749" s="17">
        <v>12448</v>
      </c>
      <c r="G749" s="17">
        <f>SUMIFS(Table1[Profit (Month)],Table1[Category],Table1[[#This Row],[Category]],Table1[Supplier],Table1[[#This Row],[Supplier]],Table1[Brand],Table1[[#This Row],[Brand]],Table1[Year],Table1[[#This Row],[Year]],Table1[Month],"&lt;="&amp;Table1[[#This Row],[Month]])</f>
        <v>88110</v>
      </c>
      <c r="H749" s="17">
        <f>Table1[[#This Row],[YTD profit ]]+SUMIFS(Table1[Profit (Month)],Table1[Category],Table1[[#This Row],[Category]],Table1[Supplier],Table1[[#This Row],[Supplier]],Table1[Brand],Table1[[#This Row],[Brand]],Table1[Year],Table1[[#This Row],[Year]]-1,Table1[Month],"&gt;"&amp;Table1[[#This Row],[Month]])</f>
        <v>150683</v>
      </c>
      <c r="I749" s="17" t="str">
        <f>TEXT(DATE(Table1[[#This Row],[Year]],Table1[[#This Row],[Month]],1),"mmmm")</f>
        <v>July</v>
      </c>
    </row>
    <row r="750" spans="1:9" x14ac:dyDescent="0.35">
      <c r="A750" t="s">
        <v>15</v>
      </c>
      <c r="B750" t="s">
        <v>13</v>
      </c>
      <c r="C750" t="s">
        <v>14</v>
      </c>
      <c r="D750">
        <v>2022</v>
      </c>
      <c r="E750">
        <v>8</v>
      </c>
      <c r="F750" s="17">
        <v>14130</v>
      </c>
      <c r="G750" s="17">
        <f>SUMIFS(Table1[Profit (Month)],Table1[Category],Table1[[#This Row],[Category]],Table1[Supplier],Table1[[#This Row],[Supplier]],Table1[Brand],Table1[[#This Row],[Brand]],Table1[Year],Table1[[#This Row],[Year]],Table1[Month],"&lt;="&amp;Table1[[#This Row],[Month]])</f>
        <v>102240</v>
      </c>
      <c r="H750" s="17">
        <f>Table1[[#This Row],[YTD profit ]]+SUMIFS(Table1[Profit (Month)],Table1[Category],Table1[[#This Row],[Category]],Table1[Supplier],Table1[[#This Row],[Supplier]],Table1[Brand],Table1[[#This Row],[Brand]],Table1[Year],Table1[[#This Row],[Year]]-1,Table1[Month],"&gt;"&amp;Table1[[#This Row],[Month]])</f>
        <v>153297</v>
      </c>
      <c r="I750" s="17" t="str">
        <f>TEXT(DATE(Table1[[#This Row],[Year]],Table1[[#This Row],[Month]],1),"mmmm")</f>
        <v>August</v>
      </c>
    </row>
    <row r="751" spans="1:9" x14ac:dyDescent="0.35">
      <c r="A751" t="s">
        <v>15</v>
      </c>
      <c r="B751" t="s">
        <v>13</v>
      </c>
      <c r="C751" t="s">
        <v>14</v>
      </c>
      <c r="D751">
        <v>2022</v>
      </c>
      <c r="E751">
        <v>9</v>
      </c>
      <c r="F751" s="17">
        <v>13687</v>
      </c>
      <c r="G751" s="17">
        <f>SUMIFS(Table1[Profit (Month)],Table1[Category],Table1[[#This Row],[Category]],Table1[Supplier],Table1[[#This Row],[Supplier]],Table1[Brand],Table1[[#This Row],[Brand]],Table1[Year],Table1[[#This Row],[Year]],Table1[Month],"&lt;="&amp;Table1[[#This Row],[Month]])</f>
        <v>115927</v>
      </c>
      <c r="H751" s="17">
        <f>Table1[[#This Row],[YTD profit ]]+SUMIFS(Table1[Profit (Month)],Table1[Category],Table1[[#This Row],[Category]],Table1[Supplier],Table1[[#This Row],[Supplier]],Table1[Brand],Table1[[#This Row],[Brand]],Table1[Year],Table1[[#This Row],[Year]]-1,Table1[Month],"&gt;"&amp;Table1[[#This Row],[Month]])</f>
        <v>153422</v>
      </c>
      <c r="I751" s="17" t="str">
        <f>TEXT(DATE(Table1[[#This Row],[Year]],Table1[[#This Row],[Month]],1),"mmmm")</f>
        <v>September</v>
      </c>
    </row>
    <row r="752" spans="1:9" x14ac:dyDescent="0.35">
      <c r="A752" t="s">
        <v>15</v>
      </c>
      <c r="B752" t="s">
        <v>13</v>
      </c>
      <c r="C752" t="s">
        <v>14</v>
      </c>
      <c r="D752">
        <v>2022</v>
      </c>
      <c r="E752">
        <v>10</v>
      </c>
      <c r="F752" s="17">
        <v>11281</v>
      </c>
      <c r="G752" s="17">
        <f>SUMIFS(Table1[Profit (Month)],Table1[Category],Table1[[#This Row],[Category]],Table1[Supplier],Table1[[#This Row],[Supplier]],Table1[Brand],Table1[[#This Row],[Brand]],Table1[Year],Table1[[#This Row],[Year]],Table1[Month],"&lt;="&amp;Table1[[#This Row],[Month]])</f>
        <v>127208</v>
      </c>
      <c r="H752" s="17">
        <f>Table1[[#This Row],[YTD profit ]]+SUMIFS(Table1[Profit (Month)],Table1[Category],Table1[[#This Row],[Category]],Table1[Supplier],Table1[[#This Row],[Supplier]],Table1[Brand],Table1[[#This Row],[Brand]],Table1[Year],Table1[[#This Row],[Year]]-1,Table1[Month],"&gt;"&amp;Table1[[#This Row],[Month]])</f>
        <v>150926</v>
      </c>
      <c r="I752" s="17" t="str">
        <f>TEXT(DATE(Table1[[#This Row],[Year]],Table1[[#This Row],[Month]],1),"mmmm")</f>
        <v>October</v>
      </c>
    </row>
    <row r="753" spans="1:9" x14ac:dyDescent="0.35">
      <c r="A753" t="s">
        <v>15</v>
      </c>
      <c r="B753" t="s">
        <v>13</v>
      </c>
      <c r="C753" t="s">
        <v>14</v>
      </c>
      <c r="D753">
        <v>2022</v>
      </c>
      <c r="E753">
        <v>11</v>
      </c>
      <c r="F753" s="17">
        <v>14362</v>
      </c>
      <c r="G753" s="17">
        <f>SUMIFS(Table1[Profit (Month)],Table1[Category],Table1[[#This Row],[Category]],Table1[Supplier],Table1[[#This Row],[Supplier]],Table1[Brand],Table1[[#This Row],[Brand]],Table1[Year],Table1[[#This Row],[Year]],Table1[Month],"&lt;="&amp;Table1[[#This Row],[Month]])</f>
        <v>141570</v>
      </c>
      <c r="H753" s="17">
        <f>Table1[[#This Row],[YTD profit ]]+SUMIFS(Table1[Profit (Month)],Table1[Category],Table1[[#This Row],[Category]],Table1[Supplier],Table1[[#This Row],[Supplier]],Table1[Brand],Table1[[#This Row],[Brand]],Table1[Year],Table1[[#This Row],[Year]]-1,Table1[Month],"&gt;"&amp;Table1[[#This Row],[Month]])</f>
        <v>153849</v>
      </c>
      <c r="I753" s="17" t="str">
        <f>TEXT(DATE(Table1[[#This Row],[Year]],Table1[[#This Row],[Month]],1),"mmmm")</f>
        <v>November</v>
      </c>
    </row>
    <row r="754" spans="1:9" x14ac:dyDescent="0.35">
      <c r="A754" t="s">
        <v>15</v>
      </c>
      <c r="B754" t="s">
        <v>13</v>
      </c>
      <c r="C754" t="s">
        <v>14</v>
      </c>
      <c r="D754">
        <v>2022</v>
      </c>
      <c r="E754">
        <v>12</v>
      </c>
      <c r="F754" s="17">
        <v>10611</v>
      </c>
      <c r="G754" s="17">
        <f>SUMIFS(Table1[Profit (Month)],Table1[Category],Table1[[#This Row],[Category]],Table1[Supplier],Table1[[#This Row],[Supplier]],Table1[Brand],Table1[[#This Row],[Brand]],Table1[Year],Table1[[#This Row],[Year]],Table1[Month],"&lt;="&amp;Table1[[#This Row],[Month]])</f>
        <v>152181</v>
      </c>
      <c r="H754" s="17">
        <f>Table1[[#This Row],[YTD profit ]]+SUMIFS(Table1[Profit (Month)],Table1[Category],Table1[[#This Row],[Category]],Table1[Supplier],Table1[[#This Row],[Supplier]],Table1[Brand],Table1[[#This Row],[Brand]],Table1[Year],Table1[[#This Row],[Year]]-1,Table1[Month],"&gt;"&amp;Table1[[#This Row],[Month]])</f>
        <v>152181</v>
      </c>
      <c r="I754" s="17" t="str">
        <f>TEXT(DATE(Table1[[#This Row],[Year]],Table1[[#This Row],[Month]],1),"mmmm")</f>
        <v>December</v>
      </c>
    </row>
    <row r="755" spans="1:9" x14ac:dyDescent="0.35">
      <c r="A755" t="s">
        <v>15</v>
      </c>
      <c r="B755" t="s">
        <v>13</v>
      </c>
      <c r="C755" t="s">
        <v>14</v>
      </c>
      <c r="D755">
        <v>2023</v>
      </c>
      <c r="E755">
        <v>1</v>
      </c>
      <c r="F755" s="17">
        <v>10034</v>
      </c>
      <c r="G755" s="17">
        <f>SUMIFS(Table1[Profit (Month)],Table1[Category],Table1[[#This Row],[Category]],Table1[Supplier],Table1[[#This Row],[Supplier]],Table1[Brand],Table1[[#This Row],[Brand]],Table1[Year],Table1[[#This Row],[Year]],Table1[Month],"&lt;="&amp;Table1[[#This Row],[Month]])</f>
        <v>10034</v>
      </c>
      <c r="H755" s="17">
        <f>Table1[[#This Row],[YTD profit ]]+SUMIFS(Table1[Profit (Month)],Table1[Category],Table1[[#This Row],[Category]],Table1[Supplier],Table1[[#This Row],[Supplier]],Table1[Brand],Table1[[#This Row],[Brand]],Table1[Year],Table1[[#This Row],[Year]]-1,Table1[Month],"&gt;"&amp;Table1[[#This Row],[Month]])</f>
        <v>147912</v>
      </c>
      <c r="I755" s="17" t="str">
        <f>TEXT(DATE(Table1[[#This Row],[Year]],Table1[[#This Row],[Month]],1),"mmmm")</f>
        <v>January</v>
      </c>
    </row>
    <row r="756" spans="1:9" x14ac:dyDescent="0.35">
      <c r="A756" t="s">
        <v>15</v>
      </c>
      <c r="B756" t="s">
        <v>13</v>
      </c>
      <c r="C756" t="s">
        <v>14</v>
      </c>
      <c r="D756">
        <v>2023</v>
      </c>
      <c r="E756">
        <v>2</v>
      </c>
      <c r="F756" s="17">
        <v>11431</v>
      </c>
      <c r="G756" s="17">
        <f>SUMIFS(Table1[Profit (Month)],Table1[Category],Table1[[#This Row],[Category]],Table1[Supplier],Table1[[#This Row],[Supplier]],Table1[Brand],Table1[[#This Row],[Brand]],Table1[Year],Table1[[#This Row],[Year]],Table1[Month],"&lt;="&amp;Table1[[#This Row],[Month]])</f>
        <v>21465</v>
      </c>
      <c r="H756" s="17">
        <f>Table1[[#This Row],[YTD profit ]]+SUMIFS(Table1[Profit (Month)],Table1[Category],Table1[[#This Row],[Category]],Table1[Supplier],Table1[[#This Row],[Supplier]],Table1[Brand],Table1[[#This Row],[Brand]],Table1[Year],Table1[[#This Row],[Year]]-1,Table1[Month],"&gt;"&amp;Table1[[#This Row],[Month]])</f>
        <v>147500</v>
      </c>
      <c r="I756" s="17" t="str">
        <f>TEXT(DATE(Table1[[#This Row],[Year]],Table1[[#This Row],[Month]],1),"mmmm")</f>
        <v>February</v>
      </c>
    </row>
    <row r="757" spans="1:9" x14ac:dyDescent="0.35">
      <c r="A757" t="s">
        <v>15</v>
      </c>
      <c r="B757" t="s">
        <v>13</v>
      </c>
      <c r="C757" t="s">
        <v>14</v>
      </c>
      <c r="D757">
        <v>2023</v>
      </c>
      <c r="E757">
        <v>3</v>
      </c>
      <c r="F757" s="17">
        <v>10867</v>
      </c>
      <c r="G757" s="17">
        <f>SUMIFS(Table1[Profit (Month)],Table1[Category],Table1[[#This Row],[Category]],Table1[Supplier],Table1[[#This Row],[Supplier]],Table1[Brand],Table1[[#This Row],[Brand]],Table1[Year],Table1[[#This Row],[Year]],Table1[Month],"&lt;="&amp;Table1[[#This Row],[Month]])</f>
        <v>32332</v>
      </c>
      <c r="H757" s="17">
        <f>Table1[[#This Row],[YTD profit ]]+SUMIFS(Table1[Profit (Month)],Table1[Category],Table1[[#This Row],[Category]],Table1[Supplier],Table1[[#This Row],[Supplier]],Table1[Brand],Table1[[#This Row],[Brand]],Table1[Year],Table1[[#This Row],[Year]]-1,Table1[Month],"&gt;"&amp;Table1[[#This Row],[Month]])</f>
        <v>144508</v>
      </c>
      <c r="I757" s="17" t="str">
        <f>TEXT(DATE(Table1[[#This Row],[Year]],Table1[[#This Row],[Month]],1),"mmmm")</f>
        <v>March</v>
      </c>
    </row>
    <row r="758" spans="1:9" x14ac:dyDescent="0.35">
      <c r="A758" t="s">
        <v>15</v>
      </c>
      <c r="B758" t="s">
        <v>13</v>
      </c>
      <c r="C758" t="s">
        <v>14</v>
      </c>
      <c r="D758">
        <v>2023</v>
      </c>
      <c r="E758">
        <v>4</v>
      </c>
      <c r="F758" s="17">
        <v>14691</v>
      </c>
      <c r="G758" s="17">
        <f>SUMIFS(Table1[Profit (Month)],Table1[Category],Table1[[#This Row],[Category]],Table1[Supplier],Table1[[#This Row],[Supplier]],Table1[Brand],Table1[[#This Row],[Brand]],Table1[Year],Table1[[#This Row],[Year]],Table1[Month],"&lt;="&amp;Table1[[#This Row],[Month]])</f>
        <v>47023</v>
      </c>
      <c r="H758" s="17">
        <f>Table1[[#This Row],[YTD profit ]]+SUMIFS(Table1[Profit (Month)],Table1[Category],Table1[[#This Row],[Category]],Table1[Supplier],Table1[[#This Row],[Supplier]],Table1[Brand],Table1[[#This Row],[Brand]],Table1[Year],Table1[[#This Row],[Year]]-1,Table1[Month],"&gt;"&amp;Table1[[#This Row],[Month]])</f>
        <v>147859</v>
      </c>
      <c r="I758" s="17" t="str">
        <f>TEXT(DATE(Table1[[#This Row],[Year]],Table1[[#This Row],[Month]],1),"mmmm")</f>
        <v>April</v>
      </c>
    </row>
    <row r="759" spans="1:9" x14ac:dyDescent="0.35">
      <c r="A759" t="s">
        <v>15</v>
      </c>
      <c r="B759" t="s">
        <v>13</v>
      </c>
      <c r="C759" t="s">
        <v>14</v>
      </c>
      <c r="D759">
        <v>2023</v>
      </c>
      <c r="E759">
        <v>5</v>
      </c>
      <c r="F759" s="17">
        <v>10120</v>
      </c>
      <c r="G759" s="17">
        <f>SUMIFS(Table1[Profit (Month)],Table1[Category],Table1[[#This Row],[Category]],Table1[Supplier],Table1[[#This Row],[Supplier]],Table1[Brand],Table1[[#This Row],[Brand]],Table1[Year],Table1[[#This Row],[Year]],Table1[Month],"&lt;="&amp;Table1[[#This Row],[Month]])</f>
        <v>57143</v>
      </c>
      <c r="H759" s="17">
        <f>Table1[[#This Row],[YTD profit ]]+SUMIFS(Table1[Profit (Month)],Table1[Category],Table1[[#This Row],[Category]],Table1[Supplier],Table1[[#This Row],[Supplier]],Table1[Brand],Table1[[#This Row],[Brand]],Table1[Year],Table1[[#This Row],[Year]]-1,Table1[Month],"&gt;"&amp;Table1[[#This Row],[Month]])</f>
        <v>144316</v>
      </c>
      <c r="I759" s="17" t="str">
        <f>TEXT(DATE(Table1[[#This Row],[Year]],Table1[[#This Row],[Month]],1),"mmmm")</f>
        <v>May</v>
      </c>
    </row>
    <row r="760" spans="1:9" x14ac:dyDescent="0.35">
      <c r="A760" t="s">
        <v>15</v>
      </c>
      <c r="B760" t="s">
        <v>13</v>
      </c>
      <c r="C760" t="s">
        <v>14</v>
      </c>
      <c r="D760">
        <v>2023</v>
      </c>
      <c r="E760">
        <v>6</v>
      </c>
      <c r="F760" s="17">
        <v>11749</v>
      </c>
      <c r="G760" s="17">
        <f>SUMIFS(Table1[Profit (Month)],Table1[Category],Table1[[#This Row],[Category]],Table1[Supplier],Table1[[#This Row],[Supplier]],Table1[Brand],Table1[[#This Row],[Brand]],Table1[Year],Table1[[#This Row],[Year]],Table1[Month],"&lt;="&amp;Table1[[#This Row],[Month]])</f>
        <v>68892</v>
      </c>
      <c r="H760" s="17">
        <f>Table1[[#This Row],[YTD profit ]]+SUMIFS(Table1[Profit (Month)],Table1[Category],Table1[[#This Row],[Category]],Table1[Supplier],Table1[[#This Row],[Supplier]],Table1[Brand],Table1[[#This Row],[Brand]],Table1[Year],Table1[[#This Row],[Year]]-1,Table1[Month],"&gt;"&amp;Table1[[#This Row],[Month]])</f>
        <v>145411</v>
      </c>
      <c r="I760" s="17" t="str">
        <f>TEXT(DATE(Table1[[#This Row],[Year]],Table1[[#This Row],[Month]],1),"mmmm")</f>
        <v>June</v>
      </c>
    </row>
    <row r="761" spans="1:9" x14ac:dyDescent="0.35">
      <c r="A761" t="s">
        <v>15</v>
      </c>
      <c r="B761" t="s">
        <v>13</v>
      </c>
      <c r="C761" t="s">
        <v>14</v>
      </c>
      <c r="D761">
        <v>2023</v>
      </c>
      <c r="E761">
        <v>7</v>
      </c>
      <c r="F761" s="17">
        <v>13139</v>
      </c>
      <c r="G761" s="17">
        <f>SUMIFS(Table1[Profit (Month)],Table1[Category],Table1[[#This Row],[Category]],Table1[Supplier],Table1[[#This Row],[Supplier]],Table1[Brand],Table1[[#This Row],[Brand]],Table1[Year],Table1[[#This Row],[Year]],Table1[Month],"&lt;="&amp;Table1[[#This Row],[Month]])</f>
        <v>82031</v>
      </c>
      <c r="H761" s="17">
        <f>Table1[[#This Row],[YTD profit ]]+SUMIFS(Table1[Profit (Month)],Table1[Category],Table1[[#This Row],[Category]],Table1[Supplier],Table1[[#This Row],[Supplier]],Table1[Brand],Table1[[#This Row],[Brand]],Table1[Year],Table1[[#This Row],[Year]]-1,Table1[Month],"&gt;"&amp;Table1[[#This Row],[Month]])</f>
        <v>146102</v>
      </c>
      <c r="I761" s="17" t="str">
        <f>TEXT(DATE(Table1[[#This Row],[Year]],Table1[[#This Row],[Month]],1),"mmmm")</f>
        <v>July</v>
      </c>
    </row>
    <row r="762" spans="1:9" x14ac:dyDescent="0.35">
      <c r="A762" t="s">
        <v>15</v>
      </c>
      <c r="B762" t="s">
        <v>13</v>
      </c>
      <c r="C762" t="s">
        <v>14</v>
      </c>
      <c r="D762">
        <v>2023</v>
      </c>
      <c r="E762">
        <v>8</v>
      </c>
      <c r="F762" s="17">
        <v>13658</v>
      </c>
      <c r="G762" s="17">
        <f>SUMIFS(Table1[Profit (Month)],Table1[Category],Table1[[#This Row],[Category]],Table1[Supplier],Table1[[#This Row],[Supplier]],Table1[Brand],Table1[[#This Row],[Brand]],Table1[Year],Table1[[#This Row],[Year]],Table1[Month],"&lt;="&amp;Table1[[#This Row],[Month]])</f>
        <v>95689</v>
      </c>
      <c r="H762" s="17">
        <f>Table1[[#This Row],[YTD profit ]]+SUMIFS(Table1[Profit (Month)],Table1[Category],Table1[[#This Row],[Category]],Table1[Supplier],Table1[[#This Row],[Supplier]],Table1[Brand],Table1[[#This Row],[Brand]],Table1[Year],Table1[[#This Row],[Year]]-1,Table1[Month],"&gt;"&amp;Table1[[#This Row],[Month]])</f>
        <v>145630</v>
      </c>
      <c r="I762" s="17" t="str">
        <f>TEXT(DATE(Table1[[#This Row],[Year]],Table1[[#This Row],[Month]],1),"mmmm")</f>
        <v>August</v>
      </c>
    </row>
    <row r="763" spans="1:9" x14ac:dyDescent="0.35">
      <c r="A763" t="s">
        <v>15</v>
      </c>
      <c r="B763" t="s">
        <v>13</v>
      </c>
      <c r="C763" t="s">
        <v>14</v>
      </c>
      <c r="D763">
        <v>2023</v>
      </c>
      <c r="E763">
        <v>9</v>
      </c>
      <c r="F763" s="17">
        <v>13647</v>
      </c>
      <c r="G763" s="17">
        <f>SUMIFS(Table1[Profit (Month)],Table1[Category],Table1[[#This Row],[Category]],Table1[Supplier],Table1[[#This Row],[Supplier]],Table1[Brand],Table1[[#This Row],[Brand]],Table1[Year],Table1[[#This Row],[Year]],Table1[Month],"&lt;="&amp;Table1[[#This Row],[Month]])</f>
        <v>109336</v>
      </c>
      <c r="H763" s="17">
        <f>Table1[[#This Row],[YTD profit ]]+SUMIFS(Table1[Profit (Month)],Table1[Category],Table1[[#This Row],[Category]],Table1[Supplier],Table1[[#This Row],[Supplier]],Table1[Brand],Table1[[#This Row],[Brand]],Table1[Year],Table1[[#This Row],[Year]]-1,Table1[Month],"&gt;"&amp;Table1[[#This Row],[Month]])</f>
        <v>145590</v>
      </c>
      <c r="I763" s="17" t="str">
        <f>TEXT(DATE(Table1[[#This Row],[Year]],Table1[[#This Row],[Month]],1),"mmmm")</f>
        <v>September</v>
      </c>
    </row>
    <row r="764" spans="1:9" x14ac:dyDescent="0.35">
      <c r="A764" t="s">
        <v>15</v>
      </c>
      <c r="B764" t="s">
        <v>13</v>
      </c>
      <c r="C764" t="s">
        <v>14</v>
      </c>
      <c r="D764">
        <v>2023</v>
      </c>
      <c r="E764">
        <v>10</v>
      </c>
      <c r="F764" s="17">
        <v>11699</v>
      </c>
      <c r="G764" s="17">
        <f>SUMIFS(Table1[Profit (Month)],Table1[Category],Table1[[#This Row],[Category]],Table1[Supplier],Table1[[#This Row],[Supplier]],Table1[Brand],Table1[[#This Row],[Brand]],Table1[Year],Table1[[#This Row],[Year]],Table1[Month],"&lt;="&amp;Table1[[#This Row],[Month]])</f>
        <v>121035</v>
      </c>
      <c r="H764" s="17">
        <f>Table1[[#This Row],[YTD profit ]]+SUMIFS(Table1[Profit (Month)],Table1[Category],Table1[[#This Row],[Category]],Table1[Supplier],Table1[[#This Row],[Supplier]],Table1[Brand],Table1[[#This Row],[Brand]],Table1[Year],Table1[[#This Row],[Year]]-1,Table1[Month],"&gt;"&amp;Table1[[#This Row],[Month]])</f>
        <v>146008</v>
      </c>
      <c r="I764" s="17" t="str">
        <f>TEXT(DATE(Table1[[#This Row],[Year]],Table1[[#This Row],[Month]],1),"mmmm")</f>
        <v>October</v>
      </c>
    </row>
    <row r="765" spans="1:9" x14ac:dyDescent="0.35">
      <c r="A765" t="s">
        <v>15</v>
      </c>
      <c r="B765" t="s">
        <v>13</v>
      </c>
      <c r="C765" t="s">
        <v>14</v>
      </c>
      <c r="D765">
        <v>2023</v>
      </c>
      <c r="E765">
        <v>11</v>
      </c>
      <c r="F765" s="17">
        <v>14289</v>
      </c>
      <c r="G765" s="17">
        <f>SUMIFS(Table1[Profit (Month)],Table1[Category],Table1[[#This Row],[Category]],Table1[Supplier],Table1[[#This Row],[Supplier]],Table1[Brand],Table1[[#This Row],[Brand]],Table1[Year],Table1[[#This Row],[Year]],Table1[Month],"&lt;="&amp;Table1[[#This Row],[Month]])</f>
        <v>135324</v>
      </c>
      <c r="H765" s="17">
        <f>Table1[[#This Row],[YTD profit ]]+SUMIFS(Table1[Profit (Month)],Table1[Category],Table1[[#This Row],[Category]],Table1[Supplier],Table1[[#This Row],[Supplier]],Table1[Brand],Table1[[#This Row],[Brand]],Table1[Year],Table1[[#This Row],[Year]]-1,Table1[Month],"&gt;"&amp;Table1[[#This Row],[Month]])</f>
        <v>145935</v>
      </c>
      <c r="I765" s="17" t="str">
        <f>TEXT(DATE(Table1[[#This Row],[Year]],Table1[[#This Row],[Month]],1),"mmmm")</f>
        <v>November</v>
      </c>
    </row>
    <row r="766" spans="1:9" x14ac:dyDescent="0.35">
      <c r="A766" t="s">
        <v>15</v>
      </c>
      <c r="B766" t="s">
        <v>13</v>
      </c>
      <c r="C766" t="s">
        <v>14</v>
      </c>
      <c r="D766">
        <v>2023</v>
      </c>
      <c r="E766">
        <v>12</v>
      </c>
      <c r="F766" s="17">
        <v>14239</v>
      </c>
      <c r="G766" s="17">
        <f>SUMIFS(Table1[Profit (Month)],Table1[Category],Table1[[#This Row],[Category]],Table1[Supplier],Table1[[#This Row],[Supplier]],Table1[Brand],Table1[[#This Row],[Brand]],Table1[Year],Table1[[#This Row],[Year]],Table1[Month],"&lt;="&amp;Table1[[#This Row],[Month]])</f>
        <v>149563</v>
      </c>
      <c r="H766" s="17">
        <f>Table1[[#This Row],[YTD profit ]]+SUMIFS(Table1[Profit (Month)],Table1[Category],Table1[[#This Row],[Category]],Table1[Supplier],Table1[[#This Row],[Supplier]],Table1[Brand],Table1[[#This Row],[Brand]],Table1[Year],Table1[[#This Row],[Year]]-1,Table1[Month],"&gt;"&amp;Table1[[#This Row],[Month]])</f>
        <v>149563</v>
      </c>
      <c r="I766" s="17" t="str">
        <f>TEXT(DATE(Table1[[#This Row],[Year]],Table1[[#This Row],[Month]],1),"mmmm")</f>
        <v>December</v>
      </c>
    </row>
    <row r="767" spans="1:9" x14ac:dyDescent="0.35">
      <c r="A767" t="s">
        <v>15</v>
      </c>
      <c r="B767" t="s">
        <v>13</v>
      </c>
      <c r="C767" t="s">
        <v>14</v>
      </c>
      <c r="D767">
        <v>2024</v>
      </c>
      <c r="E767">
        <v>1</v>
      </c>
      <c r="F767" s="17">
        <v>12505</v>
      </c>
      <c r="G767" s="17">
        <f>SUMIFS(Table1[Profit (Month)],Table1[Category],Table1[[#This Row],[Category]],Table1[Supplier],Table1[[#This Row],[Supplier]],Table1[Brand],Table1[[#This Row],[Brand]],Table1[Year],Table1[[#This Row],[Year]],Table1[Month],"&lt;="&amp;Table1[[#This Row],[Month]])</f>
        <v>12505</v>
      </c>
      <c r="H767" s="17">
        <f>Table1[[#This Row],[YTD profit ]]+SUMIFS(Table1[Profit (Month)],Table1[Category],Table1[[#This Row],[Category]],Table1[Supplier],Table1[[#This Row],[Supplier]],Table1[Brand],Table1[[#This Row],[Brand]],Table1[Year],Table1[[#This Row],[Year]]-1,Table1[Month],"&gt;"&amp;Table1[[#This Row],[Month]])</f>
        <v>152034</v>
      </c>
      <c r="I767" s="17" t="str">
        <f>TEXT(DATE(Table1[[#This Row],[Year]],Table1[[#This Row],[Month]],1),"mmmm")</f>
        <v>January</v>
      </c>
    </row>
    <row r="768" spans="1:9" x14ac:dyDescent="0.35">
      <c r="A768" t="s">
        <v>15</v>
      </c>
      <c r="B768" t="s">
        <v>13</v>
      </c>
      <c r="C768" t="s">
        <v>14</v>
      </c>
      <c r="D768">
        <v>2024</v>
      </c>
      <c r="E768">
        <v>2</v>
      </c>
      <c r="F768" s="17">
        <v>12001</v>
      </c>
      <c r="G768" s="17">
        <f>SUMIFS(Table1[Profit (Month)],Table1[Category],Table1[[#This Row],[Category]],Table1[Supplier],Table1[[#This Row],[Supplier]],Table1[Brand],Table1[[#This Row],[Brand]],Table1[Year],Table1[[#This Row],[Year]],Table1[Month],"&lt;="&amp;Table1[[#This Row],[Month]])</f>
        <v>24506</v>
      </c>
      <c r="H768" s="17">
        <f>Table1[[#This Row],[YTD profit ]]+SUMIFS(Table1[Profit (Month)],Table1[Category],Table1[[#This Row],[Category]],Table1[Supplier],Table1[[#This Row],[Supplier]],Table1[Brand],Table1[[#This Row],[Brand]],Table1[Year],Table1[[#This Row],[Year]]-1,Table1[Month],"&gt;"&amp;Table1[[#This Row],[Month]])</f>
        <v>152604</v>
      </c>
      <c r="I768" s="17" t="str">
        <f>TEXT(DATE(Table1[[#This Row],[Year]],Table1[[#This Row],[Month]],1),"mmmm")</f>
        <v>February</v>
      </c>
    </row>
    <row r="769" spans="1:9" x14ac:dyDescent="0.35">
      <c r="A769" t="s">
        <v>15</v>
      </c>
      <c r="B769" t="s">
        <v>13</v>
      </c>
      <c r="C769" t="s">
        <v>14</v>
      </c>
      <c r="D769">
        <v>2024</v>
      </c>
      <c r="E769">
        <v>3</v>
      </c>
      <c r="F769" s="17">
        <v>13424</v>
      </c>
      <c r="G769" s="17">
        <f>SUMIFS(Table1[Profit (Month)],Table1[Category],Table1[[#This Row],[Category]],Table1[Supplier],Table1[[#This Row],[Supplier]],Table1[Brand],Table1[[#This Row],[Brand]],Table1[Year],Table1[[#This Row],[Year]],Table1[Month],"&lt;="&amp;Table1[[#This Row],[Month]])</f>
        <v>37930</v>
      </c>
      <c r="H769" s="17">
        <f>Table1[[#This Row],[YTD profit ]]+SUMIFS(Table1[Profit (Month)],Table1[Category],Table1[[#This Row],[Category]],Table1[Supplier],Table1[[#This Row],[Supplier]],Table1[Brand],Table1[[#This Row],[Brand]],Table1[Year],Table1[[#This Row],[Year]]-1,Table1[Month],"&gt;"&amp;Table1[[#This Row],[Month]])</f>
        <v>155161</v>
      </c>
      <c r="I769" s="17" t="str">
        <f>TEXT(DATE(Table1[[#This Row],[Year]],Table1[[#This Row],[Month]],1),"mmmm")</f>
        <v>March</v>
      </c>
    </row>
    <row r="770" spans="1:9" x14ac:dyDescent="0.35">
      <c r="A770" t="s">
        <v>15</v>
      </c>
      <c r="B770" t="s">
        <v>13</v>
      </c>
      <c r="C770" t="s">
        <v>14</v>
      </c>
      <c r="D770">
        <v>2024</v>
      </c>
      <c r="E770">
        <v>4</v>
      </c>
      <c r="F770" s="17">
        <v>14897</v>
      </c>
      <c r="G770" s="17">
        <f>SUMIFS(Table1[Profit (Month)],Table1[Category],Table1[[#This Row],[Category]],Table1[Supplier],Table1[[#This Row],[Supplier]],Table1[Brand],Table1[[#This Row],[Brand]],Table1[Year],Table1[[#This Row],[Year]],Table1[Month],"&lt;="&amp;Table1[[#This Row],[Month]])</f>
        <v>52827</v>
      </c>
      <c r="H770" s="17">
        <f>Table1[[#This Row],[YTD profit ]]+SUMIFS(Table1[Profit (Month)],Table1[Category],Table1[[#This Row],[Category]],Table1[Supplier],Table1[[#This Row],[Supplier]],Table1[Brand],Table1[[#This Row],[Brand]],Table1[Year],Table1[[#This Row],[Year]]-1,Table1[Month],"&gt;"&amp;Table1[[#This Row],[Month]])</f>
        <v>155367</v>
      </c>
      <c r="I770" s="17" t="str">
        <f>TEXT(DATE(Table1[[#This Row],[Year]],Table1[[#This Row],[Month]],1),"mmmm")</f>
        <v>April</v>
      </c>
    </row>
    <row r="771" spans="1:9" x14ac:dyDescent="0.35">
      <c r="A771" t="s">
        <v>15</v>
      </c>
      <c r="B771" t="s">
        <v>13</v>
      </c>
      <c r="C771" t="s">
        <v>14</v>
      </c>
      <c r="D771">
        <v>2024</v>
      </c>
      <c r="E771">
        <v>5</v>
      </c>
      <c r="F771" s="17">
        <v>13726</v>
      </c>
      <c r="G771" s="17">
        <f>SUMIFS(Table1[Profit (Month)],Table1[Category],Table1[[#This Row],[Category]],Table1[Supplier],Table1[[#This Row],[Supplier]],Table1[Brand],Table1[[#This Row],[Brand]],Table1[Year],Table1[[#This Row],[Year]],Table1[Month],"&lt;="&amp;Table1[[#This Row],[Month]])</f>
        <v>66553</v>
      </c>
      <c r="H771" s="17">
        <f>Table1[[#This Row],[YTD profit ]]+SUMIFS(Table1[Profit (Month)],Table1[Category],Table1[[#This Row],[Category]],Table1[Supplier],Table1[[#This Row],[Supplier]],Table1[Brand],Table1[[#This Row],[Brand]],Table1[Year],Table1[[#This Row],[Year]]-1,Table1[Month],"&gt;"&amp;Table1[[#This Row],[Month]])</f>
        <v>158973</v>
      </c>
      <c r="I771" s="17" t="str">
        <f>TEXT(DATE(Table1[[#This Row],[Year]],Table1[[#This Row],[Month]],1),"mmmm")</f>
        <v>May</v>
      </c>
    </row>
    <row r="772" spans="1:9" x14ac:dyDescent="0.35">
      <c r="A772" t="s">
        <v>20</v>
      </c>
      <c r="B772" t="s">
        <v>7</v>
      </c>
      <c r="C772" t="s">
        <v>8</v>
      </c>
      <c r="D772">
        <v>2018</v>
      </c>
      <c r="E772">
        <v>1</v>
      </c>
      <c r="F772" s="17">
        <v>14333</v>
      </c>
      <c r="G772" s="17">
        <f>SUMIFS(Table1[Profit (Month)],Table1[Category],Table1[[#This Row],[Category]],Table1[Supplier],Table1[[#This Row],[Supplier]],Table1[Brand],Table1[[#This Row],[Brand]],Table1[Year],Table1[[#This Row],[Year]],Table1[Month],"&lt;="&amp;Table1[[#This Row],[Month]])</f>
        <v>14333</v>
      </c>
      <c r="H772" s="17">
        <f>Table1[[#This Row],[YTD profit ]]+SUMIFS(Table1[Profit (Month)],Table1[Category],Table1[[#This Row],[Category]],Table1[Supplier],Table1[[#This Row],[Supplier]],Table1[Brand],Table1[[#This Row],[Brand]],Table1[Year],Table1[[#This Row],[Year]]-1,Table1[Month],"&gt;"&amp;Table1[[#This Row],[Month]])</f>
        <v>14333</v>
      </c>
      <c r="I772" s="17" t="str">
        <f>TEXT(DATE(Table1[[#This Row],[Year]],Table1[[#This Row],[Month]],1),"mmmm")</f>
        <v>January</v>
      </c>
    </row>
    <row r="773" spans="1:9" x14ac:dyDescent="0.35">
      <c r="A773" t="s">
        <v>20</v>
      </c>
      <c r="B773" t="s">
        <v>7</v>
      </c>
      <c r="C773" t="s">
        <v>8</v>
      </c>
      <c r="D773">
        <v>2018</v>
      </c>
      <c r="E773">
        <v>2</v>
      </c>
      <c r="F773" s="17">
        <v>10136</v>
      </c>
      <c r="G773" s="17">
        <f>SUMIFS(Table1[Profit (Month)],Table1[Category],Table1[[#This Row],[Category]],Table1[Supplier],Table1[[#This Row],[Supplier]],Table1[Brand],Table1[[#This Row],[Brand]],Table1[Year],Table1[[#This Row],[Year]],Table1[Month],"&lt;="&amp;Table1[[#This Row],[Month]])</f>
        <v>24469</v>
      </c>
      <c r="H773" s="17">
        <f>Table1[[#This Row],[YTD profit ]]+SUMIFS(Table1[Profit (Month)],Table1[Category],Table1[[#This Row],[Category]],Table1[Supplier],Table1[[#This Row],[Supplier]],Table1[Brand],Table1[[#This Row],[Brand]],Table1[Year],Table1[[#This Row],[Year]]-1,Table1[Month],"&gt;"&amp;Table1[[#This Row],[Month]])</f>
        <v>24469</v>
      </c>
      <c r="I773" s="17" t="str">
        <f>TEXT(DATE(Table1[[#This Row],[Year]],Table1[[#This Row],[Month]],1),"mmmm")</f>
        <v>February</v>
      </c>
    </row>
    <row r="774" spans="1:9" x14ac:dyDescent="0.35">
      <c r="A774" t="s">
        <v>20</v>
      </c>
      <c r="B774" t="s">
        <v>7</v>
      </c>
      <c r="C774" t="s">
        <v>8</v>
      </c>
      <c r="D774">
        <v>2018</v>
      </c>
      <c r="E774">
        <v>3</v>
      </c>
      <c r="F774" s="17">
        <v>12286</v>
      </c>
      <c r="G774" s="17">
        <f>SUMIFS(Table1[Profit (Month)],Table1[Category],Table1[[#This Row],[Category]],Table1[Supplier],Table1[[#This Row],[Supplier]],Table1[Brand],Table1[[#This Row],[Brand]],Table1[Year],Table1[[#This Row],[Year]],Table1[Month],"&lt;="&amp;Table1[[#This Row],[Month]])</f>
        <v>36755</v>
      </c>
      <c r="H774" s="17">
        <f>Table1[[#This Row],[YTD profit ]]+SUMIFS(Table1[Profit (Month)],Table1[Category],Table1[[#This Row],[Category]],Table1[Supplier],Table1[[#This Row],[Supplier]],Table1[Brand],Table1[[#This Row],[Brand]],Table1[Year],Table1[[#This Row],[Year]]-1,Table1[Month],"&gt;"&amp;Table1[[#This Row],[Month]])</f>
        <v>36755</v>
      </c>
      <c r="I774" s="17" t="str">
        <f>TEXT(DATE(Table1[[#This Row],[Year]],Table1[[#This Row],[Month]],1),"mmmm")</f>
        <v>March</v>
      </c>
    </row>
    <row r="775" spans="1:9" x14ac:dyDescent="0.35">
      <c r="A775" t="s">
        <v>20</v>
      </c>
      <c r="B775" t="s">
        <v>7</v>
      </c>
      <c r="C775" t="s">
        <v>8</v>
      </c>
      <c r="D775">
        <v>2018</v>
      </c>
      <c r="E775">
        <v>4</v>
      </c>
      <c r="F775" s="17">
        <v>13502</v>
      </c>
      <c r="G775" s="17">
        <f>SUMIFS(Table1[Profit (Month)],Table1[Category],Table1[[#This Row],[Category]],Table1[Supplier],Table1[[#This Row],[Supplier]],Table1[Brand],Table1[[#This Row],[Brand]],Table1[Year],Table1[[#This Row],[Year]],Table1[Month],"&lt;="&amp;Table1[[#This Row],[Month]])</f>
        <v>50257</v>
      </c>
      <c r="H775" s="17">
        <f>Table1[[#This Row],[YTD profit ]]+SUMIFS(Table1[Profit (Month)],Table1[Category],Table1[[#This Row],[Category]],Table1[Supplier],Table1[[#This Row],[Supplier]],Table1[Brand],Table1[[#This Row],[Brand]],Table1[Year],Table1[[#This Row],[Year]]-1,Table1[Month],"&gt;"&amp;Table1[[#This Row],[Month]])</f>
        <v>50257</v>
      </c>
      <c r="I775" s="17" t="str">
        <f>TEXT(DATE(Table1[[#This Row],[Year]],Table1[[#This Row],[Month]],1),"mmmm")</f>
        <v>April</v>
      </c>
    </row>
    <row r="776" spans="1:9" x14ac:dyDescent="0.35">
      <c r="A776" t="s">
        <v>20</v>
      </c>
      <c r="B776" t="s">
        <v>7</v>
      </c>
      <c r="C776" t="s">
        <v>8</v>
      </c>
      <c r="D776">
        <v>2018</v>
      </c>
      <c r="E776">
        <v>5</v>
      </c>
      <c r="F776" s="17">
        <v>14252</v>
      </c>
      <c r="G776" s="17">
        <f>SUMIFS(Table1[Profit (Month)],Table1[Category],Table1[[#This Row],[Category]],Table1[Supplier],Table1[[#This Row],[Supplier]],Table1[Brand],Table1[[#This Row],[Brand]],Table1[Year],Table1[[#This Row],[Year]],Table1[Month],"&lt;="&amp;Table1[[#This Row],[Month]])</f>
        <v>64509</v>
      </c>
      <c r="H776" s="17">
        <f>Table1[[#This Row],[YTD profit ]]+SUMIFS(Table1[Profit (Month)],Table1[Category],Table1[[#This Row],[Category]],Table1[Supplier],Table1[[#This Row],[Supplier]],Table1[Brand],Table1[[#This Row],[Brand]],Table1[Year],Table1[[#This Row],[Year]]-1,Table1[Month],"&gt;"&amp;Table1[[#This Row],[Month]])</f>
        <v>64509</v>
      </c>
      <c r="I776" s="17" t="str">
        <f>TEXT(DATE(Table1[[#This Row],[Year]],Table1[[#This Row],[Month]],1),"mmmm")</f>
        <v>May</v>
      </c>
    </row>
    <row r="777" spans="1:9" x14ac:dyDescent="0.35">
      <c r="A777" t="s">
        <v>20</v>
      </c>
      <c r="B777" t="s">
        <v>7</v>
      </c>
      <c r="C777" t="s">
        <v>8</v>
      </c>
      <c r="D777">
        <v>2018</v>
      </c>
      <c r="E777">
        <v>6</v>
      </c>
      <c r="F777" s="17">
        <v>12398</v>
      </c>
      <c r="G777" s="17">
        <f>SUMIFS(Table1[Profit (Month)],Table1[Category],Table1[[#This Row],[Category]],Table1[Supplier],Table1[[#This Row],[Supplier]],Table1[Brand],Table1[[#This Row],[Brand]],Table1[Year],Table1[[#This Row],[Year]],Table1[Month],"&lt;="&amp;Table1[[#This Row],[Month]])</f>
        <v>76907</v>
      </c>
      <c r="H777" s="17">
        <f>Table1[[#This Row],[YTD profit ]]+SUMIFS(Table1[Profit (Month)],Table1[Category],Table1[[#This Row],[Category]],Table1[Supplier],Table1[[#This Row],[Supplier]],Table1[Brand],Table1[[#This Row],[Brand]],Table1[Year],Table1[[#This Row],[Year]]-1,Table1[Month],"&gt;"&amp;Table1[[#This Row],[Month]])</f>
        <v>76907</v>
      </c>
      <c r="I777" s="17" t="str">
        <f>TEXT(DATE(Table1[[#This Row],[Year]],Table1[[#This Row],[Month]],1),"mmmm")</f>
        <v>June</v>
      </c>
    </row>
    <row r="778" spans="1:9" x14ac:dyDescent="0.35">
      <c r="A778" t="s">
        <v>20</v>
      </c>
      <c r="B778" t="s">
        <v>7</v>
      </c>
      <c r="C778" t="s">
        <v>8</v>
      </c>
      <c r="D778">
        <v>2018</v>
      </c>
      <c r="E778">
        <v>7</v>
      </c>
      <c r="F778" s="17">
        <v>14559</v>
      </c>
      <c r="G778" s="17">
        <f>SUMIFS(Table1[Profit (Month)],Table1[Category],Table1[[#This Row],[Category]],Table1[Supplier],Table1[[#This Row],[Supplier]],Table1[Brand],Table1[[#This Row],[Brand]],Table1[Year],Table1[[#This Row],[Year]],Table1[Month],"&lt;="&amp;Table1[[#This Row],[Month]])</f>
        <v>91466</v>
      </c>
      <c r="H778" s="17">
        <f>Table1[[#This Row],[YTD profit ]]+SUMIFS(Table1[Profit (Month)],Table1[Category],Table1[[#This Row],[Category]],Table1[Supplier],Table1[[#This Row],[Supplier]],Table1[Brand],Table1[[#This Row],[Brand]],Table1[Year],Table1[[#This Row],[Year]]-1,Table1[Month],"&gt;"&amp;Table1[[#This Row],[Month]])</f>
        <v>91466</v>
      </c>
      <c r="I778" s="17" t="str">
        <f>TEXT(DATE(Table1[[#This Row],[Year]],Table1[[#This Row],[Month]],1),"mmmm")</f>
        <v>July</v>
      </c>
    </row>
    <row r="779" spans="1:9" x14ac:dyDescent="0.35">
      <c r="A779" t="s">
        <v>20</v>
      </c>
      <c r="B779" t="s">
        <v>7</v>
      </c>
      <c r="C779" t="s">
        <v>8</v>
      </c>
      <c r="D779">
        <v>2018</v>
      </c>
      <c r="E779">
        <v>8</v>
      </c>
      <c r="F779" s="17">
        <v>11956</v>
      </c>
      <c r="G779" s="17">
        <f>SUMIFS(Table1[Profit (Month)],Table1[Category],Table1[[#This Row],[Category]],Table1[Supplier],Table1[[#This Row],[Supplier]],Table1[Brand],Table1[[#This Row],[Brand]],Table1[Year],Table1[[#This Row],[Year]],Table1[Month],"&lt;="&amp;Table1[[#This Row],[Month]])</f>
        <v>103422</v>
      </c>
      <c r="H779" s="17">
        <f>Table1[[#This Row],[YTD profit ]]+SUMIFS(Table1[Profit (Month)],Table1[Category],Table1[[#This Row],[Category]],Table1[Supplier],Table1[[#This Row],[Supplier]],Table1[Brand],Table1[[#This Row],[Brand]],Table1[Year],Table1[[#This Row],[Year]]-1,Table1[Month],"&gt;"&amp;Table1[[#This Row],[Month]])</f>
        <v>103422</v>
      </c>
      <c r="I779" s="17" t="str">
        <f>TEXT(DATE(Table1[[#This Row],[Year]],Table1[[#This Row],[Month]],1),"mmmm")</f>
        <v>August</v>
      </c>
    </row>
    <row r="780" spans="1:9" x14ac:dyDescent="0.35">
      <c r="A780" t="s">
        <v>20</v>
      </c>
      <c r="B780" t="s">
        <v>7</v>
      </c>
      <c r="C780" t="s">
        <v>8</v>
      </c>
      <c r="D780">
        <v>2018</v>
      </c>
      <c r="E780">
        <v>9</v>
      </c>
      <c r="F780" s="17">
        <v>10928</v>
      </c>
      <c r="G780" s="17">
        <f>SUMIFS(Table1[Profit (Month)],Table1[Category],Table1[[#This Row],[Category]],Table1[Supplier],Table1[[#This Row],[Supplier]],Table1[Brand],Table1[[#This Row],[Brand]],Table1[Year],Table1[[#This Row],[Year]],Table1[Month],"&lt;="&amp;Table1[[#This Row],[Month]])</f>
        <v>114350</v>
      </c>
      <c r="H780" s="17">
        <f>Table1[[#This Row],[YTD profit ]]+SUMIFS(Table1[Profit (Month)],Table1[Category],Table1[[#This Row],[Category]],Table1[Supplier],Table1[[#This Row],[Supplier]],Table1[Brand],Table1[[#This Row],[Brand]],Table1[Year],Table1[[#This Row],[Year]]-1,Table1[Month],"&gt;"&amp;Table1[[#This Row],[Month]])</f>
        <v>114350</v>
      </c>
      <c r="I780" s="17" t="str">
        <f>TEXT(DATE(Table1[[#This Row],[Year]],Table1[[#This Row],[Month]],1),"mmmm")</f>
        <v>September</v>
      </c>
    </row>
    <row r="781" spans="1:9" x14ac:dyDescent="0.35">
      <c r="A781" t="s">
        <v>20</v>
      </c>
      <c r="B781" t="s">
        <v>7</v>
      </c>
      <c r="C781" t="s">
        <v>8</v>
      </c>
      <c r="D781">
        <v>2018</v>
      </c>
      <c r="E781">
        <v>10</v>
      </c>
      <c r="F781" s="17">
        <v>13743</v>
      </c>
      <c r="G781" s="17">
        <f>SUMIFS(Table1[Profit (Month)],Table1[Category],Table1[[#This Row],[Category]],Table1[Supplier],Table1[[#This Row],[Supplier]],Table1[Brand],Table1[[#This Row],[Brand]],Table1[Year],Table1[[#This Row],[Year]],Table1[Month],"&lt;="&amp;Table1[[#This Row],[Month]])</f>
        <v>128093</v>
      </c>
      <c r="H781" s="17">
        <f>Table1[[#This Row],[YTD profit ]]+SUMIFS(Table1[Profit (Month)],Table1[Category],Table1[[#This Row],[Category]],Table1[Supplier],Table1[[#This Row],[Supplier]],Table1[Brand],Table1[[#This Row],[Brand]],Table1[Year],Table1[[#This Row],[Year]]-1,Table1[Month],"&gt;"&amp;Table1[[#This Row],[Month]])</f>
        <v>128093</v>
      </c>
      <c r="I781" s="17" t="str">
        <f>TEXT(DATE(Table1[[#This Row],[Year]],Table1[[#This Row],[Month]],1),"mmmm")</f>
        <v>October</v>
      </c>
    </row>
    <row r="782" spans="1:9" x14ac:dyDescent="0.35">
      <c r="A782" t="s">
        <v>20</v>
      </c>
      <c r="B782" t="s">
        <v>7</v>
      </c>
      <c r="C782" t="s">
        <v>8</v>
      </c>
      <c r="D782">
        <v>2018</v>
      </c>
      <c r="E782">
        <v>11</v>
      </c>
      <c r="F782" s="17">
        <v>12966</v>
      </c>
      <c r="G782" s="17">
        <f>SUMIFS(Table1[Profit (Month)],Table1[Category],Table1[[#This Row],[Category]],Table1[Supplier],Table1[[#This Row],[Supplier]],Table1[Brand],Table1[[#This Row],[Brand]],Table1[Year],Table1[[#This Row],[Year]],Table1[Month],"&lt;="&amp;Table1[[#This Row],[Month]])</f>
        <v>141059</v>
      </c>
      <c r="H782" s="17">
        <f>Table1[[#This Row],[YTD profit ]]+SUMIFS(Table1[Profit (Month)],Table1[Category],Table1[[#This Row],[Category]],Table1[Supplier],Table1[[#This Row],[Supplier]],Table1[Brand],Table1[[#This Row],[Brand]],Table1[Year],Table1[[#This Row],[Year]]-1,Table1[Month],"&gt;"&amp;Table1[[#This Row],[Month]])</f>
        <v>141059</v>
      </c>
      <c r="I782" s="17" t="str">
        <f>TEXT(DATE(Table1[[#This Row],[Year]],Table1[[#This Row],[Month]],1),"mmmm")</f>
        <v>November</v>
      </c>
    </row>
    <row r="783" spans="1:9" x14ac:dyDescent="0.35">
      <c r="A783" t="s">
        <v>20</v>
      </c>
      <c r="B783" t="s">
        <v>7</v>
      </c>
      <c r="C783" t="s">
        <v>8</v>
      </c>
      <c r="D783">
        <v>2018</v>
      </c>
      <c r="E783">
        <v>12</v>
      </c>
      <c r="F783" s="17">
        <v>13546</v>
      </c>
      <c r="G783" s="17">
        <f>SUMIFS(Table1[Profit (Month)],Table1[Category],Table1[[#This Row],[Category]],Table1[Supplier],Table1[[#This Row],[Supplier]],Table1[Brand],Table1[[#This Row],[Brand]],Table1[Year],Table1[[#This Row],[Year]],Table1[Month],"&lt;="&amp;Table1[[#This Row],[Month]])</f>
        <v>154605</v>
      </c>
      <c r="H783" s="17">
        <f>Table1[[#This Row],[YTD profit ]]+SUMIFS(Table1[Profit (Month)],Table1[Category],Table1[[#This Row],[Category]],Table1[Supplier],Table1[[#This Row],[Supplier]],Table1[Brand],Table1[[#This Row],[Brand]],Table1[Year],Table1[[#This Row],[Year]]-1,Table1[Month],"&gt;"&amp;Table1[[#This Row],[Month]])</f>
        <v>154605</v>
      </c>
      <c r="I783" s="17" t="str">
        <f>TEXT(DATE(Table1[[#This Row],[Year]],Table1[[#This Row],[Month]],1),"mmmm")</f>
        <v>December</v>
      </c>
    </row>
    <row r="784" spans="1:9" x14ac:dyDescent="0.35">
      <c r="A784" t="s">
        <v>20</v>
      </c>
      <c r="B784" t="s">
        <v>7</v>
      </c>
      <c r="C784" t="s">
        <v>8</v>
      </c>
      <c r="D784">
        <v>2019</v>
      </c>
      <c r="E784">
        <v>1</v>
      </c>
      <c r="F784" s="17">
        <v>12471</v>
      </c>
      <c r="G784" s="17">
        <f>SUMIFS(Table1[Profit (Month)],Table1[Category],Table1[[#This Row],[Category]],Table1[Supplier],Table1[[#This Row],[Supplier]],Table1[Brand],Table1[[#This Row],[Brand]],Table1[Year],Table1[[#This Row],[Year]],Table1[Month],"&lt;="&amp;Table1[[#This Row],[Month]])</f>
        <v>12471</v>
      </c>
      <c r="H784" s="17">
        <f>Table1[[#This Row],[YTD profit ]]+SUMIFS(Table1[Profit (Month)],Table1[Category],Table1[[#This Row],[Category]],Table1[Supplier],Table1[[#This Row],[Supplier]],Table1[Brand],Table1[[#This Row],[Brand]],Table1[Year],Table1[[#This Row],[Year]]-1,Table1[Month],"&gt;"&amp;Table1[[#This Row],[Month]])</f>
        <v>152743</v>
      </c>
      <c r="I784" s="17" t="str">
        <f>TEXT(DATE(Table1[[#This Row],[Year]],Table1[[#This Row],[Month]],1),"mmmm")</f>
        <v>January</v>
      </c>
    </row>
    <row r="785" spans="1:9" x14ac:dyDescent="0.35">
      <c r="A785" t="s">
        <v>20</v>
      </c>
      <c r="B785" t="s">
        <v>7</v>
      </c>
      <c r="C785" t="s">
        <v>8</v>
      </c>
      <c r="D785">
        <v>2019</v>
      </c>
      <c r="E785">
        <v>2</v>
      </c>
      <c r="F785" s="17">
        <v>14293</v>
      </c>
      <c r="G785" s="17">
        <f>SUMIFS(Table1[Profit (Month)],Table1[Category],Table1[[#This Row],[Category]],Table1[Supplier],Table1[[#This Row],[Supplier]],Table1[Brand],Table1[[#This Row],[Brand]],Table1[Year],Table1[[#This Row],[Year]],Table1[Month],"&lt;="&amp;Table1[[#This Row],[Month]])</f>
        <v>26764</v>
      </c>
      <c r="H785" s="17">
        <f>Table1[[#This Row],[YTD profit ]]+SUMIFS(Table1[Profit (Month)],Table1[Category],Table1[[#This Row],[Category]],Table1[Supplier],Table1[[#This Row],[Supplier]],Table1[Brand],Table1[[#This Row],[Brand]],Table1[Year],Table1[[#This Row],[Year]]-1,Table1[Month],"&gt;"&amp;Table1[[#This Row],[Month]])</f>
        <v>156900</v>
      </c>
      <c r="I785" s="17" t="str">
        <f>TEXT(DATE(Table1[[#This Row],[Year]],Table1[[#This Row],[Month]],1),"mmmm")</f>
        <v>February</v>
      </c>
    </row>
    <row r="786" spans="1:9" x14ac:dyDescent="0.35">
      <c r="A786" t="s">
        <v>20</v>
      </c>
      <c r="B786" t="s">
        <v>7</v>
      </c>
      <c r="C786" t="s">
        <v>8</v>
      </c>
      <c r="D786">
        <v>2019</v>
      </c>
      <c r="E786">
        <v>3</v>
      </c>
      <c r="F786" s="17">
        <v>11053</v>
      </c>
      <c r="G786" s="17">
        <f>SUMIFS(Table1[Profit (Month)],Table1[Category],Table1[[#This Row],[Category]],Table1[Supplier],Table1[[#This Row],[Supplier]],Table1[Brand],Table1[[#This Row],[Brand]],Table1[Year],Table1[[#This Row],[Year]],Table1[Month],"&lt;="&amp;Table1[[#This Row],[Month]])</f>
        <v>37817</v>
      </c>
      <c r="H786" s="17">
        <f>Table1[[#This Row],[YTD profit ]]+SUMIFS(Table1[Profit (Month)],Table1[Category],Table1[[#This Row],[Category]],Table1[Supplier],Table1[[#This Row],[Supplier]],Table1[Brand],Table1[[#This Row],[Brand]],Table1[Year],Table1[[#This Row],[Year]]-1,Table1[Month],"&gt;"&amp;Table1[[#This Row],[Month]])</f>
        <v>155667</v>
      </c>
      <c r="I786" s="17" t="str">
        <f>TEXT(DATE(Table1[[#This Row],[Year]],Table1[[#This Row],[Month]],1),"mmmm")</f>
        <v>March</v>
      </c>
    </row>
    <row r="787" spans="1:9" x14ac:dyDescent="0.35">
      <c r="A787" t="s">
        <v>20</v>
      </c>
      <c r="B787" t="s">
        <v>7</v>
      </c>
      <c r="C787" t="s">
        <v>8</v>
      </c>
      <c r="D787">
        <v>2019</v>
      </c>
      <c r="E787">
        <v>4</v>
      </c>
      <c r="F787" s="17">
        <v>12166</v>
      </c>
      <c r="G787" s="17">
        <f>SUMIFS(Table1[Profit (Month)],Table1[Category],Table1[[#This Row],[Category]],Table1[Supplier],Table1[[#This Row],[Supplier]],Table1[Brand],Table1[[#This Row],[Brand]],Table1[Year],Table1[[#This Row],[Year]],Table1[Month],"&lt;="&amp;Table1[[#This Row],[Month]])</f>
        <v>49983</v>
      </c>
      <c r="H787" s="17">
        <f>Table1[[#This Row],[YTD profit ]]+SUMIFS(Table1[Profit (Month)],Table1[Category],Table1[[#This Row],[Category]],Table1[Supplier],Table1[[#This Row],[Supplier]],Table1[Brand],Table1[[#This Row],[Brand]],Table1[Year],Table1[[#This Row],[Year]]-1,Table1[Month],"&gt;"&amp;Table1[[#This Row],[Month]])</f>
        <v>154331</v>
      </c>
      <c r="I787" s="17" t="str">
        <f>TEXT(DATE(Table1[[#This Row],[Year]],Table1[[#This Row],[Month]],1),"mmmm")</f>
        <v>April</v>
      </c>
    </row>
    <row r="788" spans="1:9" x14ac:dyDescent="0.35">
      <c r="A788" t="s">
        <v>20</v>
      </c>
      <c r="B788" t="s">
        <v>7</v>
      </c>
      <c r="C788" t="s">
        <v>8</v>
      </c>
      <c r="D788">
        <v>2019</v>
      </c>
      <c r="E788">
        <v>5</v>
      </c>
      <c r="F788" s="17">
        <v>14618</v>
      </c>
      <c r="G788" s="17">
        <f>SUMIFS(Table1[Profit (Month)],Table1[Category],Table1[[#This Row],[Category]],Table1[Supplier],Table1[[#This Row],[Supplier]],Table1[Brand],Table1[[#This Row],[Brand]],Table1[Year],Table1[[#This Row],[Year]],Table1[Month],"&lt;="&amp;Table1[[#This Row],[Month]])</f>
        <v>64601</v>
      </c>
      <c r="H788" s="17">
        <f>Table1[[#This Row],[YTD profit ]]+SUMIFS(Table1[Profit (Month)],Table1[Category],Table1[[#This Row],[Category]],Table1[Supplier],Table1[[#This Row],[Supplier]],Table1[Brand],Table1[[#This Row],[Brand]],Table1[Year],Table1[[#This Row],[Year]]-1,Table1[Month],"&gt;"&amp;Table1[[#This Row],[Month]])</f>
        <v>154697</v>
      </c>
      <c r="I788" s="17" t="str">
        <f>TEXT(DATE(Table1[[#This Row],[Year]],Table1[[#This Row],[Month]],1),"mmmm")</f>
        <v>May</v>
      </c>
    </row>
    <row r="789" spans="1:9" x14ac:dyDescent="0.35">
      <c r="A789" t="s">
        <v>20</v>
      </c>
      <c r="B789" t="s">
        <v>7</v>
      </c>
      <c r="C789" t="s">
        <v>8</v>
      </c>
      <c r="D789">
        <v>2019</v>
      </c>
      <c r="E789">
        <v>6</v>
      </c>
      <c r="F789" s="17">
        <v>10308</v>
      </c>
      <c r="G789" s="17">
        <f>SUMIFS(Table1[Profit (Month)],Table1[Category],Table1[[#This Row],[Category]],Table1[Supplier],Table1[[#This Row],[Supplier]],Table1[Brand],Table1[[#This Row],[Brand]],Table1[Year],Table1[[#This Row],[Year]],Table1[Month],"&lt;="&amp;Table1[[#This Row],[Month]])</f>
        <v>74909</v>
      </c>
      <c r="H789" s="17">
        <f>Table1[[#This Row],[YTD profit ]]+SUMIFS(Table1[Profit (Month)],Table1[Category],Table1[[#This Row],[Category]],Table1[Supplier],Table1[[#This Row],[Supplier]],Table1[Brand],Table1[[#This Row],[Brand]],Table1[Year],Table1[[#This Row],[Year]]-1,Table1[Month],"&gt;"&amp;Table1[[#This Row],[Month]])</f>
        <v>152607</v>
      </c>
      <c r="I789" s="17" t="str">
        <f>TEXT(DATE(Table1[[#This Row],[Year]],Table1[[#This Row],[Month]],1),"mmmm")</f>
        <v>June</v>
      </c>
    </row>
    <row r="790" spans="1:9" x14ac:dyDescent="0.35">
      <c r="A790" t="s">
        <v>20</v>
      </c>
      <c r="B790" t="s">
        <v>7</v>
      </c>
      <c r="C790" t="s">
        <v>8</v>
      </c>
      <c r="D790">
        <v>2019</v>
      </c>
      <c r="E790">
        <v>7</v>
      </c>
      <c r="F790" s="17">
        <v>12629</v>
      </c>
      <c r="G790" s="17">
        <f>SUMIFS(Table1[Profit (Month)],Table1[Category],Table1[[#This Row],[Category]],Table1[Supplier],Table1[[#This Row],[Supplier]],Table1[Brand],Table1[[#This Row],[Brand]],Table1[Year],Table1[[#This Row],[Year]],Table1[Month],"&lt;="&amp;Table1[[#This Row],[Month]])</f>
        <v>87538</v>
      </c>
      <c r="H790" s="17">
        <f>Table1[[#This Row],[YTD profit ]]+SUMIFS(Table1[Profit (Month)],Table1[Category],Table1[[#This Row],[Category]],Table1[Supplier],Table1[[#This Row],[Supplier]],Table1[Brand],Table1[[#This Row],[Brand]],Table1[Year],Table1[[#This Row],[Year]]-1,Table1[Month],"&gt;"&amp;Table1[[#This Row],[Month]])</f>
        <v>150677</v>
      </c>
      <c r="I790" s="17" t="str">
        <f>TEXT(DATE(Table1[[#This Row],[Year]],Table1[[#This Row],[Month]],1),"mmmm")</f>
        <v>July</v>
      </c>
    </row>
    <row r="791" spans="1:9" x14ac:dyDescent="0.35">
      <c r="A791" t="s">
        <v>20</v>
      </c>
      <c r="B791" t="s">
        <v>7</v>
      </c>
      <c r="C791" t="s">
        <v>8</v>
      </c>
      <c r="D791">
        <v>2019</v>
      </c>
      <c r="E791">
        <v>8</v>
      </c>
      <c r="F791" s="17">
        <v>11832</v>
      </c>
      <c r="G791" s="17">
        <f>SUMIFS(Table1[Profit (Month)],Table1[Category],Table1[[#This Row],[Category]],Table1[Supplier],Table1[[#This Row],[Supplier]],Table1[Brand],Table1[[#This Row],[Brand]],Table1[Year],Table1[[#This Row],[Year]],Table1[Month],"&lt;="&amp;Table1[[#This Row],[Month]])</f>
        <v>99370</v>
      </c>
      <c r="H791" s="17">
        <f>Table1[[#This Row],[YTD profit ]]+SUMIFS(Table1[Profit (Month)],Table1[Category],Table1[[#This Row],[Category]],Table1[Supplier],Table1[[#This Row],[Supplier]],Table1[Brand],Table1[[#This Row],[Brand]],Table1[Year],Table1[[#This Row],[Year]]-1,Table1[Month],"&gt;"&amp;Table1[[#This Row],[Month]])</f>
        <v>150553</v>
      </c>
      <c r="I791" s="17" t="str">
        <f>TEXT(DATE(Table1[[#This Row],[Year]],Table1[[#This Row],[Month]],1),"mmmm")</f>
        <v>August</v>
      </c>
    </row>
    <row r="792" spans="1:9" x14ac:dyDescent="0.35">
      <c r="A792" t="s">
        <v>20</v>
      </c>
      <c r="B792" t="s">
        <v>7</v>
      </c>
      <c r="C792" t="s">
        <v>8</v>
      </c>
      <c r="D792">
        <v>2019</v>
      </c>
      <c r="E792">
        <v>9</v>
      </c>
      <c r="F792" s="17">
        <v>14915</v>
      </c>
      <c r="G792" s="17">
        <f>SUMIFS(Table1[Profit (Month)],Table1[Category],Table1[[#This Row],[Category]],Table1[Supplier],Table1[[#This Row],[Supplier]],Table1[Brand],Table1[[#This Row],[Brand]],Table1[Year],Table1[[#This Row],[Year]],Table1[Month],"&lt;="&amp;Table1[[#This Row],[Month]])</f>
        <v>114285</v>
      </c>
      <c r="H792" s="17">
        <f>Table1[[#This Row],[YTD profit ]]+SUMIFS(Table1[Profit (Month)],Table1[Category],Table1[[#This Row],[Category]],Table1[Supplier],Table1[[#This Row],[Supplier]],Table1[Brand],Table1[[#This Row],[Brand]],Table1[Year],Table1[[#This Row],[Year]]-1,Table1[Month],"&gt;"&amp;Table1[[#This Row],[Month]])</f>
        <v>154540</v>
      </c>
      <c r="I792" s="17" t="str">
        <f>TEXT(DATE(Table1[[#This Row],[Year]],Table1[[#This Row],[Month]],1),"mmmm")</f>
        <v>September</v>
      </c>
    </row>
    <row r="793" spans="1:9" x14ac:dyDescent="0.35">
      <c r="A793" t="s">
        <v>20</v>
      </c>
      <c r="B793" t="s">
        <v>7</v>
      </c>
      <c r="C793" t="s">
        <v>8</v>
      </c>
      <c r="D793">
        <v>2019</v>
      </c>
      <c r="E793">
        <v>10</v>
      </c>
      <c r="F793" s="17">
        <v>11709</v>
      </c>
      <c r="G793" s="17">
        <f>SUMIFS(Table1[Profit (Month)],Table1[Category],Table1[[#This Row],[Category]],Table1[Supplier],Table1[[#This Row],[Supplier]],Table1[Brand],Table1[[#This Row],[Brand]],Table1[Year],Table1[[#This Row],[Year]],Table1[Month],"&lt;="&amp;Table1[[#This Row],[Month]])</f>
        <v>125994</v>
      </c>
      <c r="H793" s="17">
        <f>Table1[[#This Row],[YTD profit ]]+SUMIFS(Table1[Profit (Month)],Table1[Category],Table1[[#This Row],[Category]],Table1[Supplier],Table1[[#This Row],[Supplier]],Table1[Brand],Table1[[#This Row],[Brand]],Table1[Year],Table1[[#This Row],[Year]]-1,Table1[Month],"&gt;"&amp;Table1[[#This Row],[Month]])</f>
        <v>152506</v>
      </c>
      <c r="I793" s="17" t="str">
        <f>TEXT(DATE(Table1[[#This Row],[Year]],Table1[[#This Row],[Month]],1),"mmmm")</f>
        <v>October</v>
      </c>
    </row>
    <row r="794" spans="1:9" x14ac:dyDescent="0.35">
      <c r="A794" t="s">
        <v>20</v>
      </c>
      <c r="B794" t="s">
        <v>7</v>
      </c>
      <c r="C794" t="s">
        <v>8</v>
      </c>
      <c r="D794">
        <v>2019</v>
      </c>
      <c r="E794">
        <v>11</v>
      </c>
      <c r="F794" s="17">
        <v>14006</v>
      </c>
      <c r="G794" s="17">
        <f>SUMIFS(Table1[Profit (Month)],Table1[Category],Table1[[#This Row],[Category]],Table1[Supplier],Table1[[#This Row],[Supplier]],Table1[Brand],Table1[[#This Row],[Brand]],Table1[Year],Table1[[#This Row],[Year]],Table1[Month],"&lt;="&amp;Table1[[#This Row],[Month]])</f>
        <v>140000</v>
      </c>
      <c r="H794" s="17">
        <f>Table1[[#This Row],[YTD profit ]]+SUMIFS(Table1[Profit (Month)],Table1[Category],Table1[[#This Row],[Category]],Table1[Supplier],Table1[[#This Row],[Supplier]],Table1[Brand],Table1[[#This Row],[Brand]],Table1[Year],Table1[[#This Row],[Year]]-1,Table1[Month],"&gt;"&amp;Table1[[#This Row],[Month]])</f>
        <v>153546</v>
      </c>
      <c r="I794" s="17" t="str">
        <f>TEXT(DATE(Table1[[#This Row],[Year]],Table1[[#This Row],[Month]],1),"mmmm")</f>
        <v>November</v>
      </c>
    </row>
    <row r="795" spans="1:9" x14ac:dyDescent="0.35">
      <c r="A795" t="s">
        <v>20</v>
      </c>
      <c r="B795" t="s">
        <v>7</v>
      </c>
      <c r="C795" t="s">
        <v>8</v>
      </c>
      <c r="D795">
        <v>2019</v>
      </c>
      <c r="E795">
        <v>12</v>
      </c>
      <c r="F795" s="17">
        <v>14167</v>
      </c>
      <c r="G795" s="17">
        <f>SUMIFS(Table1[Profit (Month)],Table1[Category],Table1[[#This Row],[Category]],Table1[Supplier],Table1[[#This Row],[Supplier]],Table1[Brand],Table1[[#This Row],[Brand]],Table1[Year],Table1[[#This Row],[Year]],Table1[Month],"&lt;="&amp;Table1[[#This Row],[Month]])</f>
        <v>154167</v>
      </c>
      <c r="H795" s="17">
        <f>Table1[[#This Row],[YTD profit ]]+SUMIFS(Table1[Profit (Month)],Table1[Category],Table1[[#This Row],[Category]],Table1[Supplier],Table1[[#This Row],[Supplier]],Table1[Brand],Table1[[#This Row],[Brand]],Table1[Year],Table1[[#This Row],[Year]]-1,Table1[Month],"&gt;"&amp;Table1[[#This Row],[Month]])</f>
        <v>154167</v>
      </c>
      <c r="I795" s="17" t="str">
        <f>TEXT(DATE(Table1[[#This Row],[Year]],Table1[[#This Row],[Month]],1),"mmmm")</f>
        <v>December</v>
      </c>
    </row>
    <row r="796" spans="1:9" x14ac:dyDescent="0.35">
      <c r="A796" t="s">
        <v>20</v>
      </c>
      <c r="B796" t="s">
        <v>7</v>
      </c>
      <c r="C796" t="s">
        <v>8</v>
      </c>
      <c r="D796">
        <v>2020</v>
      </c>
      <c r="E796">
        <v>1</v>
      </c>
      <c r="F796" s="17">
        <v>11392</v>
      </c>
      <c r="G796" s="17">
        <f>SUMIFS(Table1[Profit (Month)],Table1[Category],Table1[[#This Row],[Category]],Table1[Supplier],Table1[[#This Row],[Supplier]],Table1[Brand],Table1[[#This Row],[Brand]],Table1[Year],Table1[[#This Row],[Year]],Table1[Month],"&lt;="&amp;Table1[[#This Row],[Month]])</f>
        <v>11392</v>
      </c>
      <c r="H796" s="17">
        <f>Table1[[#This Row],[YTD profit ]]+SUMIFS(Table1[Profit (Month)],Table1[Category],Table1[[#This Row],[Category]],Table1[Supplier],Table1[[#This Row],[Supplier]],Table1[Brand],Table1[[#This Row],[Brand]],Table1[Year],Table1[[#This Row],[Year]]-1,Table1[Month],"&gt;"&amp;Table1[[#This Row],[Month]])</f>
        <v>153088</v>
      </c>
      <c r="I796" s="17" t="str">
        <f>TEXT(DATE(Table1[[#This Row],[Year]],Table1[[#This Row],[Month]],1),"mmmm")</f>
        <v>January</v>
      </c>
    </row>
    <row r="797" spans="1:9" x14ac:dyDescent="0.35">
      <c r="A797" t="s">
        <v>20</v>
      </c>
      <c r="B797" t="s">
        <v>7</v>
      </c>
      <c r="C797" t="s">
        <v>8</v>
      </c>
      <c r="D797">
        <v>2020</v>
      </c>
      <c r="E797">
        <v>2</v>
      </c>
      <c r="F797" s="17">
        <v>11801</v>
      </c>
      <c r="G797" s="17">
        <f>SUMIFS(Table1[Profit (Month)],Table1[Category],Table1[[#This Row],[Category]],Table1[Supplier],Table1[[#This Row],[Supplier]],Table1[Brand],Table1[[#This Row],[Brand]],Table1[Year],Table1[[#This Row],[Year]],Table1[Month],"&lt;="&amp;Table1[[#This Row],[Month]])</f>
        <v>23193</v>
      </c>
      <c r="H797" s="17">
        <f>Table1[[#This Row],[YTD profit ]]+SUMIFS(Table1[Profit (Month)],Table1[Category],Table1[[#This Row],[Category]],Table1[Supplier],Table1[[#This Row],[Supplier]],Table1[Brand],Table1[[#This Row],[Brand]],Table1[Year],Table1[[#This Row],[Year]]-1,Table1[Month],"&gt;"&amp;Table1[[#This Row],[Month]])</f>
        <v>150596</v>
      </c>
      <c r="I797" s="17" t="str">
        <f>TEXT(DATE(Table1[[#This Row],[Year]],Table1[[#This Row],[Month]],1),"mmmm")</f>
        <v>February</v>
      </c>
    </row>
    <row r="798" spans="1:9" x14ac:dyDescent="0.35">
      <c r="A798" t="s">
        <v>20</v>
      </c>
      <c r="B798" t="s">
        <v>7</v>
      </c>
      <c r="C798" t="s">
        <v>8</v>
      </c>
      <c r="D798">
        <v>2020</v>
      </c>
      <c r="E798">
        <v>3</v>
      </c>
      <c r="F798" s="17">
        <v>13323</v>
      </c>
      <c r="G798" s="17">
        <f>SUMIFS(Table1[Profit (Month)],Table1[Category],Table1[[#This Row],[Category]],Table1[Supplier],Table1[[#This Row],[Supplier]],Table1[Brand],Table1[[#This Row],[Brand]],Table1[Year],Table1[[#This Row],[Year]],Table1[Month],"&lt;="&amp;Table1[[#This Row],[Month]])</f>
        <v>36516</v>
      </c>
      <c r="H798" s="17">
        <f>Table1[[#This Row],[YTD profit ]]+SUMIFS(Table1[Profit (Month)],Table1[Category],Table1[[#This Row],[Category]],Table1[Supplier],Table1[[#This Row],[Supplier]],Table1[Brand],Table1[[#This Row],[Brand]],Table1[Year],Table1[[#This Row],[Year]]-1,Table1[Month],"&gt;"&amp;Table1[[#This Row],[Month]])</f>
        <v>152866</v>
      </c>
      <c r="I798" s="17" t="str">
        <f>TEXT(DATE(Table1[[#This Row],[Year]],Table1[[#This Row],[Month]],1),"mmmm")</f>
        <v>March</v>
      </c>
    </row>
    <row r="799" spans="1:9" x14ac:dyDescent="0.35">
      <c r="A799" t="s">
        <v>20</v>
      </c>
      <c r="B799" t="s">
        <v>7</v>
      </c>
      <c r="C799" t="s">
        <v>8</v>
      </c>
      <c r="D799">
        <v>2020</v>
      </c>
      <c r="E799">
        <v>4</v>
      </c>
      <c r="F799" s="17">
        <v>12648</v>
      </c>
      <c r="G799" s="17">
        <f>SUMIFS(Table1[Profit (Month)],Table1[Category],Table1[[#This Row],[Category]],Table1[Supplier],Table1[[#This Row],[Supplier]],Table1[Brand],Table1[[#This Row],[Brand]],Table1[Year],Table1[[#This Row],[Year]],Table1[Month],"&lt;="&amp;Table1[[#This Row],[Month]])</f>
        <v>49164</v>
      </c>
      <c r="H799" s="17">
        <f>Table1[[#This Row],[YTD profit ]]+SUMIFS(Table1[Profit (Month)],Table1[Category],Table1[[#This Row],[Category]],Table1[Supplier],Table1[[#This Row],[Supplier]],Table1[Brand],Table1[[#This Row],[Brand]],Table1[Year],Table1[[#This Row],[Year]]-1,Table1[Month],"&gt;"&amp;Table1[[#This Row],[Month]])</f>
        <v>153348</v>
      </c>
      <c r="I799" s="17" t="str">
        <f>TEXT(DATE(Table1[[#This Row],[Year]],Table1[[#This Row],[Month]],1),"mmmm")</f>
        <v>April</v>
      </c>
    </row>
    <row r="800" spans="1:9" x14ac:dyDescent="0.35">
      <c r="A800" t="s">
        <v>20</v>
      </c>
      <c r="B800" t="s">
        <v>7</v>
      </c>
      <c r="C800" t="s">
        <v>8</v>
      </c>
      <c r="D800">
        <v>2020</v>
      </c>
      <c r="E800">
        <v>5</v>
      </c>
      <c r="F800" s="17">
        <v>12397</v>
      </c>
      <c r="G800" s="17">
        <f>SUMIFS(Table1[Profit (Month)],Table1[Category],Table1[[#This Row],[Category]],Table1[Supplier],Table1[[#This Row],[Supplier]],Table1[Brand],Table1[[#This Row],[Brand]],Table1[Year],Table1[[#This Row],[Year]],Table1[Month],"&lt;="&amp;Table1[[#This Row],[Month]])</f>
        <v>61561</v>
      </c>
      <c r="H800" s="17">
        <f>Table1[[#This Row],[YTD profit ]]+SUMIFS(Table1[Profit (Month)],Table1[Category],Table1[[#This Row],[Category]],Table1[Supplier],Table1[[#This Row],[Supplier]],Table1[Brand],Table1[[#This Row],[Brand]],Table1[Year],Table1[[#This Row],[Year]]-1,Table1[Month],"&gt;"&amp;Table1[[#This Row],[Month]])</f>
        <v>151127</v>
      </c>
      <c r="I800" s="17" t="str">
        <f>TEXT(DATE(Table1[[#This Row],[Year]],Table1[[#This Row],[Month]],1),"mmmm")</f>
        <v>May</v>
      </c>
    </row>
    <row r="801" spans="1:9" x14ac:dyDescent="0.35">
      <c r="A801" t="s">
        <v>20</v>
      </c>
      <c r="B801" t="s">
        <v>7</v>
      </c>
      <c r="C801" t="s">
        <v>8</v>
      </c>
      <c r="D801">
        <v>2020</v>
      </c>
      <c r="E801">
        <v>6</v>
      </c>
      <c r="F801" s="17">
        <v>10234</v>
      </c>
      <c r="G801" s="17">
        <f>SUMIFS(Table1[Profit (Month)],Table1[Category],Table1[[#This Row],[Category]],Table1[Supplier],Table1[[#This Row],[Supplier]],Table1[Brand],Table1[[#This Row],[Brand]],Table1[Year],Table1[[#This Row],[Year]],Table1[Month],"&lt;="&amp;Table1[[#This Row],[Month]])</f>
        <v>71795</v>
      </c>
      <c r="H801" s="17">
        <f>Table1[[#This Row],[YTD profit ]]+SUMIFS(Table1[Profit (Month)],Table1[Category],Table1[[#This Row],[Category]],Table1[Supplier],Table1[[#This Row],[Supplier]],Table1[Brand],Table1[[#This Row],[Brand]],Table1[Year],Table1[[#This Row],[Year]]-1,Table1[Month],"&gt;"&amp;Table1[[#This Row],[Month]])</f>
        <v>151053</v>
      </c>
      <c r="I801" s="17" t="str">
        <f>TEXT(DATE(Table1[[#This Row],[Year]],Table1[[#This Row],[Month]],1),"mmmm")</f>
        <v>June</v>
      </c>
    </row>
    <row r="802" spans="1:9" x14ac:dyDescent="0.35">
      <c r="A802" t="s">
        <v>20</v>
      </c>
      <c r="B802" t="s">
        <v>7</v>
      </c>
      <c r="C802" t="s">
        <v>8</v>
      </c>
      <c r="D802">
        <v>2020</v>
      </c>
      <c r="E802">
        <v>7</v>
      </c>
      <c r="F802" s="17">
        <v>11594</v>
      </c>
      <c r="G802" s="17">
        <f>SUMIFS(Table1[Profit (Month)],Table1[Category],Table1[[#This Row],[Category]],Table1[Supplier],Table1[[#This Row],[Supplier]],Table1[Brand],Table1[[#This Row],[Brand]],Table1[Year],Table1[[#This Row],[Year]],Table1[Month],"&lt;="&amp;Table1[[#This Row],[Month]])</f>
        <v>83389</v>
      </c>
      <c r="H802" s="17">
        <f>Table1[[#This Row],[YTD profit ]]+SUMIFS(Table1[Profit (Month)],Table1[Category],Table1[[#This Row],[Category]],Table1[Supplier],Table1[[#This Row],[Supplier]],Table1[Brand],Table1[[#This Row],[Brand]],Table1[Year],Table1[[#This Row],[Year]]-1,Table1[Month],"&gt;"&amp;Table1[[#This Row],[Month]])</f>
        <v>150018</v>
      </c>
      <c r="I802" s="17" t="str">
        <f>TEXT(DATE(Table1[[#This Row],[Year]],Table1[[#This Row],[Month]],1),"mmmm")</f>
        <v>July</v>
      </c>
    </row>
    <row r="803" spans="1:9" x14ac:dyDescent="0.35">
      <c r="A803" t="s">
        <v>20</v>
      </c>
      <c r="B803" t="s">
        <v>7</v>
      </c>
      <c r="C803" t="s">
        <v>8</v>
      </c>
      <c r="D803">
        <v>2020</v>
      </c>
      <c r="E803">
        <v>8</v>
      </c>
      <c r="F803" s="17">
        <v>12344</v>
      </c>
      <c r="G803" s="17">
        <f>SUMIFS(Table1[Profit (Month)],Table1[Category],Table1[[#This Row],[Category]],Table1[Supplier],Table1[[#This Row],[Supplier]],Table1[Brand],Table1[[#This Row],[Brand]],Table1[Year],Table1[[#This Row],[Year]],Table1[Month],"&lt;="&amp;Table1[[#This Row],[Month]])</f>
        <v>95733</v>
      </c>
      <c r="H803" s="17">
        <f>Table1[[#This Row],[YTD profit ]]+SUMIFS(Table1[Profit (Month)],Table1[Category],Table1[[#This Row],[Category]],Table1[Supplier],Table1[[#This Row],[Supplier]],Table1[Brand],Table1[[#This Row],[Brand]],Table1[Year],Table1[[#This Row],[Year]]-1,Table1[Month],"&gt;"&amp;Table1[[#This Row],[Month]])</f>
        <v>150530</v>
      </c>
      <c r="I803" s="17" t="str">
        <f>TEXT(DATE(Table1[[#This Row],[Year]],Table1[[#This Row],[Month]],1),"mmmm")</f>
        <v>August</v>
      </c>
    </row>
    <row r="804" spans="1:9" x14ac:dyDescent="0.35">
      <c r="A804" t="s">
        <v>20</v>
      </c>
      <c r="B804" t="s">
        <v>7</v>
      </c>
      <c r="C804" t="s">
        <v>8</v>
      </c>
      <c r="D804">
        <v>2020</v>
      </c>
      <c r="E804">
        <v>9</v>
      </c>
      <c r="F804" s="17">
        <v>11185</v>
      </c>
      <c r="G804" s="17">
        <f>SUMIFS(Table1[Profit (Month)],Table1[Category],Table1[[#This Row],[Category]],Table1[Supplier],Table1[[#This Row],[Supplier]],Table1[Brand],Table1[[#This Row],[Brand]],Table1[Year],Table1[[#This Row],[Year]],Table1[Month],"&lt;="&amp;Table1[[#This Row],[Month]])</f>
        <v>106918</v>
      </c>
      <c r="H804" s="17">
        <f>Table1[[#This Row],[YTD profit ]]+SUMIFS(Table1[Profit (Month)],Table1[Category],Table1[[#This Row],[Category]],Table1[Supplier],Table1[[#This Row],[Supplier]],Table1[Brand],Table1[[#This Row],[Brand]],Table1[Year],Table1[[#This Row],[Year]]-1,Table1[Month],"&gt;"&amp;Table1[[#This Row],[Month]])</f>
        <v>146800</v>
      </c>
      <c r="I804" s="17" t="str">
        <f>TEXT(DATE(Table1[[#This Row],[Year]],Table1[[#This Row],[Month]],1),"mmmm")</f>
        <v>September</v>
      </c>
    </row>
    <row r="805" spans="1:9" x14ac:dyDescent="0.35">
      <c r="A805" t="s">
        <v>20</v>
      </c>
      <c r="B805" t="s">
        <v>7</v>
      </c>
      <c r="C805" t="s">
        <v>8</v>
      </c>
      <c r="D805">
        <v>2020</v>
      </c>
      <c r="E805">
        <v>10</v>
      </c>
      <c r="F805" s="17">
        <v>13764</v>
      </c>
      <c r="G805" s="17">
        <f>SUMIFS(Table1[Profit (Month)],Table1[Category],Table1[[#This Row],[Category]],Table1[Supplier],Table1[[#This Row],[Supplier]],Table1[Brand],Table1[[#This Row],[Brand]],Table1[Year],Table1[[#This Row],[Year]],Table1[Month],"&lt;="&amp;Table1[[#This Row],[Month]])</f>
        <v>120682</v>
      </c>
      <c r="H805" s="17">
        <f>Table1[[#This Row],[YTD profit ]]+SUMIFS(Table1[Profit (Month)],Table1[Category],Table1[[#This Row],[Category]],Table1[Supplier],Table1[[#This Row],[Supplier]],Table1[Brand],Table1[[#This Row],[Brand]],Table1[Year],Table1[[#This Row],[Year]]-1,Table1[Month],"&gt;"&amp;Table1[[#This Row],[Month]])</f>
        <v>148855</v>
      </c>
      <c r="I805" s="17" t="str">
        <f>TEXT(DATE(Table1[[#This Row],[Year]],Table1[[#This Row],[Month]],1),"mmmm")</f>
        <v>October</v>
      </c>
    </row>
    <row r="806" spans="1:9" x14ac:dyDescent="0.35">
      <c r="A806" t="s">
        <v>20</v>
      </c>
      <c r="B806" t="s">
        <v>7</v>
      </c>
      <c r="C806" t="s">
        <v>8</v>
      </c>
      <c r="D806">
        <v>2020</v>
      </c>
      <c r="E806">
        <v>11</v>
      </c>
      <c r="F806" s="17">
        <v>10100</v>
      </c>
      <c r="G806" s="17">
        <f>SUMIFS(Table1[Profit (Month)],Table1[Category],Table1[[#This Row],[Category]],Table1[Supplier],Table1[[#This Row],[Supplier]],Table1[Brand],Table1[[#This Row],[Brand]],Table1[Year],Table1[[#This Row],[Year]],Table1[Month],"&lt;="&amp;Table1[[#This Row],[Month]])</f>
        <v>130782</v>
      </c>
      <c r="H806" s="17">
        <f>Table1[[#This Row],[YTD profit ]]+SUMIFS(Table1[Profit (Month)],Table1[Category],Table1[[#This Row],[Category]],Table1[Supplier],Table1[[#This Row],[Supplier]],Table1[Brand],Table1[[#This Row],[Brand]],Table1[Year],Table1[[#This Row],[Year]]-1,Table1[Month],"&gt;"&amp;Table1[[#This Row],[Month]])</f>
        <v>144949</v>
      </c>
      <c r="I806" s="17" t="str">
        <f>TEXT(DATE(Table1[[#This Row],[Year]],Table1[[#This Row],[Month]],1),"mmmm")</f>
        <v>November</v>
      </c>
    </row>
    <row r="807" spans="1:9" x14ac:dyDescent="0.35">
      <c r="A807" t="s">
        <v>20</v>
      </c>
      <c r="B807" t="s">
        <v>7</v>
      </c>
      <c r="C807" t="s">
        <v>8</v>
      </c>
      <c r="D807">
        <v>2020</v>
      </c>
      <c r="E807">
        <v>12</v>
      </c>
      <c r="F807" s="17">
        <v>13521</v>
      </c>
      <c r="G807" s="17">
        <f>SUMIFS(Table1[Profit (Month)],Table1[Category],Table1[[#This Row],[Category]],Table1[Supplier],Table1[[#This Row],[Supplier]],Table1[Brand],Table1[[#This Row],[Brand]],Table1[Year],Table1[[#This Row],[Year]],Table1[Month],"&lt;="&amp;Table1[[#This Row],[Month]])</f>
        <v>144303</v>
      </c>
      <c r="H807" s="17">
        <f>Table1[[#This Row],[YTD profit ]]+SUMIFS(Table1[Profit (Month)],Table1[Category],Table1[[#This Row],[Category]],Table1[Supplier],Table1[[#This Row],[Supplier]],Table1[Brand],Table1[[#This Row],[Brand]],Table1[Year],Table1[[#This Row],[Year]]-1,Table1[Month],"&gt;"&amp;Table1[[#This Row],[Month]])</f>
        <v>144303</v>
      </c>
      <c r="I807" s="17" t="str">
        <f>TEXT(DATE(Table1[[#This Row],[Year]],Table1[[#This Row],[Month]],1),"mmmm")</f>
        <v>December</v>
      </c>
    </row>
    <row r="808" spans="1:9" x14ac:dyDescent="0.35">
      <c r="A808" t="s">
        <v>20</v>
      </c>
      <c r="B808" t="s">
        <v>7</v>
      </c>
      <c r="C808" t="s">
        <v>8</v>
      </c>
      <c r="D808">
        <v>2021</v>
      </c>
      <c r="E808">
        <v>1</v>
      </c>
      <c r="F808" s="17">
        <v>13200</v>
      </c>
      <c r="G808" s="17">
        <f>SUMIFS(Table1[Profit (Month)],Table1[Category],Table1[[#This Row],[Category]],Table1[Supplier],Table1[[#This Row],[Supplier]],Table1[Brand],Table1[[#This Row],[Brand]],Table1[Year],Table1[[#This Row],[Year]],Table1[Month],"&lt;="&amp;Table1[[#This Row],[Month]])</f>
        <v>13200</v>
      </c>
      <c r="H808" s="17">
        <f>Table1[[#This Row],[YTD profit ]]+SUMIFS(Table1[Profit (Month)],Table1[Category],Table1[[#This Row],[Category]],Table1[Supplier],Table1[[#This Row],[Supplier]],Table1[Brand],Table1[[#This Row],[Brand]],Table1[Year],Table1[[#This Row],[Year]]-1,Table1[Month],"&gt;"&amp;Table1[[#This Row],[Month]])</f>
        <v>146111</v>
      </c>
      <c r="I808" s="17" t="str">
        <f>TEXT(DATE(Table1[[#This Row],[Year]],Table1[[#This Row],[Month]],1),"mmmm")</f>
        <v>January</v>
      </c>
    </row>
    <row r="809" spans="1:9" x14ac:dyDescent="0.35">
      <c r="A809" t="s">
        <v>20</v>
      </c>
      <c r="B809" t="s">
        <v>7</v>
      </c>
      <c r="C809" t="s">
        <v>8</v>
      </c>
      <c r="D809">
        <v>2021</v>
      </c>
      <c r="E809">
        <v>2</v>
      </c>
      <c r="F809" s="17">
        <v>13788</v>
      </c>
      <c r="G809" s="17">
        <f>SUMIFS(Table1[Profit (Month)],Table1[Category],Table1[[#This Row],[Category]],Table1[Supplier],Table1[[#This Row],[Supplier]],Table1[Brand],Table1[[#This Row],[Brand]],Table1[Year],Table1[[#This Row],[Year]],Table1[Month],"&lt;="&amp;Table1[[#This Row],[Month]])</f>
        <v>26988</v>
      </c>
      <c r="H809" s="17">
        <f>Table1[[#This Row],[YTD profit ]]+SUMIFS(Table1[Profit (Month)],Table1[Category],Table1[[#This Row],[Category]],Table1[Supplier],Table1[[#This Row],[Supplier]],Table1[Brand],Table1[[#This Row],[Brand]],Table1[Year],Table1[[#This Row],[Year]]-1,Table1[Month],"&gt;"&amp;Table1[[#This Row],[Month]])</f>
        <v>148098</v>
      </c>
      <c r="I809" s="17" t="str">
        <f>TEXT(DATE(Table1[[#This Row],[Year]],Table1[[#This Row],[Month]],1),"mmmm")</f>
        <v>February</v>
      </c>
    </row>
    <row r="810" spans="1:9" x14ac:dyDescent="0.35">
      <c r="A810" t="s">
        <v>20</v>
      </c>
      <c r="B810" t="s">
        <v>7</v>
      </c>
      <c r="C810" t="s">
        <v>8</v>
      </c>
      <c r="D810">
        <v>2021</v>
      </c>
      <c r="E810">
        <v>3</v>
      </c>
      <c r="F810" s="17">
        <v>10315</v>
      </c>
      <c r="G810" s="17">
        <f>SUMIFS(Table1[Profit (Month)],Table1[Category],Table1[[#This Row],[Category]],Table1[Supplier],Table1[[#This Row],[Supplier]],Table1[Brand],Table1[[#This Row],[Brand]],Table1[Year],Table1[[#This Row],[Year]],Table1[Month],"&lt;="&amp;Table1[[#This Row],[Month]])</f>
        <v>37303</v>
      </c>
      <c r="H810" s="17">
        <f>Table1[[#This Row],[YTD profit ]]+SUMIFS(Table1[Profit (Month)],Table1[Category],Table1[[#This Row],[Category]],Table1[Supplier],Table1[[#This Row],[Supplier]],Table1[Brand],Table1[[#This Row],[Brand]],Table1[Year],Table1[[#This Row],[Year]]-1,Table1[Month],"&gt;"&amp;Table1[[#This Row],[Month]])</f>
        <v>145090</v>
      </c>
      <c r="I810" s="17" t="str">
        <f>TEXT(DATE(Table1[[#This Row],[Year]],Table1[[#This Row],[Month]],1),"mmmm")</f>
        <v>March</v>
      </c>
    </row>
    <row r="811" spans="1:9" x14ac:dyDescent="0.35">
      <c r="A811" t="s">
        <v>20</v>
      </c>
      <c r="B811" t="s">
        <v>7</v>
      </c>
      <c r="C811" t="s">
        <v>8</v>
      </c>
      <c r="D811">
        <v>2021</v>
      </c>
      <c r="E811">
        <v>4</v>
      </c>
      <c r="F811" s="17">
        <v>12849</v>
      </c>
      <c r="G811" s="17">
        <f>SUMIFS(Table1[Profit (Month)],Table1[Category],Table1[[#This Row],[Category]],Table1[Supplier],Table1[[#This Row],[Supplier]],Table1[Brand],Table1[[#This Row],[Brand]],Table1[Year],Table1[[#This Row],[Year]],Table1[Month],"&lt;="&amp;Table1[[#This Row],[Month]])</f>
        <v>50152</v>
      </c>
      <c r="H811" s="17">
        <f>Table1[[#This Row],[YTD profit ]]+SUMIFS(Table1[Profit (Month)],Table1[Category],Table1[[#This Row],[Category]],Table1[Supplier],Table1[[#This Row],[Supplier]],Table1[Brand],Table1[[#This Row],[Brand]],Table1[Year],Table1[[#This Row],[Year]]-1,Table1[Month],"&gt;"&amp;Table1[[#This Row],[Month]])</f>
        <v>145291</v>
      </c>
      <c r="I811" s="17" t="str">
        <f>TEXT(DATE(Table1[[#This Row],[Year]],Table1[[#This Row],[Month]],1),"mmmm")</f>
        <v>April</v>
      </c>
    </row>
    <row r="812" spans="1:9" x14ac:dyDescent="0.35">
      <c r="A812" t="s">
        <v>20</v>
      </c>
      <c r="B812" t="s">
        <v>7</v>
      </c>
      <c r="C812" t="s">
        <v>8</v>
      </c>
      <c r="D812">
        <v>2021</v>
      </c>
      <c r="E812">
        <v>5</v>
      </c>
      <c r="F812" s="17">
        <v>14620</v>
      </c>
      <c r="G812" s="17">
        <f>SUMIFS(Table1[Profit (Month)],Table1[Category],Table1[[#This Row],[Category]],Table1[Supplier],Table1[[#This Row],[Supplier]],Table1[Brand],Table1[[#This Row],[Brand]],Table1[Year],Table1[[#This Row],[Year]],Table1[Month],"&lt;="&amp;Table1[[#This Row],[Month]])</f>
        <v>64772</v>
      </c>
      <c r="H812" s="17">
        <f>Table1[[#This Row],[YTD profit ]]+SUMIFS(Table1[Profit (Month)],Table1[Category],Table1[[#This Row],[Category]],Table1[Supplier],Table1[[#This Row],[Supplier]],Table1[Brand],Table1[[#This Row],[Brand]],Table1[Year],Table1[[#This Row],[Year]]-1,Table1[Month],"&gt;"&amp;Table1[[#This Row],[Month]])</f>
        <v>147514</v>
      </c>
      <c r="I812" s="17" t="str">
        <f>TEXT(DATE(Table1[[#This Row],[Year]],Table1[[#This Row],[Month]],1),"mmmm")</f>
        <v>May</v>
      </c>
    </row>
    <row r="813" spans="1:9" x14ac:dyDescent="0.35">
      <c r="A813" t="s">
        <v>20</v>
      </c>
      <c r="B813" t="s">
        <v>7</v>
      </c>
      <c r="C813" t="s">
        <v>8</v>
      </c>
      <c r="D813">
        <v>2021</v>
      </c>
      <c r="E813">
        <v>6</v>
      </c>
      <c r="F813" s="17">
        <v>12621</v>
      </c>
      <c r="G813" s="17">
        <f>SUMIFS(Table1[Profit (Month)],Table1[Category],Table1[[#This Row],[Category]],Table1[Supplier],Table1[[#This Row],[Supplier]],Table1[Brand],Table1[[#This Row],[Brand]],Table1[Year],Table1[[#This Row],[Year]],Table1[Month],"&lt;="&amp;Table1[[#This Row],[Month]])</f>
        <v>77393</v>
      </c>
      <c r="H813" s="17">
        <f>Table1[[#This Row],[YTD profit ]]+SUMIFS(Table1[Profit (Month)],Table1[Category],Table1[[#This Row],[Category]],Table1[Supplier],Table1[[#This Row],[Supplier]],Table1[Brand],Table1[[#This Row],[Brand]],Table1[Year],Table1[[#This Row],[Year]]-1,Table1[Month],"&gt;"&amp;Table1[[#This Row],[Month]])</f>
        <v>149901</v>
      </c>
      <c r="I813" s="17" t="str">
        <f>TEXT(DATE(Table1[[#This Row],[Year]],Table1[[#This Row],[Month]],1),"mmmm")</f>
        <v>June</v>
      </c>
    </row>
    <row r="814" spans="1:9" x14ac:dyDescent="0.35">
      <c r="A814" t="s">
        <v>20</v>
      </c>
      <c r="B814" t="s">
        <v>7</v>
      </c>
      <c r="C814" t="s">
        <v>8</v>
      </c>
      <c r="D814">
        <v>2021</v>
      </c>
      <c r="E814">
        <v>7</v>
      </c>
      <c r="F814" s="17">
        <v>14303</v>
      </c>
      <c r="G814" s="17">
        <f>SUMIFS(Table1[Profit (Month)],Table1[Category],Table1[[#This Row],[Category]],Table1[Supplier],Table1[[#This Row],[Supplier]],Table1[Brand],Table1[[#This Row],[Brand]],Table1[Year],Table1[[#This Row],[Year]],Table1[Month],"&lt;="&amp;Table1[[#This Row],[Month]])</f>
        <v>91696</v>
      </c>
      <c r="H814" s="17">
        <f>Table1[[#This Row],[YTD profit ]]+SUMIFS(Table1[Profit (Month)],Table1[Category],Table1[[#This Row],[Category]],Table1[Supplier],Table1[[#This Row],[Supplier]],Table1[Brand],Table1[[#This Row],[Brand]],Table1[Year],Table1[[#This Row],[Year]]-1,Table1[Month],"&gt;"&amp;Table1[[#This Row],[Month]])</f>
        <v>152610</v>
      </c>
      <c r="I814" s="17" t="str">
        <f>TEXT(DATE(Table1[[#This Row],[Year]],Table1[[#This Row],[Month]],1),"mmmm")</f>
        <v>July</v>
      </c>
    </row>
    <row r="815" spans="1:9" x14ac:dyDescent="0.35">
      <c r="A815" t="s">
        <v>20</v>
      </c>
      <c r="B815" t="s">
        <v>7</v>
      </c>
      <c r="C815" t="s">
        <v>8</v>
      </c>
      <c r="D815">
        <v>2021</v>
      </c>
      <c r="E815">
        <v>8</v>
      </c>
      <c r="F815" s="17">
        <v>12708</v>
      </c>
      <c r="G815" s="17">
        <f>SUMIFS(Table1[Profit (Month)],Table1[Category],Table1[[#This Row],[Category]],Table1[Supplier],Table1[[#This Row],[Supplier]],Table1[Brand],Table1[[#This Row],[Brand]],Table1[Year],Table1[[#This Row],[Year]],Table1[Month],"&lt;="&amp;Table1[[#This Row],[Month]])</f>
        <v>104404</v>
      </c>
      <c r="H815" s="17">
        <f>Table1[[#This Row],[YTD profit ]]+SUMIFS(Table1[Profit (Month)],Table1[Category],Table1[[#This Row],[Category]],Table1[Supplier],Table1[[#This Row],[Supplier]],Table1[Brand],Table1[[#This Row],[Brand]],Table1[Year],Table1[[#This Row],[Year]]-1,Table1[Month],"&gt;"&amp;Table1[[#This Row],[Month]])</f>
        <v>152974</v>
      </c>
      <c r="I815" s="17" t="str">
        <f>TEXT(DATE(Table1[[#This Row],[Year]],Table1[[#This Row],[Month]],1),"mmmm")</f>
        <v>August</v>
      </c>
    </row>
    <row r="816" spans="1:9" x14ac:dyDescent="0.35">
      <c r="A816" t="s">
        <v>20</v>
      </c>
      <c r="B816" t="s">
        <v>7</v>
      </c>
      <c r="C816" t="s">
        <v>8</v>
      </c>
      <c r="D816">
        <v>2021</v>
      </c>
      <c r="E816">
        <v>9</v>
      </c>
      <c r="F816" s="17">
        <v>14649</v>
      </c>
      <c r="G816" s="17">
        <f>SUMIFS(Table1[Profit (Month)],Table1[Category],Table1[[#This Row],[Category]],Table1[Supplier],Table1[[#This Row],[Supplier]],Table1[Brand],Table1[[#This Row],[Brand]],Table1[Year],Table1[[#This Row],[Year]],Table1[Month],"&lt;="&amp;Table1[[#This Row],[Month]])</f>
        <v>119053</v>
      </c>
      <c r="H816" s="17">
        <f>Table1[[#This Row],[YTD profit ]]+SUMIFS(Table1[Profit (Month)],Table1[Category],Table1[[#This Row],[Category]],Table1[Supplier],Table1[[#This Row],[Supplier]],Table1[Brand],Table1[[#This Row],[Brand]],Table1[Year],Table1[[#This Row],[Year]]-1,Table1[Month],"&gt;"&amp;Table1[[#This Row],[Month]])</f>
        <v>156438</v>
      </c>
      <c r="I816" s="17" t="str">
        <f>TEXT(DATE(Table1[[#This Row],[Year]],Table1[[#This Row],[Month]],1),"mmmm")</f>
        <v>September</v>
      </c>
    </row>
    <row r="817" spans="1:9" x14ac:dyDescent="0.35">
      <c r="A817" t="s">
        <v>20</v>
      </c>
      <c r="B817" t="s">
        <v>7</v>
      </c>
      <c r="C817" t="s">
        <v>8</v>
      </c>
      <c r="D817">
        <v>2021</v>
      </c>
      <c r="E817">
        <v>10</v>
      </c>
      <c r="F817" s="17">
        <v>11354</v>
      </c>
      <c r="G817" s="17">
        <f>SUMIFS(Table1[Profit (Month)],Table1[Category],Table1[[#This Row],[Category]],Table1[Supplier],Table1[[#This Row],[Supplier]],Table1[Brand],Table1[[#This Row],[Brand]],Table1[Year],Table1[[#This Row],[Year]],Table1[Month],"&lt;="&amp;Table1[[#This Row],[Month]])</f>
        <v>130407</v>
      </c>
      <c r="H817" s="17">
        <f>Table1[[#This Row],[YTD profit ]]+SUMIFS(Table1[Profit (Month)],Table1[Category],Table1[[#This Row],[Category]],Table1[Supplier],Table1[[#This Row],[Supplier]],Table1[Brand],Table1[[#This Row],[Brand]],Table1[Year],Table1[[#This Row],[Year]]-1,Table1[Month],"&gt;"&amp;Table1[[#This Row],[Month]])</f>
        <v>154028</v>
      </c>
      <c r="I817" s="17" t="str">
        <f>TEXT(DATE(Table1[[#This Row],[Year]],Table1[[#This Row],[Month]],1),"mmmm")</f>
        <v>October</v>
      </c>
    </row>
    <row r="818" spans="1:9" x14ac:dyDescent="0.35">
      <c r="A818" t="s">
        <v>20</v>
      </c>
      <c r="B818" t="s">
        <v>7</v>
      </c>
      <c r="C818" t="s">
        <v>8</v>
      </c>
      <c r="D818">
        <v>2021</v>
      </c>
      <c r="E818">
        <v>11</v>
      </c>
      <c r="F818" s="17">
        <v>11063</v>
      </c>
      <c r="G818" s="17">
        <f>SUMIFS(Table1[Profit (Month)],Table1[Category],Table1[[#This Row],[Category]],Table1[Supplier],Table1[[#This Row],[Supplier]],Table1[Brand],Table1[[#This Row],[Brand]],Table1[Year],Table1[[#This Row],[Year]],Table1[Month],"&lt;="&amp;Table1[[#This Row],[Month]])</f>
        <v>141470</v>
      </c>
      <c r="H818" s="17">
        <f>Table1[[#This Row],[YTD profit ]]+SUMIFS(Table1[Profit (Month)],Table1[Category],Table1[[#This Row],[Category]],Table1[Supplier],Table1[[#This Row],[Supplier]],Table1[Brand],Table1[[#This Row],[Brand]],Table1[Year],Table1[[#This Row],[Year]]-1,Table1[Month],"&gt;"&amp;Table1[[#This Row],[Month]])</f>
        <v>154991</v>
      </c>
      <c r="I818" s="17" t="str">
        <f>TEXT(DATE(Table1[[#This Row],[Year]],Table1[[#This Row],[Month]],1),"mmmm")</f>
        <v>November</v>
      </c>
    </row>
    <row r="819" spans="1:9" x14ac:dyDescent="0.35">
      <c r="A819" t="s">
        <v>20</v>
      </c>
      <c r="B819" t="s">
        <v>7</v>
      </c>
      <c r="C819" t="s">
        <v>8</v>
      </c>
      <c r="D819">
        <v>2021</v>
      </c>
      <c r="E819">
        <v>12</v>
      </c>
      <c r="F819" s="17">
        <v>11831</v>
      </c>
      <c r="G819" s="17">
        <f>SUMIFS(Table1[Profit (Month)],Table1[Category],Table1[[#This Row],[Category]],Table1[Supplier],Table1[[#This Row],[Supplier]],Table1[Brand],Table1[[#This Row],[Brand]],Table1[Year],Table1[[#This Row],[Year]],Table1[Month],"&lt;="&amp;Table1[[#This Row],[Month]])</f>
        <v>153301</v>
      </c>
      <c r="H819" s="17">
        <f>Table1[[#This Row],[YTD profit ]]+SUMIFS(Table1[Profit (Month)],Table1[Category],Table1[[#This Row],[Category]],Table1[Supplier],Table1[[#This Row],[Supplier]],Table1[Brand],Table1[[#This Row],[Brand]],Table1[Year],Table1[[#This Row],[Year]]-1,Table1[Month],"&gt;"&amp;Table1[[#This Row],[Month]])</f>
        <v>153301</v>
      </c>
      <c r="I819" s="17" t="str">
        <f>TEXT(DATE(Table1[[#This Row],[Year]],Table1[[#This Row],[Month]],1),"mmmm")</f>
        <v>December</v>
      </c>
    </row>
    <row r="820" spans="1:9" x14ac:dyDescent="0.35">
      <c r="A820" t="s">
        <v>20</v>
      </c>
      <c r="B820" t="s">
        <v>7</v>
      </c>
      <c r="C820" t="s">
        <v>8</v>
      </c>
      <c r="D820">
        <v>2022</v>
      </c>
      <c r="E820">
        <v>1</v>
      </c>
      <c r="F820" s="17">
        <v>10886</v>
      </c>
      <c r="G820" s="17">
        <f>SUMIFS(Table1[Profit (Month)],Table1[Category],Table1[[#This Row],[Category]],Table1[Supplier],Table1[[#This Row],[Supplier]],Table1[Brand],Table1[[#This Row],[Brand]],Table1[Year],Table1[[#This Row],[Year]],Table1[Month],"&lt;="&amp;Table1[[#This Row],[Month]])</f>
        <v>10886</v>
      </c>
      <c r="H820" s="17">
        <f>Table1[[#This Row],[YTD profit ]]+SUMIFS(Table1[Profit (Month)],Table1[Category],Table1[[#This Row],[Category]],Table1[Supplier],Table1[[#This Row],[Supplier]],Table1[Brand],Table1[[#This Row],[Brand]],Table1[Year],Table1[[#This Row],[Year]]-1,Table1[Month],"&gt;"&amp;Table1[[#This Row],[Month]])</f>
        <v>150987</v>
      </c>
      <c r="I820" s="17" t="str">
        <f>TEXT(DATE(Table1[[#This Row],[Year]],Table1[[#This Row],[Month]],1),"mmmm")</f>
        <v>January</v>
      </c>
    </row>
    <row r="821" spans="1:9" x14ac:dyDescent="0.35">
      <c r="A821" t="s">
        <v>20</v>
      </c>
      <c r="B821" t="s">
        <v>7</v>
      </c>
      <c r="C821" t="s">
        <v>8</v>
      </c>
      <c r="D821">
        <v>2022</v>
      </c>
      <c r="E821">
        <v>2</v>
      </c>
      <c r="F821" s="17">
        <v>13258</v>
      </c>
      <c r="G821" s="17">
        <f>SUMIFS(Table1[Profit (Month)],Table1[Category],Table1[[#This Row],[Category]],Table1[Supplier],Table1[[#This Row],[Supplier]],Table1[Brand],Table1[[#This Row],[Brand]],Table1[Year],Table1[[#This Row],[Year]],Table1[Month],"&lt;="&amp;Table1[[#This Row],[Month]])</f>
        <v>24144</v>
      </c>
      <c r="H821" s="17">
        <f>Table1[[#This Row],[YTD profit ]]+SUMIFS(Table1[Profit (Month)],Table1[Category],Table1[[#This Row],[Category]],Table1[Supplier],Table1[[#This Row],[Supplier]],Table1[Brand],Table1[[#This Row],[Brand]],Table1[Year],Table1[[#This Row],[Year]]-1,Table1[Month],"&gt;"&amp;Table1[[#This Row],[Month]])</f>
        <v>150457</v>
      </c>
      <c r="I821" s="17" t="str">
        <f>TEXT(DATE(Table1[[#This Row],[Year]],Table1[[#This Row],[Month]],1),"mmmm")</f>
        <v>February</v>
      </c>
    </row>
    <row r="822" spans="1:9" x14ac:dyDescent="0.35">
      <c r="A822" t="s">
        <v>20</v>
      </c>
      <c r="B822" t="s">
        <v>7</v>
      </c>
      <c r="C822" t="s">
        <v>8</v>
      </c>
      <c r="D822">
        <v>2022</v>
      </c>
      <c r="E822">
        <v>3</v>
      </c>
      <c r="F822" s="17">
        <v>14617</v>
      </c>
      <c r="G822" s="17">
        <f>SUMIFS(Table1[Profit (Month)],Table1[Category],Table1[[#This Row],[Category]],Table1[Supplier],Table1[[#This Row],[Supplier]],Table1[Brand],Table1[[#This Row],[Brand]],Table1[Year],Table1[[#This Row],[Year]],Table1[Month],"&lt;="&amp;Table1[[#This Row],[Month]])</f>
        <v>38761</v>
      </c>
      <c r="H822" s="17">
        <f>Table1[[#This Row],[YTD profit ]]+SUMIFS(Table1[Profit (Month)],Table1[Category],Table1[[#This Row],[Category]],Table1[Supplier],Table1[[#This Row],[Supplier]],Table1[Brand],Table1[[#This Row],[Brand]],Table1[Year],Table1[[#This Row],[Year]]-1,Table1[Month],"&gt;"&amp;Table1[[#This Row],[Month]])</f>
        <v>154759</v>
      </c>
      <c r="I822" s="17" t="str">
        <f>TEXT(DATE(Table1[[#This Row],[Year]],Table1[[#This Row],[Month]],1),"mmmm")</f>
        <v>March</v>
      </c>
    </row>
    <row r="823" spans="1:9" x14ac:dyDescent="0.35">
      <c r="A823" t="s">
        <v>20</v>
      </c>
      <c r="B823" t="s">
        <v>7</v>
      </c>
      <c r="C823" t="s">
        <v>8</v>
      </c>
      <c r="D823">
        <v>2022</v>
      </c>
      <c r="E823">
        <v>4</v>
      </c>
      <c r="F823" s="17">
        <v>11092</v>
      </c>
      <c r="G823" s="17">
        <f>SUMIFS(Table1[Profit (Month)],Table1[Category],Table1[[#This Row],[Category]],Table1[Supplier],Table1[[#This Row],[Supplier]],Table1[Brand],Table1[[#This Row],[Brand]],Table1[Year],Table1[[#This Row],[Year]],Table1[Month],"&lt;="&amp;Table1[[#This Row],[Month]])</f>
        <v>49853</v>
      </c>
      <c r="H823" s="17">
        <f>Table1[[#This Row],[YTD profit ]]+SUMIFS(Table1[Profit (Month)],Table1[Category],Table1[[#This Row],[Category]],Table1[Supplier],Table1[[#This Row],[Supplier]],Table1[Brand],Table1[[#This Row],[Brand]],Table1[Year],Table1[[#This Row],[Year]]-1,Table1[Month],"&gt;"&amp;Table1[[#This Row],[Month]])</f>
        <v>153002</v>
      </c>
      <c r="I823" s="17" t="str">
        <f>TEXT(DATE(Table1[[#This Row],[Year]],Table1[[#This Row],[Month]],1),"mmmm")</f>
        <v>April</v>
      </c>
    </row>
    <row r="824" spans="1:9" x14ac:dyDescent="0.35">
      <c r="A824" t="s">
        <v>20</v>
      </c>
      <c r="B824" t="s">
        <v>7</v>
      </c>
      <c r="C824" t="s">
        <v>8</v>
      </c>
      <c r="D824">
        <v>2022</v>
      </c>
      <c r="E824">
        <v>5</v>
      </c>
      <c r="F824" s="17">
        <v>12745</v>
      </c>
      <c r="G824" s="17">
        <f>SUMIFS(Table1[Profit (Month)],Table1[Category],Table1[[#This Row],[Category]],Table1[Supplier],Table1[[#This Row],[Supplier]],Table1[Brand],Table1[[#This Row],[Brand]],Table1[Year],Table1[[#This Row],[Year]],Table1[Month],"&lt;="&amp;Table1[[#This Row],[Month]])</f>
        <v>62598</v>
      </c>
      <c r="H824" s="17">
        <f>Table1[[#This Row],[YTD profit ]]+SUMIFS(Table1[Profit (Month)],Table1[Category],Table1[[#This Row],[Category]],Table1[Supplier],Table1[[#This Row],[Supplier]],Table1[Brand],Table1[[#This Row],[Brand]],Table1[Year],Table1[[#This Row],[Year]]-1,Table1[Month],"&gt;"&amp;Table1[[#This Row],[Month]])</f>
        <v>151127</v>
      </c>
      <c r="I824" s="17" t="str">
        <f>TEXT(DATE(Table1[[#This Row],[Year]],Table1[[#This Row],[Month]],1),"mmmm")</f>
        <v>May</v>
      </c>
    </row>
    <row r="825" spans="1:9" x14ac:dyDescent="0.35">
      <c r="A825" t="s">
        <v>20</v>
      </c>
      <c r="B825" t="s">
        <v>7</v>
      </c>
      <c r="C825" t="s">
        <v>8</v>
      </c>
      <c r="D825">
        <v>2022</v>
      </c>
      <c r="E825">
        <v>6</v>
      </c>
      <c r="F825" s="17">
        <v>13881</v>
      </c>
      <c r="G825" s="17">
        <f>SUMIFS(Table1[Profit (Month)],Table1[Category],Table1[[#This Row],[Category]],Table1[Supplier],Table1[[#This Row],[Supplier]],Table1[Brand],Table1[[#This Row],[Brand]],Table1[Year],Table1[[#This Row],[Year]],Table1[Month],"&lt;="&amp;Table1[[#This Row],[Month]])</f>
        <v>76479</v>
      </c>
      <c r="H825" s="17">
        <f>Table1[[#This Row],[YTD profit ]]+SUMIFS(Table1[Profit (Month)],Table1[Category],Table1[[#This Row],[Category]],Table1[Supplier],Table1[[#This Row],[Supplier]],Table1[Brand],Table1[[#This Row],[Brand]],Table1[Year],Table1[[#This Row],[Year]]-1,Table1[Month],"&gt;"&amp;Table1[[#This Row],[Month]])</f>
        <v>152387</v>
      </c>
      <c r="I825" s="17" t="str">
        <f>TEXT(DATE(Table1[[#This Row],[Year]],Table1[[#This Row],[Month]],1),"mmmm")</f>
        <v>June</v>
      </c>
    </row>
    <row r="826" spans="1:9" x14ac:dyDescent="0.35">
      <c r="A826" t="s">
        <v>20</v>
      </c>
      <c r="B826" t="s">
        <v>7</v>
      </c>
      <c r="C826" t="s">
        <v>8</v>
      </c>
      <c r="D826">
        <v>2022</v>
      </c>
      <c r="E826">
        <v>7</v>
      </c>
      <c r="F826" s="17">
        <v>10019</v>
      </c>
      <c r="G826" s="17">
        <f>SUMIFS(Table1[Profit (Month)],Table1[Category],Table1[[#This Row],[Category]],Table1[Supplier],Table1[[#This Row],[Supplier]],Table1[Brand],Table1[[#This Row],[Brand]],Table1[Year],Table1[[#This Row],[Year]],Table1[Month],"&lt;="&amp;Table1[[#This Row],[Month]])</f>
        <v>86498</v>
      </c>
      <c r="H826" s="17">
        <f>Table1[[#This Row],[YTD profit ]]+SUMIFS(Table1[Profit (Month)],Table1[Category],Table1[[#This Row],[Category]],Table1[Supplier],Table1[[#This Row],[Supplier]],Table1[Brand],Table1[[#This Row],[Brand]],Table1[Year],Table1[[#This Row],[Year]]-1,Table1[Month],"&gt;"&amp;Table1[[#This Row],[Month]])</f>
        <v>148103</v>
      </c>
      <c r="I826" s="17" t="str">
        <f>TEXT(DATE(Table1[[#This Row],[Year]],Table1[[#This Row],[Month]],1),"mmmm")</f>
        <v>July</v>
      </c>
    </row>
    <row r="827" spans="1:9" x14ac:dyDescent="0.35">
      <c r="A827" t="s">
        <v>20</v>
      </c>
      <c r="B827" t="s">
        <v>7</v>
      </c>
      <c r="C827" t="s">
        <v>8</v>
      </c>
      <c r="D827">
        <v>2022</v>
      </c>
      <c r="E827">
        <v>8</v>
      </c>
      <c r="F827" s="17">
        <v>12447</v>
      </c>
      <c r="G827" s="17">
        <f>SUMIFS(Table1[Profit (Month)],Table1[Category],Table1[[#This Row],[Category]],Table1[Supplier],Table1[[#This Row],[Supplier]],Table1[Brand],Table1[[#This Row],[Brand]],Table1[Year],Table1[[#This Row],[Year]],Table1[Month],"&lt;="&amp;Table1[[#This Row],[Month]])</f>
        <v>98945</v>
      </c>
      <c r="H827" s="17">
        <f>Table1[[#This Row],[YTD profit ]]+SUMIFS(Table1[Profit (Month)],Table1[Category],Table1[[#This Row],[Category]],Table1[Supplier],Table1[[#This Row],[Supplier]],Table1[Brand],Table1[[#This Row],[Brand]],Table1[Year],Table1[[#This Row],[Year]]-1,Table1[Month],"&gt;"&amp;Table1[[#This Row],[Month]])</f>
        <v>147842</v>
      </c>
      <c r="I827" s="17" t="str">
        <f>TEXT(DATE(Table1[[#This Row],[Year]],Table1[[#This Row],[Month]],1),"mmmm")</f>
        <v>August</v>
      </c>
    </row>
    <row r="828" spans="1:9" x14ac:dyDescent="0.35">
      <c r="A828" t="s">
        <v>20</v>
      </c>
      <c r="B828" t="s">
        <v>7</v>
      </c>
      <c r="C828" t="s">
        <v>8</v>
      </c>
      <c r="D828">
        <v>2022</v>
      </c>
      <c r="E828">
        <v>9</v>
      </c>
      <c r="F828" s="17">
        <v>13983</v>
      </c>
      <c r="G828" s="17">
        <f>SUMIFS(Table1[Profit (Month)],Table1[Category],Table1[[#This Row],[Category]],Table1[Supplier],Table1[[#This Row],[Supplier]],Table1[Brand],Table1[[#This Row],[Brand]],Table1[Year],Table1[[#This Row],[Year]],Table1[Month],"&lt;="&amp;Table1[[#This Row],[Month]])</f>
        <v>112928</v>
      </c>
      <c r="H828" s="17">
        <f>Table1[[#This Row],[YTD profit ]]+SUMIFS(Table1[Profit (Month)],Table1[Category],Table1[[#This Row],[Category]],Table1[Supplier],Table1[[#This Row],[Supplier]],Table1[Brand],Table1[[#This Row],[Brand]],Table1[Year],Table1[[#This Row],[Year]]-1,Table1[Month],"&gt;"&amp;Table1[[#This Row],[Month]])</f>
        <v>147176</v>
      </c>
      <c r="I828" s="17" t="str">
        <f>TEXT(DATE(Table1[[#This Row],[Year]],Table1[[#This Row],[Month]],1),"mmmm")</f>
        <v>September</v>
      </c>
    </row>
    <row r="829" spans="1:9" x14ac:dyDescent="0.35">
      <c r="A829" t="s">
        <v>20</v>
      </c>
      <c r="B829" t="s">
        <v>7</v>
      </c>
      <c r="C829" t="s">
        <v>8</v>
      </c>
      <c r="D829">
        <v>2022</v>
      </c>
      <c r="E829">
        <v>10</v>
      </c>
      <c r="F829" s="17">
        <v>12582</v>
      </c>
      <c r="G829" s="17">
        <f>SUMIFS(Table1[Profit (Month)],Table1[Category],Table1[[#This Row],[Category]],Table1[Supplier],Table1[[#This Row],[Supplier]],Table1[Brand],Table1[[#This Row],[Brand]],Table1[Year],Table1[[#This Row],[Year]],Table1[Month],"&lt;="&amp;Table1[[#This Row],[Month]])</f>
        <v>125510</v>
      </c>
      <c r="H829" s="17">
        <f>Table1[[#This Row],[YTD profit ]]+SUMIFS(Table1[Profit (Month)],Table1[Category],Table1[[#This Row],[Category]],Table1[Supplier],Table1[[#This Row],[Supplier]],Table1[Brand],Table1[[#This Row],[Brand]],Table1[Year],Table1[[#This Row],[Year]]-1,Table1[Month],"&gt;"&amp;Table1[[#This Row],[Month]])</f>
        <v>148404</v>
      </c>
      <c r="I829" s="17" t="str">
        <f>TEXT(DATE(Table1[[#This Row],[Year]],Table1[[#This Row],[Month]],1),"mmmm")</f>
        <v>October</v>
      </c>
    </row>
    <row r="830" spans="1:9" x14ac:dyDescent="0.35">
      <c r="A830" t="s">
        <v>20</v>
      </c>
      <c r="B830" t="s">
        <v>7</v>
      </c>
      <c r="C830" t="s">
        <v>8</v>
      </c>
      <c r="D830">
        <v>2022</v>
      </c>
      <c r="E830">
        <v>11</v>
      </c>
      <c r="F830" s="17">
        <v>11764</v>
      </c>
      <c r="G830" s="17">
        <f>SUMIFS(Table1[Profit (Month)],Table1[Category],Table1[[#This Row],[Category]],Table1[Supplier],Table1[[#This Row],[Supplier]],Table1[Brand],Table1[[#This Row],[Brand]],Table1[Year],Table1[[#This Row],[Year]],Table1[Month],"&lt;="&amp;Table1[[#This Row],[Month]])</f>
        <v>137274</v>
      </c>
      <c r="H830" s="17">
        <f>Table1[[#This Row],[YTD profit ]]+SUMIFS(Table1[Profit (Month)],Table1[Category],Table1[[#This Row],[Category]],Table1[Supplier],Table1[[#This Row],[Supplier]],Table1[Brand],Table1[[#This Row],[Brand]],Table1[Year],Table1[[#This Row],[Year]]-1,Table1[Month],"&gt;"&amp;Table1[[#This Row],[Month]])</f>
        <v>149105</v>
      </c>
      <c r="I830" s="17" t="str">
        <f>TEXT(DATE(Table1[[#This Row],[Year]],Table1[[#This Row],[Month]],1),"mmmm")</f>
        <v>November</v>
      </c>
    </row>
    <row r="831" spans="1:9" x14ac:dyDescent="0.35">
      <c r="A831" t="s">
        <v>20</v>
      </c>
      <c r="B831" t="s">
        <v>7</v>
      </c>
      <c r="C831" t="s">
        <v>8</v>
      </c>
      <c r="D831">
        <v>2022</v>
      </c>
      <c r="E831">
        <v>12</v>
      </c>
      <c r="F831" s="17">
        <v>11823</v>
      </c>
      <c r="G831" s="17">
        <f>SUMIFS(Table1[Profit (Month)],Table1[Category],Table1[[#This Row],[Category]],Table1[Supplier],Table1[[#This Row],[Supplier]],Table1[Brand],Table1[[#This Row],[Brand]],Table1[Year],Table1[[#This Row],[Year]],Table1[Month],"&lt;="&amp;Table1[[#This Row],[Month]])</f>
        <v>149097</v>
      </c>
      <c r="H831" s="17">
        <f>Table1[[#This Row],[YTD profit ]]+SUMIFS(Table1[Profit (Month)],Table1[Category],Table1[[#This Row],[Category]],Table1[Supplier],Table1[[#This Row],[Supplier]],Table1[Brand],Table1[[#This Row],[Brand]],Table1[Year],Table1[[#This Row],[Year]]-1,Table1[Month],"&gt;"&amp;Table1[[#This Row],[Month]])</f>
        <v>149097</v>
      </c>
      <c r="I831" s="17" t="str">
        <f>TEXT(DATE(Table1[[#This Row],[Year]],Table1[[#This Row],[Month]],1),"mmmm")</f>
        <v>December</v>
      </c>
    </row>
    <row r="832" spans="1:9" x14ac:dyDescent="0.35">
      <c r="A832" t="s">
        <v>20</v>
      </c>
      <c r="B832" t="s">
        <v>7</v>
      </c>
      <c r="C832" t="s">
        <v>8</v>
      </c>
      <c r="D832">
        <v>2023</v>
      </c>
      <c r="E832">
        <v>1</v>
      </c>
      <c r="F832" s="17">
        <v>13571</v>
      </c>
      <c r="G832" s="17">
        <f>SUMIFS(Table1[Profit (Month)],Table1[Category],Table1[[#This Row],[Category]],Table1[Supplier],Table1[[#This Row],[Supplier]],Table1[Brand],Table1[[#This Row],[Brand]],Table1[Year],Table1[[#This Row],[Year]],Table1[Month],"&lt;="&amp;Table1[[#This Row],[Month]])</f>
        <v>13571</v>
      </c>
      <c r="H832" s="17">
        <f>Table1[[#This Row],[YTD profit ]]+SUMIFS(Table1[Profit (Month)],Table1[Category],Table1[[#This Row],[Category]],Table1[Supplier],Table1[[#This Row],[Supplier]],Table1[Brand],Table1[[#This Row],[Brand]],Table1[Year],Table1[[#This Row],[Year]]-1,Table1[Month],"&gt;"&amp;Table1[[#This Row],[Month]])</f>
        <v>151782</v>
      </c>
      <c r="I832" s="17" t="str">
        <f>TEXT(DATE(Table1[[#This Row],[Year]],Table1[[#This Row],[Month]],1),"mmmm")</f>
        <v>January</v>
      </c>
    </row>
    <row r="833" spans="1:9" x14ac:dyDescent="0.35">
      <c r="A833" t="s">
        <v>20</v>
      </c>
      <c r="B833" t="s">
        <v>7</v>
      </c>
      <c r="C833" t="s">
        <v>8</v>
      </c>
      <c r="D833">
        <v>2023</v>
      </c>
      <c r="E833">
        <v>2</v>
      </c>
      <c r="F833" s="17">
        <v>10770</v>
      </c>
      <c r="G833" s="17">
        <f>SUMIFS(Table1[Profit (Month)],Table1[Category],Table1[[#This Row],[Category]],Table1[Supplier],Table1[[#This Row],[Supplier]],Table1[Brand],Table1[[#This Row],[Brand]],Table1[Year],Table1[[#This Row],[Year]],Table1[Month],"&lt;="&amp;Table1[[#This Row],[Month]])</f>
        <v>24341</v>
      </c>
      <c r="H833" s="17">
        <f>Table1[[#This Row],[YTD profit ]]+SUMIFS(Table1[Profit (Month)],Table1[Category],Table1[[#This Row],[Category]],Table1[Supplier],Table1[[#This Row],[Supplier]],Table1[Brand],Table1[[#This Row],[Brand]],Table1[Year],Table1[[#This Row],[Year]]-1,Table1[Month],"&gt;"&amp;Table1[[#This Row],[Month]])</f>
        <v>149294</v>
      </c>
      <c r="I833" s="17" t="str">
        <f>TEXT(DATE(Table1[[#This Row],[Year]],Table1[[#This Row],[Month]],1),"mmmm")</f>
        <v>February</v>
      </c>
    </row>
    <row r="834" spans="1:9" x14ac:dyDescent="0.35">
      <c r="A834" t="s">
        <v>20</v>
      </c>
      <c r="B834" t="s">
        <v>7</v>
      </c>
      <c r="C834" t="s">
        <v>8</v>
      </c>
      <c r="D834">
        <v>2023</v>
      </c>
      <c r="E834">
        <v>3</v>
      </c>
      <c r="F834" s="17">
        <v>14117</v>
      </c>
      <c r="G834" s="17">
        <f>SUMIFS(Table1[Profit (Month)],Table1[Category],Table1[[#This Row],[Category]],Table1[Supplier],Table1[[#This Row],[Supplier]],Table1[Brand],Table1[[#This Row],[Brand]],Table1[Year],Table1[[#This Row],[Year]],Table1[Month],"&lt;="&amp;Table1[[#This Row],[Month]])</f>
        <v>38458</v>
      </c>
      <c r="H834" s="17">
        <f>Table1[[#This Row],[YTD profit ]]+SUMIFS(Table1[Profit (Month)],Table1[Category],Table1[[#This Row],[Category]],Table1[Supplier],Table1[[#This Row],[Supplier]],Table1[Brand],Table1[[#This Row],[Brand]],Table1[Year],Table1[[#This Row],[Year]]-1,Table1[Month],"&gt;"&amp;Table1[[#This Row],[Month]])</f>
        <v>148794</v>
      </c>
      <c r="I834" s="17" t="str">
        <f>TEXT(DATE(Table1[[#This Row],[Year]],Table1[[#This Row],[Month]],1),"mmmm")</f>
        <v>March</v>
      </c>
    </row>
    <row r="835" spans="1:9" x14ac:dyDescent="0.35">
      <c r="A835" t="s">
        <v>20</v>
      </c>
      <c r="B835" t="s">
        <v>7</v>
      </c>
      <c r="C835" t="s">
        <v>8</v>
      </c>
      <c r="D835">
        <v>2023</v>
      </c>
      <c r="E835">
        <v>4</v>
      </c>
      <c r="F835" s="17">
        <v>13204</v>
      </c>
      <c r="G835" s="17">
        <f>SUMIFS(Table1[Profit (Month)],Table1[Category],Table1[[#This Row],[Category]],Table1[Supplier],Table1[[#This Row],[Supplier]],Table1[Brand],Table1[[#This Row],[Brand]],Table1[Year],Table1[[#This Row],[Year]],Table1[Month],"&lt;="&amp;Table1[[#This Row],[Month]])</f>
        <v>51662</v>
      </c>
      <c r="H835" s="17">
        <f>Table1[[#This Row],[YTD profit ]]+SUMIFS(Table1[Profit (Month)],Table1[Category],Table1[[#This Row],[Category]],Table1[Supplier],Table1[[#This Row],[Supplier]],Table1[Brand],Table1[[#This Row],[Brand]],Table1[Year],Table1[[#This Row],[Year]]-1,Table1[Month],"&gt;"&amp;Table1[[#This Row],[Month]])</f>
        <v>150906</v>
      </c>
      <c r="I835" s="17" t="str">
        <f>TEXT(DATE(Table1[[#This Row],[Year]],Table1[[#This Row],[Month]],1),"mmmm")</f>
        <v>April</v>
      </c>
    </row>
    <row r="836" spans="1:9" x14ac:dyDescent="0.35">
      <c r="A836" t="s">
        <v>20</v>
      </c>
      <c r="B836" t="s">
        <v>7</v>
      </c>
      <c r="C836" t="s">
        <v>8</v>
      </c>
      <c r="D836">
        <v>2023</v>
      </c>
      <c r="E836">
        <v>5</v>
      </c>
      <c r="F836" s="17">
        <v>14790</v>
      </c>
      <c r="G836" s="17">
        <f>SUMIFS(Table1[Profit (Month)],Table1[Category],Table1[[#This Row],[Category]],Table1[Supplier],Table1[[#This Row],[Supplier]],Table1[Brand],Table1[[#This Row],[Brand]],Table1[Year],Table1[[#This Row],[Year]],Table1[Month],"&lt;="&amp;Table1[[#This Row],[Month]])</f>
        <v>66452</v>
      </c>
      <c r="H836" s="17">
        <f>Table1[[#This Row],[YTD profit ]]+SUMIFS(Table1[Profit (Month)],Table1[Category],Table1[[#This Row],[Category]],Table1[Supplier],Table1[[#This Row],[Supplier]],Table1[Brand],Table1[[#This Row],[Brand]],Table1[Year],Table1[[#This Row],[Year]]-1,Table1[Month],"&gt;"&amp;Table1[[#This Row],[Month]])</f>
        <v>152951</v>
      </c>
      <c r="I836" s="17" t="str">
        <f>TEXT(DATE(Table1[[#This Row],[Year]],Table1[[#This Row],[Month]],1),"mmmm")</f>
        <v>May</v>
      </c>
    </row>
    <row r="837" spans="1:9" x14ac:dyDescent="0.35">
      <c r="A837" t="s">
        <v>20</v>
      </c>
      <c r="B837" t="s">
        <v>7</v>
      </c>
      <c r="C837" t="s">
        <v>8</v>
      </c>
      <c r="D837">
        <v>2023</v>
      </c>
      <c r="E837">
        <v>6</v>
      </c>
      <c r="F837" s="17">
        <v>13200</v>
      </c>
      <c r="G837" s="17">
        <f>SUMIFS(Table1[Profit (Month)],Table1[Category],Table1[[#This Row],[Category]],Table1[Supplier],Table1[[#This Row],[Supplier]],Table1[Brand],Table1[[#This Row],[Brand]],Table1[Year],Table1[[#This Row],[Year]],Table1[Month],"&lt;="&amp;Table1[[#This Row],[Month]])</f>
        <v>79652</v>
      </c>
      <c r="H837" s="17">
        <f>Table1[[#This Row],[YTD profit ]]+SUMIFS(Table1[Profit (Month)],Table1[Category],Table1[[#This Row],[Category]],Table1[Supplier],Table1[[#This Row],[Supplier]],Table1[Brand],Table1[[#This Row],[Brand]],Table1[Year],Table1[[#This Row],[Year]]-1,Table1[Month],"&gt;"&amp;Table1[[#This Row],[Month]])</f>
        <v>152270</v>
      </c>
      <c r="I837" s="17" t="str">
        <f>TEXT(DATE(Table1[[#This Row],[Year]],Table1[[#This Row],[Month]],1),"mmmm")</f>
        <v>June</v>
      </c>
    </row>
    <row r="838" spans="1:9" x14ac:dyDescent="0.35">
      <c r="A838" t="s">
        <v>20</v>
      </c>
      <c r="B838" t="s">
        <v>7</v>
      </c>
      <c r="C838" t="s">
        <v>8</v>
      </c>
      <c r="D838">
        <v>2023</v>
      </c>
      <c r="E838">
        <v>7</v>
      </c>
      <c r="F838" s="17">
        <v>10719</v>
      </c>
      <c r="G838" s="17">
        <f>SUMIFS(Table1[Profit (Month)],Table1[Category],Table1[[#This Row],[Category]],Table1[Supplier],Table1[[#This Row],[Supplier]],Table1[Brand],Table1[[#This Row],[Brand]],Table1[Year],Table1[[#This Row],[Year]],Table1[Month],"&lt;="&amp;Table1[[#This Row],[Month]])</f>
        <v>90371</v>
      </c>
      <c r="H838" s="17">
        <f>Table1[[#This Row],[YTD profit ]]+SUMIFS(Table1[Profit (Month)],Table1[Category],Table1[[#This Row],[Category]],Table1[Supplier],Table1[[#This Row],[Supplier]],Table1[Brand],Table1[[#This Row],[Brand]],Table1[Year],Table1[[#This Row],[Year]]-1,Table1[Month],"&gt;"&amp;Table1[[#This Row],[Month]])</f>
        <v>152970</v>
      </c>
      <c r="I838" s="17" t="str">
        <f>TEXT(DATE(Table1[[#This Row],[Year]],Table1[[#This Row],[Month]],1),"mmmm")</f>
        <v>July</v>
      </c>
    </row>
    <row r="839" spans="1:9" x14ac:dyDescent="0.35">
      <c r="A839" t="s">
        <v>20</v>
      </c>
      <c r="B839" t="s">
        <v>7</v>
      </c>
      <c r="C839" t="s">
        <v>8</v>
      </c>
      <c r="D839">
        <v>2023</v>
      </c>
      <c r="E839">
        <v>8</v>
      </c>
      <c r="F839" s="17">
        <v>10667</v>
      </c>
      <c r="G839" s="17">
        <f>SUMIFS(Table1[Profit (Month)],Table1[Category],Table1[[#This Row],[Category]],Table1[Supplier],Table1[[#This Row],[Supplier]],Table1[Brand],Table1[[#This Row],[Brand]],Table1[Year],Table1[[#This Row],[Year]],Table1[Month],"&lt;="&amp;Table1[[#This Row],[Month]])</f>
        <v>101038</v>
      </c>
      <c r="H839" s="17">
        <f>Table1[[#This Row],[YTD profit ]]+SUMIFS(Table1[Profit (Month)],Table1[Category],Table1[[#This Row],[Category]],Table1[Supplier],Table1[[#This Row],[Supplier]],Table1[Brand],Table1[[#This Row],[Brand]],Table1[Year],Table1[[#This Row],[Year]]-1,Table1[Month],"&gt;"&amp;Table1[[#This Row],[Month]])</f>
        <v>151190</v>
      </c>
      <c r="I839" s="17" t="str">
        <f>TEXT(DATE(Table1[[#This Row],[Year]],Table1[[#This Row],[Month]],1),"mmmm")</f>
        <v>August</v>
      </c>
    </row>
    <row r="840" spans="1:9" x14ac:dyDescent="0.35">
      <c r="A840" t="s">
        <v>20</v>
      </c>
      <c r="B840" t="s">
        <v>7</v>
      </c>
      <c r="C840" t="s">
        <v>8</v>
      </c>
      <c r="D840">
        <v>2023</v>
      </c>
      <c r="E840">
        <v>9</v>
      </c>
      <c r="F840" s="17">
        <v>13431</v>
      </c>
      <c r="G840" s="17">
        <f>SUMIFS(Table1[Profit (Month)],Table1[Category],Table1[[#This Row],[Category]],Table1[Supplier],Table1[[#This Row],[Supplier]],Table1[Brand],Table1[[#This Row],[Brand]],Table1[Year],Table1[[#This Row],[Year]],Table1[Month],"&lt;="&amp;Table1[[#This Row],[Month]])</f>
        <v>114469</v>
      </c>
      <c r="H840" s="17">
        <f>Table1[[#This Row],[YTD profit ]]+SUMIFS(Table1[Profit (Month)],Table1[Category],Table1[[#This Row],[Category]],Table1[Supplier],Table1[[#This Row],[Supplier]],Table1[Brand],Table1[[#This Row],[Brand]],Table1[Year],Table1[[#This Row],[Year]]-1,Table1[Month],"&gt;"&amp;Table1[[#This Row],[Month]])</f>
        <v>150638</v>
      </c>
      <c r="I840" s="17" t="str">
        <f>TEXT(DATE(Table1[[#This Row],[Year]],Table1[[#This Row],[Month]],1),"mmmm")</f>
        <v>September</v>
      </c>
    </row>
    <row r="841" spans="1:9" x14ac:dyDescent="0.35">
      <c r="A841" t="s">
        <v>20</v>
      </c>
      <c r="B841" t="s">
        <v>7</v>
      </c>
      <c r="C841" t="s">
        <v>8</v>
      </c>
      <c r="D841">
        <v>2023</v>
      </c>
      <c r="E841">
        <v>10</v>
      </c>
      <c r="F841" s="17">
        <v>12049</v>
      </c>
      <c r="G841" s="17">
        <f>SUMIFS(Table1[Profit (Month)],Table1[Category],Table1[[#This Row],[Category]],Table1[Supplier],Table1[[#This Row],[Supplier]],Table1[Brand],Table1[[#This Row],[Brand]],Table1[Year],Table1[[#This Row],[Year]],Table1[Month],"&lt;="&amp;Table1[[#This Row],[Month]])</f>
        <v>126518</v>
      </c>
      <c r="H841" s="17">
        <f>Table1[[#This Row],[YTD profit ]]+SUMIFS(Table1[Profit (Month)],Table1[Category],Table1[[#This Row],[Category]],Table1[Supplier],Table1[[#This Row],[Supplier]],Table1[Brand],Table1[[#This Row],[Brand]],Table1[Year],Table1[[#This Row],[Year]]-1,Table1[Month],"&gt;"&amp;Table1[[#This Row],[Month]])</f>
        <v>150105</v>
      </c>
      <c r="I841" s="17" t="str">
        <f>TEXT(DATE(Table1[[#This Row],[Year]],Table1[[#This Row],[Month]],1),"mmmm")</f>
        <v>October</v>
      </c>
    </row>
    <row r="842" spans="1:9" x14ac:dyDescent="0.35">
      <c r="A842" t="s">
        <v>20</v>
      </c>
      <c r="B842" t="s">
        <v>7</v>
      </c>
      <c r="C842" t="s">
        <v>8</v>
      </c>
      <c r="D842">
        <v>2023</v>
      </c>
      <c r="E842">
        <v>11</v>
      </c>
      <c r="F842" s="17">
        <v>13425</v>
      </c>
      <c r="G842" s="17">
        <f>SUMIFS(Table1[Profit (Month)],Table1[Category],Table1[[#This Row],[Category]],Table1[Supplier],Table1[[#This Row],[Supplier]],Table1[Brand],Table1[[#This Row],[Brand]],Table1[Year],Table1[[#This Row],[Year]],Table1[Month],"&lt;="&amp;Table1[[#This Row],[Month]])</f>
        <v>139943</v>
      </c>
      <c r="H842" s="17">
        <f>Table1[[#This Row],[YTD profit ]]+SUMIFS(Table1[Profit (Month)],Table1[Category],Table1[[#This Row],[Category]],Table1[Supplier],Table1[[#This Row],[Supplier]],Table1[Brand],Table1[[#This Row],[Brand]],Table1[Year],Table1[[#This Row],[Year]]-1,Table1[Month],"&gt;"&amp;Table1[[#This Row],[Month]])</f>
        <v>151766</v>
      </c>
      <c r="I842" s="17" t="str">
        <f>TEXT(DATE(Table1[[#This Row],[Year]],Table1[[#This Row],[Month]],1),"mmmm")</f>
        <v>November</v>
      </c>
    </row>
    <row r="843" spans="1:9" x14ac:dyDescent="0.35">
      <c r="A843" t="s">
        <v>20</v>
      </c>
      <c r="B843" t="s">
        <v>7</v>
      </c>
      <c r="C843" t="s">
        <v>8</v>
      </c>
      <c r="D843">
        <v>2023</v>
      </c>
      <c r="E843">
        <v>12</v>
      </c>
      <c r="F843" s="17">
        <v>10178</v>
      </c>
      <c r="G843" s="17">
        <f>SUMIFS(Table1[Profit (Month)],Table1[Category],Table1[[#This Row],[Category]],Table1[Supplier],Table1[[#This Row],[Supplier]],Table1[Brand],Table1[[#This Row],[Brand]],Table1[Year],Table1[[#This Row],[Year]],Table1[Month],"&lt;="&amp;Table1[[#This Row],[Month]])</f>
        <v>150121</v>
      </c>
      <c r="H843" s="17">
        <f>Table1[[#This Row],[YTD profit ]]+SUMIFS(Table1[Profit (Month)],Table1[Category],Table1[[#This Row],[Category]],Table1[Supplier],Table1[[#This Row],[Supplier]],Table1[Brand],Table1[[#This Row],[Brand]],Table1[Year],Table1[[#This Row],[Year]]-1,Table1[Month],"&gt;"&amp;Table1[[#This Row],[Month]])</f>
        <v>150121</v>
      </c>
      <c r="I843" s="17" t="str">
        <f>TEXT(DATE(Table1[[#This Row],[Year]],Table1[[#This Row],[Month]],1),"mmmm")</f>
        <v>December</v>
      </c>
    </row>
    <row r="844" spans="1:9" x14ac:dyDescent="0.35">
      <c r="A844" t="s">
        <v>20</v>
      </c>
      <c r="B844" t="s">
        <v>7</v>
      </c>
      <c r="C844" t="s">
        <v>8</v>
      </c>
      <c r="D844">
        <v>2024</v>
      </c>
      <c r="E844">
        <v>1</v>
      </c>
      <c r="F844" s="17">
        <v>11992</v>
      </c>
      <c r="G844" s="17">
        <f>SUMIFS(Table1[Profit (Month)],Table1[Category],Table1[[#This Row],[Category]],Table1[Supplier],Table1[[#This Row],[Supplier]],Table1[Brand],Table1[[#This Row],[Brand]],Table1[Year],Table1[[#This Row],[Year]],Table1[Month],"&lt;="&amp;Table1[[#This Row],[Month]])</f>
        <v>11992</v>
      </c>
      <c r="H844" s="17">
        <f>Table1[[#This Row],[YTD profit ]]+SUMIFS(Table1[Profit (Month)],Table1[Category],Table1[[#This Row],[Category]],Table1[Supplier],Table1[[#This Row],[Supplier]],Table1[Brand],Table1[[#This Row],[Brand]],Table1[Year],Table1[[#This Row],[Year]]-1,Table1[Month],"&gt;"&amp;Table1[[#This Row],[Month]])</f>
        <v>148542</v>
      </c>
      <c r="I844" s="17" t="str">
        <f>TEXT(DATE(Table1[[#This Row],[Year]],Table1[[#This Row],[Month]],1),"mmmm")</f>
        <v>January</v>
      </c>
    </row>
    <row r="845" spans="1:9" x14ac:dyDescent="0.35">
      <c r="A845" t="s">
        <v>20</v>
      </c>
      <c r="B845" t="s">
        <v>7</v>
      </c>
      <c r="C845" t="s">
        <v>8</v>
      </c>
      <c r="D845">
        <v>2024</v>
      </c>
      <c r="E845">
        <v>2</v>
      </c>
      <c r="F845" s="17">
        <v>14020</v>
      </c>
      <c r="G845" s="17">
        <f>SUMIFS(Table1[Profit (Month)],Table1[Category],Table1[[#This Row],[Category]],Table1[Supplier],Table1[[#This Row],[Supplier]],Table1[Brand],Table1[[#This Row],[Brand]],Table1[Year],Table1[[#This Row],[Year]],Table1[Month],"&lt;="&amp;Table1[[#This Row],[Month]])</f>
        <v>26012</v>
      </c>
      <c r="H845" s="17">
        <f>Table1[[#This Row],[YTD profit ]]+SUMIFS(Table1[Profit (Month)],Table1[Category],Table1[[#This Row],[Category]],Table1[Supplier],Table1[[#This Row],[Supplier]],Table1[Brand],Table1[[#This Row],[Brand]],Table1[Year],Table1[[#This Row],[Year]]-1,Table1[Month],"&gt;"&amp;Table1[[#This Row],[Month]])</f>
        <v>151792</v>
      </c>
      <c r="I845" s="17" t="str">
        <f>TEXT(DATE(Table1[[#This Row],[Year]],Table1[[#This Row],[Month]],1),"mmmm")</f>
        <v>February</v>
      </c>
    </row>
    <row r="846" spans="1:9" x14ac:dyDescent="0.35">
      <c r="A846" t="s">
        <v>20</v>
      </c>
      <c r="B846" t="s">
        <v>7</v>
      </c>
      <c r="C846" t="s">
        <v>8</v>
      </c>
      <c r="D846">
        <v>2024</v>
      </c>
      <c r="E846">
        <v>3</v>
      </c>
      <c r="F846" s="17">
        <v>14640</v>
      </c>
      <c r="G846" s="17">
        <f>SUMIFS(Table1[Profit (Month)],Table1[Category],Table1[[#This Row],[Category]],Table1[Supplier],Table1[[#This Row],[Supplier]],Table1[Brand],Table1[[#This Row],[Brand]],Table1[Year],Table1[[#This Row],[Year]],Table1[Month],"&lt;="&amp;Table1[[#This Row],[Month]])</f>
        <v>40652</v>
      </c>
      <c r="H846" s="17">
        <f>Table1[[#This Row],[YTD profit ]]+SUMIFS(Table1[Profit (Month)],Table1[Category],Table1[[#This Row],[Category]],Table1[Supplier],Table1[[#This Row],[Supplier]],Table1[Brand],Table1[[#This Row],[Brand]],Table1[Year],Table1[[#This Row],[Year]]-1,Table1[Month],"&gt;"&amp;Table1[[#This Row],[Month]])</f>
        <v>152315</v>
      </c>
      <c r="I846" s="17" t="str">
        <f>TEXT(DATE(Table1[[#This Row],[Year]],Table1[[#This Row],[Month]],1),"mmmm")</f>
        <v>March</v>
      </c>
    </row>
    <row r="847" spans="1:9" x14ac:dyDescent="0.35">
      <c r="A847" t="s">
        <v>20</v>
      </c>
      <c r="B847" t="s">
        <v>7</v>
      </c>
      <c r="C847" t="s">
        <v>8</v>
      </c>
      <c r="D847">
        <v>2024</v>
      </c>
      <c r="E847">
        <v>4</v>
      </c>
      <c r="F847" s="17">
        <v>13474</v>
      </c>
      <c r="G847" s="17">
        <f>SUMIFS(Table1[Profit (Month)],Table1[Category],Table1[[#This Row],[Category]],Table1[Supplier],Table1[[#This Row],[Supplier]],Table1[Brand],Table1[[#This Row],[Brand]],Table1[Year],Table1[[#This Row],[Year]],Table1[Month],"&lt;="&amp;Table1[[#This Row],[Month]])</f>
        <v>54126</v>
      </c>
      <c r="H847" s="17">
        <f>Table1[[#This Row],[YTD profit ]]+SUMIFS(Table1[Profit (Month)],Table1[Category],Table1[[#This Row],[Category]],Table1[Supplier],Table1[[#This Row],[Supplier]],Table1[Brand],Table1[[#This Row],[Brand]],Table1[Year],Table1[[#This Row],[Year]]-1,Table1[Month],"&gt;"&amp;Table1[[#This Row],[Month]])</f>
        <v>152585</v>
      </c>
      <c r="I847" s="17" t="str">
        <f>TEXT(DATE(Table1[[#This Row],[Year]],Table1[[#This Row],[Month]],1),"mmmm")</f>
        <v>April</v>
      </c>
    </row>
    <row r="848" spans="1:9" x14ac:dyDescent="0.35">
      <c r="A848" t="s">
        <v>20</v>
      </c>
      <c r="B848" t="s">
        <v>7</v>
      </c>
      <c r="C848" t="s">
        <v>8</v>
      </c>
      <c r="D848">
        <v>2024</v>
      </c>
      <c r="E848">
        <v>5</v>
      </c>
      <c r="F848" s="17">
        <v>13661</v>
      </c>
      <c r="G848" s="17">
        <f>SUMIFS(Table1[Profit (Month)],Table1[Category],Table1[[#This Row],[Category]],Table1[Supplier],Table1[[#This Row],[Supplier]],Table1[Brand],Table1[[#This Row],[Brand]],Table1[Year],Table1[[#This Row],[Year]],Table1[Month],"&lt;="&amp;Table1[[#This Row],[Month]])</f>
        <v>67787</v>
      </c>
      <c r="H848" s="17">
        <f>Table1[[#This Row],[YTD profit ]]+SUMIFS(Table1[Profit (Month)],Table1[Category],Table1[[#This Row],[Category]],Table1[Supplier],Table1[[#This Row],[Supplier]],Table1[Brand],Table1[[#This Row],[Brand]],Table1[Year],Table1[[#This Row],[Year]]-1,Table1[Month],"&gt;"&amp;Table1[[#This Row],[Month]])</f>
        <v>151456</v>
      </c>
      <c r="I848" s="17" t="str">
        <f>TEXT(DATE(Table1[[#This Row],[Year]],Table1[[#This Row],[Month]],1),"mmmm")</f>
        <v>May</v>
      </c>
    </row>
    <row r="849" spans="1:9" x14ac:dyDescent="0.35">
      <c r="A849" t="s">
        <v>20</v>
      </c>
      <c r="B849" t="s">
        <v>7</v>
      </c>
      <c r="C849" t="s">
        <v>9</v>
      </c>
      <c r="D849">
        <v>2018</v>
      </c>
      <c r="E849">
        <v>1</v>
      </c>
      <c r="F849" s="17">
        <v>10467</v>
      </c>
      <c r="G849" s="17">
        <f>SUMIFS(Table1[Profit (Month)],Table1[Category],Table1[[#This Row],[Category]],Table1[Supplier],Table1[[#This Row],[Supplier]],Table1[Brand],Table1[[#This Row],[Brand]],Table1[Year],Table1[[#This Row],[Year]],Table1[Month],"&lt;="&amp;Table1[[#This Row],[Month]])</f>
        <v>10467</v>
      </c>
      <c r="H849" s="17">
        <f>Table1[[#This Row],[YTD profit ]]+SUMIFS(Table1[Profit (Month)],Table1[Category],Table1[[#This Row],[Category]],Table1[Supplier],Table1[[#This Row],[Supplier]],Table1[Brand],Table1[[#This Row],[Brand]],Table1[Year],Table1[[#This Row],[Year]]-1,Table1[Month],"&gt;"&amp;Table1[[#This Row],[Month]])</f>
        <v>10467</v>
      </c>
      <c r="I849" s="17" t="str">
        <f>TEXT(DATE(Table1[[#This Row],[Year]],Table1[[#This Row],[Month]],1),"mmmm")</f>
        <v>January</v>
      </c>
    </row>
    <row r="850" spans="1:9" x14ac:dyDescent="0.35">
      <c r="A850" t="s">
        <v>20</v>
      </c>
      <c r="B850" t="s">
        <v>7</v>
      </c>
      <c r="C850" t="s">
        <v>9</v>
      </c>
      <c r="D850">
        <v>2018</v>
      </c>
      <c r="E850">
        <v>2</v>
      </c>
      <c r="F850" s="17">
        <v>14417</v>
      </c>
      <c r="G850" s="17">
        <f>SUMIFS(Table1[Profit (Month)],Table1[Category],Table1[[#This Row],[Category]],Table1[Supplier],Table1[[#This Row],[Supplier]],Table1[Brand],Table1[[#This Row],[Brand]],Table1[Year],Table1[[#This Row],[Year]],Table1[Month],"&lt;="&amp;Table1[[#This Row],[Month]])</f>
        <v>24884</v>
      </c>
      <c r="H850" s="17">
        <f>Table1[[#This Row],[YTD profit ]]+SUMIFS(Table1[Profit (Month)],Table1[Category],Table1[[#This Row],[Category]],Table1[Supplier],Table1[[#This Row],[Supplier]],Table1[Brand],Table1[[#This Row],[Brand]],Table1[Year],Table1[[#This Row],[Year]]-1,Table1[Month],"&gt;"&amp;Table1[[#This Row],[Month]])</f>
        <v>24884</v>
      </c>
      <c r="I850" s="17" t="str">
        <f>TEXT(DATE(Table1[[#This Row],[Year]],Table1[[#This Row],[Month]],1),"mmmm")</f>
        <v>February</v>
      </c>
    </row>
    <row r="851" spans="1:9" x14ac:dyDescent="0.35">
      <c r="A851" t="s">
        <v>20</v>
      </c>
      <c r="B851" t="s">
        <v>7</v>
      </c>
      <c r="C851" t="s">
        <v>9</v>
      </c>
      <c r="D851">
        <v>2018</v>
      </c>
      <c r="E851">
        <v>3</v>
      </c>
      <c r="F851" s="17">
        <v>12257</v>
      </c>
      <c r="G851" s="17">
        <f>SUMIFS(Table1[Profit (Month)],Table1[Category],Table1[[#This Row],[Category]],Table1[Supplier],Table1[[#This Row],[Supplier]],Table1[Brand],Table1[[#This Row],[Brand]],Table1[Year],Table1[[#This Row],[Year]],Table1[Month],"&lt;="&amp;Table1[[#This Row],[Month]])</f>
        <v>37141</v>
      </c>
      <c r="H851" s="17">
        <f>Table1[[#This Row],[YTD profit ]]+SUMIFS(Table1[Profit (Month)],Table1[Category],Table1[[#This Row],[Category]],Table1[Supplier],Table1[[#This Row],[Supplier]],Table1[Brand],Table1[[#This Row],[Brand]],Table1[Year],Table1[[#This Row],[Year]]-1,Table1[Month],"&gt;"&amp;Table1[[#This Row],[Month]])</f>
        <v>37141</v>
      </c>
      <c r="I851" s="17" t="str">
        <f>TEXT(DATE(Table1[[#This Row],[Year]],Table1[[#This Row],[Month]],1),"mmmm")</f>
        <v>March</v>
      </c>
    </row>
    <row r="852" spans="1:9" x14ac:dyDescent="0.35">
      <c r="A852" t="s">
        <v>20</v>
      </c>
      <c r="B852" t="s">
        <v>7</v>
      </c>
      <c r="C852" t="s">
        <v>9</v>
      </c>
      <c r="D852">
        <v>2018</v>
      </c>
      <c r="E852">
        <v>4</v>
      </c>
      <c r="F852" s="17">
        <v>13341</v>
      </c>
      <c r="G852" s="17">
        <f>SUMIFS(Table1[Profit (Month)],Table1[Category],Table1[[#This Row],[Category]],Table1[Supplier],Table1[[#This Row],[Supplier]],Table1[Brand],Table1[[#This Row],[Brand]],Table1[Year],Table1[[#This Row],[Year]],Table1[Month],"&lt;="&amp;Table1[[#This Row],[Month]])</f>
        <v>50482</v>
      </c>
      <c r="H852" s="17">
        <f>Table1[[#This Row],[YTD profit ]]+SUMIFS(Table1[Profit (Month)],Table1[Category],Table1[[#This Row],[Category]],Table1[Supplier],Table1[[#This Row],[Supplier]],Table1[Brand],Table1[[#This Row],[Brand]],Table1[Year],Table1[[#This Row],[Year]]-1,Table1[Month],"&gt;"&amp;Table1[[#This Row],[Month]])</f>
        <v>50482</v>
      </c>
      <c r="I852" s="17" t="str">
        <f>TEXT(DATE(Table1[[#This Row],[Year]],Table1[[#This Row],[Month]],1),"mmmm")</f>
        <v>April</v>
      </c>
    </row>
    <row r="853" spans="1:9" x14ac:dyDescent="0.35">
      <c r="A853" t="s">
        <v>20</v>
      </c>
      <c r="B853" t="s">
        <v>7</v>
      </c>
      <c r="C853" t="s">
        <v>9</v>
      </c>
      <c r="D853">
        <v>2018</v>
      </c>
      <c r="E853">
        <v>5</v>
      </c>
      <c r="F853" s="17">
        <v>13905</v>
      </c>
      <c r="G853" s="17">
        <f>SUMIFS(Table1[Profit (Month)],Table1[Category],Table1[[#This Row],[Category]],Table1[Supplier],Table1[[#This Row],[Supplier]],Table1[Brand],Table1[[#This Row],[Brand]],Table1[Year],Table1[[#This Row],[Year]],Table1[Month],"&lt;="&amp;Table1[[#This Row],[Month]])</f>
        <v>64387</v>
      </c>
      <c r="H853" s="17">
        <f>Table1[[#This Row],[YTD profit ]]+SUMIFS(Table1[Profit (Month)],Table1[Category],Table1[[#This Row],[Category]],Table1[Supplier],Table1[[#This Row],[Supplier]],Table1[Brand],Table1[[#This Row],[Brand]],Table1[Year],Table1[[#This Row],[Year]]-1,Table1[Month],"&gt;"&amp;Table1[[#This Row],[Month]])</f>
        <v>64387</v>
      </c>
      <c r="I853" s="17" t="str">
        <f>TEXT(DATE(Table1[[#This Row],[Year]],Table1[[#This Row],[Month]],1),"mmmm")</f>
        <v>May</v>
      </c>
    </row>
    <row r="854" spans="1:9" x14ac:dyDescent="0.35">
      <c r="A854" t="s">
        <v>20</v>
      </c>
      <c r="B854" t="s">
        <v>7</v>
      </c>
      <c r="C854" t="s">
        <v>9</v>
      </c>
      <c r="D854">
        <v>2018</v>
      </c>
      <c r="E854">
        <v>6</v>
      </c>
      <c r="F854" s="17">
        <v>12636</v>
      </c>
      <c r="G854" s="17">
        <f>SUMIFS(Table1[Profit (Month)],Table1[Category],Table1[[#This Row],[Category]],Table1[Supplier],Table1[[#This Row],[Supplier]],Table1[Brand],Table1[[#This Row],[Brand]],Table1[Year],Table1[[#This Row],[Year]],Table1[Month],"&lt;="&amp;Table1[[#This Row],[Month]])</f>
        <v>77023</v>
      </c>
      <c r="H854" s="17">
        <f>Table1[[#This Row],[YTD profit ]]+SUMIFS(Table1[Profit (Month)],Table1[Category],Table1[[#This Row],[Category]],Table1[Supplier],Table1[[#This Row],[Supplier]],Table1[Brand],Table1[[#This Row],[Brand]],Table1[Year],Table1[[#This Row],[Year]]-1,Table1[Month],"&gt;"&amp;Table1[[#This Row],[Month]])</f>
        <v>77023</v>
      </c>
      <c r="I854" s="17" t="str">
        <f>TEXT(DATE(Table1[[#This Row],[Year]],Table1[[#This Row],[Month]],1),"mmmm")</f>
        <v>June</v>
      </c>
    </row>
    <row r="855" spans="1:9" x14ac:dyDescent="0.35">
      <c r="A855" t="s">
        <v>20</v>
      </c>
      <c r="B855" t="s">
        <v>7</v>
      </c>
      <c r="C855" t="s">
        <v>9</v>
      </c>
      <c r="D855">
        <v>2018</v>
      </c>
      <c r="E855">
        <v>7</v>
      </c>
      <c r="F855" s="17">
        <v>10456</v>
      </c>
      <c r="G855" s="17">
        <f>SUMIFS(Table1[Profit (Month)],Table1[Category],Table1[[#This Row],[Category]],Table1[Supplier],Table1[[#This Row],[Supplier]],Table1[Brand],Table1[[#This Row],[Brand]],Table1[Year],Table1[[#This Row],[Year]],Table1[Month],"&lt;="&amp;Table1[[#This Row],[Month]])</f>
        <v>87479</v>
      </c>
      <c r="H855" s="17">
        <f>Table1[[#This Row],[YTD profit ]]+SUMIFS(Table1[Profit (Month)],Table1[Category],Table1[[#This Row],[Category]],Table1[Supplier],Table1[[#This Row],[Supplier]],Table1[Brand],Table1[[#This Row],[Brand]],Table1[Year],Table1[[#This Row],[Year]]-1,Table1[Month],"&gt;"&amp;Table1[[#This Row],[Month]])</f>
        <v>87479</v>
      </c>
      <c r="I855" s="17" t="str">
        <f>TEXT(DATE(Table1[[#This Row],[Year]],Table1[[#This Row],[Month]],1),"mmmm")</f>
        <v>July</v>
      </c>
    </row>
    <row r="856" spans="1:9" x14ac:dyDescent="0.35">
      <c r="A856" t="s">
        <v>20</v>
      </c>
      <c r="B856" t="s">
        <v>7</v>
      </c>
      <c r="C856" t="s">
        <v>9</v>
      </c>
      <c r="D856">
        <v>2018</v>
      </c>
      <c r="E856">
        <v>8</v>
      </c>
      <c r="F856" s="17">
        <v>13125</v>
      </c>
      <c r="G856" s="17">
        <f>SUMIFS(Table1[Profit (Month)],Table1[Category],Table1[[#This Row],[Category]],Table1[Supplier],Table1[[#This Row],[Supplier]],Table1[Brand],Table1[[#This Row],[Brand]],Table1[Year],Table1[[#This Row],[Year]],Table1[Month],"&lt;="&amp;Table1[[#This Row],[Month]])</f>
        <v>100604</v>
      </c>
      <c r="H856" s="17">
        <f>Table1[[#This Row],[YTD profit ]]+SUMIFS(Table1[Profit (Month)],Table1[Category],Table1[[#This Row],[Category]],Table1[Supplier],Table1[[#This Row],[Supplier]],Table1[Brand],Table1[[#This Row],[Brand]],Table1[Year],Table1[[#This Row],[Year]]-1,Table1[Month],"&gt;"&amp;Table1[[#This Row],[Month]])</f>
        <v>100604</v>
      </c>
      <c r="I856" s="17" t="str">
        <f>TEXT(DATE(Table1[[#This Row],[Year]],Table1[[#This Row],[Month]],1),"mmmm")</f>
        <v>August</v>
      </c>
    </row>
    <row r="857" spans="1:9" x14ac:dyDescent="0.35">
      <c r="A857" t="s">
        <v>20</v>
      </c>
      <c r="B857" t="s">
        <v>7</v>
      </c>
      <c r="C857" t="s">
        <v>9</v>
      </c>
      <c r="D857">
        <v>2018</v>
      </c>
      <c r="E857">
        <v>9</v>
      </c>
      <c r="F857" s="17">
        <v>14285</v>
      </c>
      <c r="G857" s="17">
        <f>SUMIFS(Table1[Profit (Month)],Table1[Category],Table1[[#This Row],[Category]],Table1[Supplier],Table1[[#This Row],[Supplier]],Table1[Brand],Table1[[#This Row],[Brand]],Table1[Year],Table1[[#This Row],[Year]],Table1[Month],"&lt;="&amp;Table1[[#This Row],[Month]])</f>
        <v>114889</v>
      </c>
      <c r="H857" s="17">
        <f>Table1[[#This Row],[YTD profit ]]+SUMIFS(Table1[Profit (Month)],Table1[Category],Table1[[#This Row],[Category]],Table1[Supplier],Table1[[#This Row],[Supplier]],Table1[Brand],Table1[[#This Row],[Brand]],Table1[Year],Table1[[#This Row],[Year]]-1,Table1[Month],"&gt;"&amp;Table1[[#This Row],[Month]])</f>
        <v>114889</v>
      </c>
      <c r="I857" s="17" t="str">
        <f>TEXT(DATE(Table1[[#This Row],[Year]],Table1[[#This Row],[Month]],1),"mmmm")</f>
        <v>September</v>
      </c>
    </row>
    <row r="858" spans="1:9" x14ac:dyDescent="0.35">
      <c r="A858" t="s">
        <v>20</v>
      </c>
      <c r="B858" t="s">
        <v>7</v>
      </c>
      <c r="C858" t="s">
        <v>9</v>
      </c>
      <c r="D858">
        <v>2018</v>
      </c>
      <c r="E858">
        <v>10</v>
      </c>
      <c r="F858" s="17">
        <v>11941</v>
      </c>
      <c r="G858" s="17">
        <f>SUMIFS(Table1[Profit (Month)],Table1[Category],Table1[[#This Row],[Category]],Table1[Supplier],Table1[[#This Row],[Supplier]],Table1[Brand],Table1[[#This Row],[Brand]],Table1[Year],Table1[[#This Row],[Year]],Table1[Month],"&lt;="&amp;Table1[[#This Row],[Month]])</f>
        <v>126830</v>
      </c>
      <c r="H858" s="17">
        <f>Table1[[#This Row],[YTD profit ]]+SUMIFS(Table1[Profit (Month)],Table1[Category],Table1[[#This Row],[Category]],Table1[Supplier],Table1[[#This Row],[Supplier]],Table1[Brand],Table1[[#This Row],[Brand]],Table1[Year],Table1[[#This Row],[Year]]-1,Table1[Month],"&gt;"&amp;Table1[[#This Row],[Month]])</f>
        <v>126830</v>
      </c>
      <c r="I858" s="17" t="str">
        <f>TEXT(DATE(Table1[[#This Row],[Year]],Table1[[#This Row],[Month]],1),"mmmm")</f>
        <v>October</v>
      </c>
    </row>
    <row r="859" spans="1:9" x14ac:dyDescent="0.35">
      <c r="A859" t="s">
        <v>20</v>
      </c>
      <c r="B859" t="s">
        <v>7</v>
      </c>
      <c r="C859" t="s">
        <v>9</v>
      </c>
      <c r="D859">
        <v>2018</v>
      </c>
      <c r="E859">
        <v>11</v>
      </c>
      <c r="F859" s="17">
        <v>10131</v>
      </c>
      <c r="G859" s="17">
        <f>SUMIFS(Table1[Profit (Month)],Table1[Category],Table1[[#This Row],[Category]],Table1[Supplier],Table1[[#This Row],[Supplier]],Table1[Brand],Table1[[#This Row],[Brand]],Table1[Year],Table1[[#This Row],[Year]],Table1[Month],"&lt;="&amp;Table1[[#This Row],[Month]])</f>
        <v>136961</v>
      </c>
      <c r="H859" s="17">
        <f>Table1[[#This Row],[YTD profit ]]+SUMIFS(Table1[Profit (Month)],Table1[Category],Table1[[#This Row],[Category]],Table1[Supplier],Table1[[#This Row],[Supplier]],Table1[Brand],Table1[[#This Row],[Brand]],Table1[Year],Table1[[#This Row],[Year]]-1,Table1[Month],"&gt;"&amp;Table1[[#This Row],[Month]])</f>
        <v>136961</v>
      </c>
      <c r="I859" s="17" t="str">
        <f>TEXT(DATE(Table1[[#This Row],[Year]],Table1[[#This Row],[Month]],1),"mmmm")</f>
        <v>November</v>
      </c>
    </row>
    <row r="860" spans="1:9" x14ac:dyDescent="0.35">
      <c r="A860" t="s">
        <v>20</v>
      </c>
      <c r="B860" t="s">
        <v>7</v>
      </c>
      <c r="C860" t="s">
        <v>9</v>
      </c>
      <c r="D860">
        <v>2018</v>
      </c>
      <c r="E860">
        <v>12</v>
      </c>
      <c r="F860" s="17">
        <v>13871</v>
      </c>
      <c r="G860" s="17">
        <f>SUMIFS(Table1[Profit (Month)],Table1[Category],Table1[[#This Row],[Category]],Table1[Supplier],Table1[[#This Row],[Supplier]],Table1[Brand],Table1[[#This Row],[Brand]],Table1[Year],Table1[[#This Row],[Year]],Table1[Month],"&lt;="&amp;Table1[[#This Row],[Month]])</f>
        <v>150832</v>
      </c>
      <c r="H860" s="17">
        <f>Table1[[#This Row],[YTD profit ]]+SUMIFS(Table1[Profit (Month)],Table1[Category],Table1[[#This Row],[Category]],Table1[Supplier],Table1[[#This Row],[Supplier]],Table1[Brand],Table1[[#This Row],[Brand]],Table1[Year],Table1[[#This Row],[Year]]-1,Table1[Month],"&gt;"&amp;Table1[[#This Row],[Month]])</f>
        <v>150832</v>
      </c>
      <c r="I860" s="17" t="str">
        <f>TEXT(DATE(Table1[[#This Row],[Year]],Table1[[#This Row],[Month]],1),"mmmm")</f>
        <v>December</v>
      </c>
    </row>
    <row r="861" spans="1:9" x14ac:dyDescent="0.35">
      <c r="A861" t="s">
        <v>20</v>
      </c>
      <c r="B861" t="s">
        <v>7</v>
      </c>
      <c r="C861" t="s">
        <v>9</v>
      </c>
      <c r="D861">
        <v>2019</v>
      </c>
      <c r="E861">
        <v>1</v>
      </c>
      <c r="F861" s="17">
        <v>11416</v>
      </c>
      <c r="G861" s="17">
        <f>SUMIFS(Table1[Profit (Month)],Table1[Category],Table1[[#This Row],[Category]],Table1[Supplier],Table1[[#This Row],[Supplier]],Table1[Brand],Table1[[#This Row],[Brand]],Table1[Year],Table1[[#This Row],[Year]],Table1[Month],"&lt;="&amp;Table1[[#This Row],[Month]])</f>
        <v>11416</v>
      </c>
      <c r="H861" s="17">
        <f>Table1[[#This Row],[YTD profit ]]+SUMIFS(Table1[Profit (Month)],Table1[Category],Table1[[#This Row],[Category]],Table1[Supplier],Table1[[#This Row],[Supplier]],Table1[Brand],Table1[[#This Row],[Brand]],Table1[Year],Table1[[#This Row],[Year]]-1,Table1[Month],"&gt;"&amp;Table1[[#This Row],[Month]])</f>
        <v>151781</v>
      </c>
      <c r="I861" s="17" t="str">
        <f>TEXT(DATE(Table1[[#This Row],[Year]],Table1[[#This Row],[Month]],1),"mmmm")</f>
        <v>January</v>
      </c>
    </row>
    <row r="862" spans="1:9" x14ac:dyDescent="0.35">
      <c r="A862" t="s">
        <v>20</v>
      </c>
      <c r="B862" t="s">
        <v>7</v>
      </c>
      <c r="C862" t="s">
        <v>9</v>
      </c>
      <c r="D862">
        <v>2019</v>
      </c>
      <c r="E862">
        <v>2</v>
      </c>
      <c r="F862" s="17">
        <v>14856</v>
      </c>
      <c r="G862" s="17">
        <f>SUMIFS(Table1[Profit (Month)],Table1[Category],Table1[[#This Row],[Category]],Table1[Supplier],Table1[[#This Row],[Supplier]],Table1[Brand],Table1[[#This Row],[Brand]],Table1[Year],Table1[[#This Row],[Year]],Table1[Month],"&lt;="&amp;Table1[[#This Row],[Month]])</f>
        <v>26272</v>
      </c>
      <c r="H862" s="17">
        <f>Table1[[#This Row],[YTD profit ]]+SUMIFS(Table1[Profit (Month)],Table1[Category],Table1[[#This Row],[Category]],Table1[Supplier],Table1[[#This Row],[Supplier]],Table1[Brand],Table1[[#This Row],[Brand]],Table1[Year],Table1[[#This Row],[Year]]-1,Table1[Month],"&gt;"&amp;Table1[[#This Row],[Month]])</f>
        <v>152220</v>
      </c>
      <c r="I862" s="17" t="str">
        <f>TEXT(DATE(Table1[[#This Row],[Year]],Table1[[#This Row],[Month]],1),"mmmm")</f>
        <v>February</v>
      </c>
    </row>
    <row r="863" spans="1:9" x14ac:dyDescent="0.35">
      <c r="A863" t="s">
        <v>20</v>
      </c>
      <c r="B863" t="s">
        <v>7</v>
      </c>
      <c r="C863" t="s">
        <v>9</v>
      </c>
      <c r="D863">
        <v>2019</v>
      </c>
      <c r="E863">
        <v>3</v>
      </c>
      <c r="F863" s="17">
        <v>10218</v>
      </c>
      <c r="G863" s="17">
        <f>SUMIFS(Table1[Profit (Month)],Table1[Category],Table1[[#This Row],[Category]],Table1[Supplier],Table1[[#This Row],[Supplier]],Table1[Brand],Table1[[#This Row],[Brand]],Table1[Year],Table1[[#This Row],[Year]],Table1[Month],"&lt;="&amp;Table1[[#This Row],[Month]])</f>
        <v>36490</v>
      </c>
      <c r="H863" s="17">
        <f>Table1[[#This Row],[YTD profit ]]+SUMIFS(Table1[Profit (Month)],Table1[Category],Table1[[#This Row],[Category]],Table1[Supplier],Table1[[#This Row],[Supplier]],Table1[Brand],Table1[[#This Row],[Brand]],Table1[Year],Table1[[#This Row],[Year]]-1,Table1[Month],"&gt;"&amp;Table1[[#This Row],[Month]])</f>
        <v>150181</v>
      </c>
      <c r="I863" s="17" t="str">
        <f>TEXT(DATE(Table1[[#This Row],[Year]],Table1[[#This Row],[Month]],1),"mmmm")</f>
        <v>March</v>
      </c>
    </row>
    <row r="864" spans="1:9" x14ac:dyDescent="0.35">
      <c r="A864" t="s">
        <v>20</v>
      </c>
      <c r="B864" t="s">
        <v>7</v>
      </c>
      <c r="C864" t="s">
        <v>9</v>
      </c>
      <c r="D864">
        <v>2019</v>
      </c>
      <c r="E864">
        <v>4</v>
      </c>
      <c r="F864" s="17">
        <v>14859</v>
      </c>
      <c r="G864" s="17">
        <f>SUMIFS(Table1[Profit (Month)],Table1[Category],Table1[[#This Row],[Category]],Table1[Supplier],Table1[[#This Row],[Supplier]],Table1[Brand],Table1[[#This Row],[Brand]],Table1[Year],Table1[[#This Row],[Year]],Table1[Month],"&lt;="&amp;Table1[[#This Row],[Month]])</f>
        <v>51349</v>
      </c>
      <c r="H864" s="17">
        <f>Table1[[#This Row],[YTD profit ]]+SUMIFS(Table1[Profit (Month)],Table1[Category],Table1[[#This Row],[Category]],Table1[Supplier],Table1[[#This Row],[Supplier]],Table1[Brand],Table1[[#This Row],[Brand]],Table1[Year],Table1[[#This Row],[Year]]-1,Table1[Month],"&gt;"&amp;Table1[[#This Row],[Month]])</f>
        <v>151699</v>
      </c>
      <c r="I864" s="17" t="str">
        <f>TEXT(DATE(Table1[[#This Row],[Year]],Table1[[#This Row],[Month]],1),"mmmm")</f>
        <v>April</v>
      </c>
    </row>
    <row r="865" spans="1:9" x14ac:dyDescent="0.35">
      <c r="A865" t="s">
        <v>20</v>
      </c>
      <c r="B865" t="s">
        <v>7</v>
      </c>
      <c r="C865" t="s">
        <v>9</v>
      </c>
      <c r="D865">
        <v>2019</v>
      </c>
      <c r="E865">
        <v>5</v>
      </c>
      <c r="F865" s="17">
        <v>12483</v>
      </c>
      <c r="G865" s="17">
        <f>SUMIFS(Table1[Profit (Month)],Table1[Category],Table1[[#This Row],[Category]],Table1[Supplier],Table1[[#This Row],[Supplier]],Table1[Brand],Table1[[#This Row],[Brand]],Table1[Year],Table1[[#This Row],[Year]],Table1[Month],"&lt;="&amp;Table1[[#This Row],[Month]])</f>
        <v>63832</v>
      </c>
      <c r="H865" s="17">
        <f>Table1[[#This Row],[YTD profit ]]+SUMIFS(Table1[Profit (Month)],Table1[Category],Table1[[#This Row],[Category]],Table1[Supplier],Table1[[#This Row],[Supplier]],Table1[Brand],Table1[[#This Row],[Brand]],Table1[Year],Table1[[#This Row],[Year]]-1,Table1[Month],"&gt;"&amp;Table1[[#This Row],[Month]])</f>
        <v>150277</v>
      </c>
      <c r="I865" s="17" t="str">
        <f>TEXT(DATE(Table1[[#This Row],[Year]],Table1[[#This Row],[Month]],1),"mmmm")</f>
        <v>May</v>
      </c>
    </row>
    <row r="866" spans="1:9" x14ac:dyDescent="0.35">
      <c r="A866" t="s">
        <v>20</v>
      </c>
      <c r="B866" t="s">
        <v>7</v>
      </c>
      <c r="C866" t="s">
        <v>9</v>
      </c>
      <c r="D866">
        <v>2019</v>
      </c>
      <c r="E866">
        <v>6</v>
      </c>
      <c r="F866" s="17">
        <v>12548</v>
      </c>
      <c r="G866" s="17">
        <f>SUMIFS(Table1[Profit (Month)],Table1[Category],Table1[[#This Row],[Category]],Table1[Supplier],Table1[[#This Row],[Supplier]],Table1[Brand],Table1[[#This Row],[Brand]],Table1[Year],Table1[[#This Row],[Year]],Table1[Month],"&lt;="&amp;Table1[[#This Row],[Month]])</f>
        <v>76380</v>
      </c>
      <c r="H866" s="17">
        <f>Table1[[#This Row],[YTD profit ]]+SUMIFS(Table1[Profit (Month)],Table1[Category],Table1[[#This Row],[Category]],Table1[Supplier],Table1[[#This Row],[Supplier]],Table1[Brand],Table1[[#This Row],[Brand]],Table1[Year],Table1[[#This Row],[Year]]-1,Table1[Month],"&gt;"&amp;Table1[[#This Row],[Month]])</f>
        <v>150189</v>
      </c>
      <c r="I866" s="17" t="str">
        <f>TEXT(DATE(Table1[[#This Row],[Year]],Table1[[#This Row],[Month]],1),"mmmm")</f>
        <v>June</v>
      </c>
    </row>
    <row r="867" spans="1:9" x14ac:dyDescent="0.35">
      <c r="A867" t="s">
        <v>20</v>
      </c>
      <c r="B867" t="s">
        <v>7</v>
      </c>
      <c r="C867" t="s">
        <v>9</v>
      </c>
      <c r="D867">
        <v>2019</v>
      </c>
      <c r="E867">
        <v>7</v>
      </c>
      <c r="F867" s="17">
        <v>11743</v>
      </c>
      <c r="G867" s="17">
        <f>SUMIFS(Table1[Profit (Month)],Table1[Category],Table1[[#This Row],[Category]],Table1[Supplier],Table1[[#This Row],[Supplier]],Table1[Brand],Table1[[#This Row],[Brand]],Table1[Year],Table1[[#This Row],[Year]],Table1[Month],"&lt;="&amp;Table1[[#This Row],[Month]])</f>
        <v>88123</v>
      </c>
      <c r="H867" s="17">
        <f>Table1[[#This Row],[YTD profit ]]+SUMIFS(Table1[Profit (Month)],Table1[Category],Table1[[#This Row],[Category]],Table1[Supplier],Table1[[#This Row],[Supplier]],Table1[Brand],Table1[[#This Row],[Brand]],Table1[Year],Table1[[#This Row],[Year]]-1,Table1[Month],"&gt;"&amp;Table1[[#This Row],[Month]])</f>
        <v>151476</v>
      </c>
      <c r="I867" s="17" t="str">
        <f>TEXT(DATE(Table1[[#This Row],[Year]],Table1[[#This Row],[Month]],1),"mmmm")</f>
        <v>July</v>
      </c>
    </row>
    <row r="868" spans="1:9" x14ac:dyDescent="0.35">
      <c r="A868" t="s">
        <v>20</v>
      </c>
      <c r="B868" t="s">
        <v>7</v>
      </c>
      <c r="C868" t="s">
        <v>9</v>
      </c>
      <c r="D868">
        <v>2019</v>
      </c>
      <c r="E868">
        <v>8</v>
      </c>
      <c r="F868" s="17">
        <v>12928</v>
      </c>
      <c r="G868" s="17">
        <f>SUMIFS(Table1[Profit (Month)],Table1[Category],Table1[[#This Row],[Category]],Table1[Supplier],Table1[[#This Row],[Supplier]],Table1[Brand],Table1[[#This Row],[Brand]],Table1[Year],Table1[[#This Row],[Year]],Table1[Month],"&lt;="&amp;Table1[[#This Row],[Month]])</f>
        <v>101051</v>
      </c>
      <c r="H868" s="17">
        <f>Table1[[#This Row],[YTD profit ]]+SUMIFS(Table1[Profit (Month)],Table1[Category],Table1[[#This Row],[Category]],Table1[Supplier],Table1[[#This Row],[Supplier]],Table1[Brand],Table1[[#This Row],[Brand]],Table1[Year],Table1[[#This Row],[Year]]-1,Table1[Month],"&gt;"&amp;Table1[[#This Row],[Month]])</f>
        <v>151279</v>
      </c>
      <c r="I868" s="17" t="str">
        <f>TEXT(DATE(Table1[[#This Row],[Year]],Table1[[#This Row],[Month]],1),"mmmm")</f>
        <v>August</v>
      </c>
    </row>
    <row r="869" spans="1:9" x14ac:dyDescent="0.35">
      <c r="A869" t="s">
        <v>20</v>
      </c>
      <c r="B869" t="s">
        <v>7</v>
      </c>
      <c r="C869" t="s">
        <v>9</v>
      </c>
      <c r="D869">
        <v>2019</v>
      </c>
      <c r="E869">
        <v>9</v>
      </c>
      <c r="F869" s="17">
        <v>14187</v>
      </c>
      <c r="G869" s="17">
        <f>SUMIFS(Table1[Profit (Month)],Table1[Category],Table1[[#This Row],[Category]],Table1[Supplier],Table1[[#This Row],[Supplier]],Table1[Brand],Table1[[#This Row],[Brand]],Table1[Year],Table1[[#This Row],[Year]],Table1[Month],"&lt;="&amp;Table1[[#This Row],[Month]])</f>
        <v>115238</v>
      </c>
      <c r="H869" s="17">
        <f>Table1[[#This Row],[YTD profit ]]+SUMIFS(Table1[Profit (Month)],Table1[Category],Table1[[#This Row],[Category]],Table1[Supplier],Table1[[#This Row],[Supplier]],Table1[Brand],Table1[[#This Row],[Brand]],Table1[Year],Table1[[#This Row],[Year]]-1,Table1[Month],"&gt;"&amp;Table1[[#This Row],[Month]])</f>
        <v>151181</v>
      </c>
      <c r="I869" s="17" t="str">
        <f>TEXT(DATE(Table1[[#This Row],[Year]],Table1[[#This Row],[Month]],1),"mmmm")</f>
        <v>September</v>
      </c>
    </row>
    <row r="870" spans="1:9" x14ac:dyDescent="0.35">
      <c r="A870" t="s">
        <v>20</v>
      </c>
      <c r="B870" t="s">
        <v>7</v>
      </c>
      <c r="C870" t="s">
        <v>9</v>
      </c>
      <c r="D870">
        <v>2019</v>
      </c>
      <c r="E870">
        <v>10</v>
      </c>
      <c r="F870" s="17">
        <v>11126</v>
      </c>
      <c r="G870" s="17">
        <f>SUMIFS(Table1[Profit (Month)],Table1[Category],Table1[[#This Row],[Category]],Table1[Supplier],Table1[[#This Row],[Supplier]],Table1[Brand],Table1[[#This Row],[Brand]],Table1[Year],Table1[[#This Row],[Year]],Table1[Month],"&lt;="&amp;Table1[[#This Row],[Month]])</f>
        <v>126364</v>
      </c>
      <c r="H870" s="17">
        <f>Table1[[#This Row],[YTD profit ]]+SUMIFS(Table1[Profit (Month)],Table1[Category],Table1[[#This Row],[Category]],Table1[Supplier],Table1[[#This Row],[Supplier]],Table1[Brand],Table1[[#This Row],[Brand]],Table1[Year],Table1[[#This Row],[Year]]-1,Table1[Month],"&gt;"&amp;Table1[[#This Row],[Month]])</f>
        <v>150366</v>
      </c>
      <c r="I870" s="17" t="str">
        <f>TEXT(DATE(Table1[[#This Row],[Year]],Table1[[#This Row],[Month]],1),"mmmm")</f>
        <v>October</v>
      </c>
    </row>
    <row r="871" spans="1:9" x14ac:dyDescent="0.35">
      <c r="A871" t="s">
        <v>20</v>
      </c>
      <c r="B871" t="s">
        <v>7</v>
      </c>
      <c r="C871" t="s">
        <v>9</v>
      </c>
      <c r="D871">
        <v>2019</v>
      </c>
      <c r="E871">
        <v>11</v>
      </c>
      <c r="F871" s="17">
        <v>11966</v>
      </c>
      <c r="G871" s="17">
        <f>SUMIFS(Table1[Profit (Month)],Table1[Category],Table1[[#This Row],[Category]],Table1[Supplier],Table1[[#This Row],[Supplier]],Table1[Brand],Table1[[#This Row],[Brand]],Table1[Year],Table1[[#This Row],[Year]],Table1[Month],"&lt;="&amp;Table1[[#This Row],[Month]])</f>
        <v>138330</v>
      </c>
      <c r="H871" s="17">
        <f>Table1[[#This Row],[YTD profit ]]+SUMIFS(Table1[Profit (Month)],Table1[Category],Table1[[#This Row],[Category]],Table1[Supplier],Table1[[#This Row],[Supplier]],Table1[Brand],Table1[[#This Row],[Brand]],Table1[Year],Table1[[#This Row],[Year]]-1,Table1[Month],"&gt;"&amp;Table1[[#This Row],[Month]])</f>
        <v>152201</v>
      </c>
      <c r="I871" s="17" t="str">
        <f>TEXT(DATE(Table1[[#This Row],[Year]],Table1[[#This Row],[Month]],1),"mmmm")</f>
        <v>November</v>
      </c>
    </row>
    <row r="872" spans="1:9" x14ac:dyDescent="0.35">
      <c r="A872" t="s">
        <v>20</v>
      </c>
      <c r="B872" t="s">
        <v>7</v>
      </c>
      <c r="C872" t="s">
        <v>9</v>
      </c>
      <c r="D872">
        <v>2019</v>
      </c>
      <c r="E872">
        <v>12</v>
      </c>
      <c r="F872" s="17">
        <v>11376</v>
      </c>
      <c r="G872" s="17">
        <f>SUMIFS(Table1[Profit (Month)],Table1[Category],Table1[[#This Row],[Category]],Table1[Supplier],Table1[[#This Row],[Supplier]],Table1[Brand],Table1[[#This Row],[Brand]],Table1[Year],Table1[[#This Row],[Year]],Table1[Month],"&lt;="&amp;Table1[[#This Row],[Month]])</f>
        <v>149706</v>
      </c>
      <c r="H872" s="17">
        <f>Table1[[#This Row],[YTD profit ]]+SUMIFS(Table1[Profit (Month)],Table1[Category],Table1[[#This Row],[Category]],Table1[Supplier],Table1[[#This Row],[Supplier]],Table1[Brand],Table1[[#This Row],[Brand]],Table1[Year],Table1[[#This Row],[Year]]-1,Table1[Month],"&gt;"&amp;Table1[[#This Row],[Month]])</f>
        <v>149706</v>
      </c>
      <c r="I872" s="17" t="str">
        <f>TEXT(DATE(Table1[[#This Row],[Year]],Table1[[#This Row],[Month]],1),"mmmm")</f>
        <v>December</v>
      </c>
    </row>
    <row r="873" spans="1:9" x14ac:dyDescent="0.35">
      <c r="A873" t="s">
        <v>20</v>
      </c>
      <c r="B873" t="s">
        <v>7</v>
      </c>
      <c r="C873" t="s">
        <v>9</v>
      </c>
      <c r="D873">
        <v>2020</v>
      </c>
      <c r="E873">
        <v>1</v>
      </c>
      <c r="F873" s="17">
        <v>10367</v>
      </c>
      <c r="G873" s="17">
        <f>SUMIFS(Table1[Profit (Month)],Table1[Category],Table1[[#This Row],[Category]],Table1[Supplier],Table1[[#This Row],[Supplier]],Table1[Brand],Table1[[#This Row],[Brand]],Table1[Year],Table1[[#This Row],[Year]],Table1[Month],"&lt;="&amp;Table1[[#This Row],[Month]])</f>
        <v>10367</v>
      </c>
      <c r="H873" s="17">
        <f>Table1[[#This Row],[YTD profit ]]+SUMIFS(Table1[Profit (Month)],Table1[Category],Table1[[#This Row],[Category]],Table1[Supplier],Table1[[#This Row],[Supplier]],Table1[Brand],Table1[[#This Row],[Brand]],Table1[Year],Table1[[#This Row],[Year]]-1,Table1[Month],"&gt;"&amp;Table1[[#This Row],[Month]])</f>
        <v>148657</v>
      </c>
      <c r="I873" s="17" t="str">
        <f>TEXT(DATE(Table1[[#This Row],[Year]],Table1[[#This Row],[Month]],1),"mmmm")</f>
        <v>January</v>
      </c>
    </row>
    <row r="874" spans="1:9" x14ac:dyDescent="0.35">
      <c r="A874" t="s">
        <v>20</v>
      </c>
      <c r="B874" t="s">
        <v>7</v>
      </c>
      <c r="C874" t="s">
        <v>9</v>
      </c>
      <c r="D874">
        <v>2020</v>
      </c>
      <c r="E874">
        <v>2</v>
      </c>
      <c r="F874" s="17">
        <v>13246</v>
      </c>
      <c r="G874" s="17">
        <f>SUMIFS(Table1[Profit (Month)],Table1[Category],Table1[[#This Row],[Category]],Table1[Supplier],Table1[[#This Row],[Supplier]],Table1[Brand],Table1[[#This Row],[Brand]],Table1[Year],Table1[[#This Row],[Year]],Table1[Month],"&lt;="&amp;Table1[[#This Row],[Month]])</f>
        <v>23613</v>
      </c>
      <c r="H874" s="17">
        <f>Table1[[#This Row],[YTD profit ]]+SUMIFS(Table1[Profit (Month)],Table1[Category],Table1[[#This Row],[Category]],Table1[Supplier],Table1[[#This Row],[Supplier]],Table1[Brand],Table1[[#This Row],[Brand]],Table1[Year],Table1[[#This Row],[Year]]-1,Table1[Month],"&gt;"&amp;Table1[[#This Row],[Month]])</f>
        <v>147047</v>
      </c>
      <c r="I874" s="17" t="str">
        <f>TEXT(DATE(Table1[[#This Row],[Year]],Table1[[#This Row],[Month]],1),"mmmm")</f>
        <v>February</v>
      </c>
    </row>
    <row r="875" spans="1:9" x14ac:dyDescent="0.35">
      <c r="A875" t="s">
        <v>20</v>
      </c>
      <c r="B875" t="s">
        <v>7</v>
      </c>
      <c r="C875" t="s">
        <v>9</v>
      </c>
      <c r="D875">
        <v>2020</v>
      </c>
      <c r="E875">
        <v>3</v>
      </c>
      <c r="F875" s="17">
        <v>10968</v>
      </c>
      <c r="G875" s="17">
        <f>SUMIFS(Table1[Profit (Month)],Table1[Category],Table1[[#This Row],[Category]],Table1[Supplier],Table1[[#This Row],[Supplier]],Table1[Brand],Table1[[#This Row],[Brand]],Table1[Year],Table1[[#This Row],[Year]],Table1[Month],"&lt;="&amp;Table1[[#This Row],[Month]])</f>
        <v>34581</v>
      </c>
      <c r="H875" s="17">
        <f>Table1[[#This Row],[YTD profit ]]+SUMIFS(Table1[Profit (Month)],Table1[Category],Table1[[#This Row],[Category]],Table1[Supplier],Table1[[#This Row],[Supplier]],Table1[Brand],Table1[[#This Row],[Brand]],Table1[Year],Table1[[#This Row],[Year]]-1,Table1[Month],"&gt;"&amp;Table1[[#This Row],[Month]])</f>
        <v>147797</v>
      </c>
      <c r="I875" s="17" t="str">
        <f>TEXT(DATE(Table1[[#This Row],[Year]],Table1[[#This Row],[Month]],1),"mmmm")</f>
        <v>March</v>
      </c>
    </row>
    <row r="876" spans="1:9" x14ac:dyDescent="0.35">
      <c r="A876" t="s">
        <v>20</v>
      </c>
      <c r="B876" t="s">
        <v>7</v>
      </c>
      <c r="C876" t="s">
        <v>9</v>
      </c>
      <c r="D876">
        <v>2020</v>
      </c>
      <c r="E876">
        <v>4</v>
      </c>
      <c r="F876" s="17">
        <v>12105</v>
      </c>
      <c r="G876" s="17">
        <f>SUMIFS(Table1[Profit (Month)],Table1[Category],Table1[[#This Row],[Category]],Table1[Supplier],Table1[[#This Row],[Supplier]],Table1[Brand],Table1[[#This Row],[Brand]],Table1[Year],Table1[[#This Row],[Year]],Table1[Month],"&lt;="&amp;Table1[[#This Row],[Month]])</f>
        <v>46686</v>
      </c>
      <c r="H876" s="17">
        <f>Table1[[#This Row],[YTD profit ]]+SUMIFS(Table1[Profit (Month)],Table1[Category],Table1[[#This Row],[Category]],Table1[Supplier],Table1[[#This Row],[Supplier]],Table1[Brand],Table1[[#This Row],[Brand]],Table1[Year],Table1[[#This Row],[Year]]-1,Table1[Month],"&gt;"&amp;Table1[[#This Row],[Month]])</f>
        <v>145043</v>
      </c>
      <c r="I876" s="17" t="str">
        <f>TEXT(DATE(Table1[[#This Row],[Year]],Table1[[#This Row],[Month]],1),"mmmm")</f>
        <v>April</v>
      </c>
    </row>
    <row r="877" spans="1:9" x14ac:dyDescent="0.35">
      <c r="A877" t="s">
        <v>20</v>
      </c>
      <c r="B877" t="s">
        <v>7</v>
      </c>
      <c r="C877" t="s">
        <v>9</v>
      </c>
      <c r="D877">
        <v>2020</v>
      </c>
      <c r="E877">
        <v>5</v>
      </c>
      <c r="F877" s="17">
        <v>13963</v>
      </c>
      <c r="G877" s="17">
        <f>SUMIFS(Table1[Profit (Month)],Table1[Category],Table1[[#This Row],[Category]],Table1[Supplier],Table1[[#This Row],[Supplier]],Table1[Brand],Table1[[#This Row],[Brand]],Table1[Year],Table1[[#This Row],[Year]],Table1[Month],"&lt;="&amp;Table1[[#This Row],[Month]])</f>
        <v>60649</v>
      </c>
      <c r="H877" s="17">
        <f>Table1[[#This Row],[YTD profit ]]+SUMIFS(Table1[Profit (Month)],Table1[Category],Table1[[#This Row],[Category]],Table1[Supplier],Table1[[#This Row],[Supplier]],Table1[Brand],Table1[[#This Row],[Brand]],Table1[Year],Table1[[#This Row],[Year]]-1,Table1[Month],"&gt;"&amp;Table1[[#This Row],[Month]])</f>
        <v>146523</v>
      </c>
      <c r="I877" s="17" t="str">
        <f>TEXT(DATE(Table1[[#This Row],[Year]],Table1[[#This Row],[Month]],1),"mmmm")</f>
        <v>May</v>
      </c>
    </row>
    <row r="878" spans="1:9" x14ac:dyDescent="0.35">
      <c r="A878" t="s">
        <v>20</v>
      </c>
      <c r="B878" t="s">
        <v>7</v>
      </c>
      <c r="C878" t="s">
        <v>9</v>
      </c>
      <c r="D878">
        <v>2020</v>
      </c>
      <c r="E878">
        <v>6</v>
      </c>
      <c r="F878" s="17">
        <v>11883</v>
      </c>
      <c r="G878" s="17">
        <f>SUMIFS(Table1[Profit (Month)],Table1[Category],Table1[[#This Row],[Category]],Table1[Supplier],Table1[[#This Row],[Supplier]],Table1[Brand],Table1[[#This Row],[Brand]],Table1[Year],Table1[[#This Row],[Year]],Table1[Month],"&lt;="&amp;Table1[[#This Row],[Month]])</f>
        <v>72532</v>
      </c>
      <c r="H878" s="17">
        <f>Table1[[#This Row],[YTD profit ]]+SUMIFS(Table1[Profit (Month)],Table1[Category],Table1[[#This Row],[Category]],Table1[Supplier],Table1[[#This Row],[Supplier]],Table1[Brand],Table1[[#This Row],[Brand]],Table1[Year],Table1[[#This Row],[Year]]-1,Table1[Month],"&gt;"&amp;Table1[[#This Row],[Month]])</f>
        <v>145858</v>
      </c>
      <c r="I878" s="17" t="str">
        <f>TEXT(DATE(Table1[[#This Row],[Year]],Table1[[#This Row],[Month]],1),"mmmm")</f>
        <v>June</v>
      </c>
    </row>
    <row r="879" spans="1:9" x14ac:dyDescent="0.35">
      <c r="A879" t="s">
        <v>20</v>
      </c>
      <c r="B879" t="s">
        <v>7</v>
      </c>
      <c r="C879" t="s">
        <v>9</v>
      </c>
      <c r="D879">
        <v>2020</v>
      </c>
      <c r="E879">
        <v>7</v>
      </c>
      <c r="F879" s="17">
        <v>12443</v>
      </c>
      <c r="G879" s="17">
        <f>SUMIFS(Table1[Profit (Month)],Table1[Category],Table1[[#This Row],[Category]],Table1[Supplier],Table1[[#This Row],[Supplier]],Table1[Brand],Table1[[#This Row],[Brand]],Table1[Year],Table1[[#This Row],[Year]],Table1[Month],"&lt;="&amp;Table1[[#This Row],[Month]])</f>
        <v>84975</v>
      </c>
      <c r="H879" s="17">
        <f>Table1[[#This Row],[YTD profit ]]+SUMIFS(Table1[Profit (Month)],Table1[Category],Table1[[#This Row],[Category]],Table1[Supplier],Table1[[#This Row],[Supplier]],Table1[Brand],Table1[[#This Row],[Brand]],Table1[Year],Table1[[#This Row],[Year]]-1,Table1[Month],"&gt;"&amp;Table1[[#This Row],[Month]])</f>
        <v>146558</v>
      </c>
      <c r="I879" s="17" t="str">
        <f>TEXT(DATE(Table1[[#This Row],[Year]],Table1[[#This Row],[Month]],1),"mmmm")</f>
        <v>July</v>
      </c>
    </row>
    <row r="880" spans="1:9" x14ac:dyDescent="0.35">
      <c r="A880" t="s">
        <v>20</v>
      </c>
      <c r="B880" t="s">
        <v>7</v>
      </c>
      <c r="C880" t="s">
        <v>9</v>
      </c>
      <c r="D880">
        <v>2020</v>
      </c>
      <c r="E880">
        <v>8</v>
      </c>
      <c r="F880" s="17">
        <v>14728</v>
      </c>
      <c r="G880" s="17">
        <f>SUMIFS(Table1[Profit (Month)],Table1[Category],Table1[[#This Row],[Category]],Table1[Supplier],Table1[[#This Row],[Supplier]],Table1[Brand],Table1[[#This Row],[Brand]],Table1[Year],Table1[[#This Row],[Year]],Table1[Month],"&lt;="&amp;Table1[[#This Row],[Month]])</f>
        <v>99703</v>
      </c>
      <c r="H880" s="17">
        <f>Table1[[#This Row],[YTD profit ]]+SUMIFS(Table1[Profit (Month)],Table1[Category],Table1[[#This Row],[Category]],Table1[Supplier],Table1[[#This Row],[Supplier]],Table1[Brand],Table1[[#This Row],[Brand]],Table1[Year],Table1[[#This Row],[Year]]-1,Table1[Month],"&gt;"&amp;Table1[[#This Row],[Month]])</f>
        <v>148358</v>
      </c>
      <c r="I880" s="17" t="str">
        <f>TEXT(DATE(Table1[[#This Row],[Year]],Table1[[#This Row],[Month]],1),"mmmm")</f>
        <v>August</v>
      </c>
    </row>
    <row r="881" spans="1:9" x14ac:dyDescent="0.35">
      <c r="A881" t="s">
        <v>20</v>
      </c>
      <c r="B881" t="s">
        <v>7</v>
      </c>
      <c r="C881" t="s">
        <v>9</v>
      </c>
      <c r="D881">
        <v>2020</v>
      </c>
      <c r="E881">
        <v>9</v>
      </c>
      <c r="F881" s="17">
        <v>12752</v>
      </c>
      <c r="G881" s="17">
        <f>SUMIFS(Table1[Profit (Month)],Table1[Category],Table1[[#This Row],[Category]],Table1[Supplier],Table1[[#This Row],[Supplier]],Table1[Brand],Table1[[#This Row],[Brand]],Table1[Year],Table1[[#This Row],[Year]],Table1[Month],"&lt;="&amp;Table1[[#This Row],[Month]])</f>
        <v>112455</v>
      </c>
      <c r="H881" s="17">
        <f>Table1[[#This Row],[YTD profit ]]+SUMIFS(Table1[Profit (Month)],Table1[Category],Table1[[#This Row],[Category]],Table1[Supplier],Table1[[#This Row],[Supplier]],Table1[Brand],Table1[[#This Row],[Brand]],Table1[Year],Table1[[#This Row],[Year]]-1,Table1[Month],"&gt;"&amp;Table1[[#This Row],[Month]])</f>
        <v>146923</v>
      </c>
      <c r="I881" s="17" t="str">
        <f>TEXT(DATE(Table1[[#This Row],[Year]],Table1[[#This Row],[Month]],1),"mmmm")</f>
        <v>September</v>
      </c>
    </row>
    <row r="882" spans="1:9" x14ac:dyDescent="0.35">
      <c r="A882" t="s">
        <v>20</v>
      </c>
      <c r="B882" t="s">
        <v>7</v>
      </c>
      <c r="C882" t="s">
        <v>9</v>
      </c>
      <c r="D882">
        <v>2020</v>
      </c>
      <c r="E882">
        <v>10</v>
      </c>
      <c r="F882" s="17">
        <v>12261</v>
      </c>
      <c r="G882" s="17">
        <f>SUMIFS(Table1[Profit (Month)],Table1[Category],Table1[[#This Row],[Category]],Table1[Supplier],Table1[[#This Row],[Supplier]],Table1[Brand],Table1[[#This Row],[Brand]],Table1[Year],Table1[[#This Row],[Year]],Table1[Month],"&lt;="&amp;Table1[[#This Row],[Month]])</f>
        <v>124716</v>
      </c>
      <c r="H882" s="17">
        <f>Table1[[#This Row],[YTD profit ]]+SUMIFS(Table1[Profit (Month)],Table1[Category],Table1[[#This Row],[Category]],Table1[Supplier],Table1[[#This Row],[Supplier]],Table1[Brand],Table1[[#This Row],[Brand]],Table1[Year],Table1[[#This Row],[Year]]-1,Table1[Month],"&gt;"&amp;Table1[[#This Row],[Month]])</f>
        <v>148058</v>
      </c>
      <c r="I882" s="17" t="str">
        <f>TEXT(DATE(Table1[[#This Row],[Year]],Table1[[#This Row],[Month]],1),"mmmm")</f>
        <v>October</v>
      </c>
    </row>
    <row r="883" spans="1:9" x14ac:dyDescent="0.35">
      <c r="A883" t="s">
        <v>20</v>
      </c>
      <c r="B883" t="s">
        <v>7</v>
      </c>
      <c r="C883" t="s">
        <v>9</v>
      </c>
      <c r="D883">
        <v>2020</v>
      </c>
      <c r="E883">
        <v>11</v>
      </c>
      <c r="F883" s="17">
        <v>13685</v>
      </c>
      <c r="G883" s="17">
        <f>SUMIFS(Table1[Profit (Month)],Table1[Category],Table1[[#This Row],[Category]],Table1[Supplier],Table1[[#This Row],[Supplier]],Table1[Brand],Table1[[#This Row],[Brand]],Table1[Year],Table1[[#This Row],[Year]],Table1[Month],"&lt;="&amp;Table1[[#This Row],[Month]])</f>
        <v>138401</v>
      </c>
      <c r="H883" s="17">
        <f>Table1[[#This Row],[YTD profit ]]+SUMIFS(Table1[Profit (Month)],Table1[Category],Table1[[#This Row],[Category]],Table1[Supplier],Table1[[#This Row],[Supplier]],Table1[Brand],Table1[[#This Row],[Brand]],Table1[Year],Table1[[#This Row],[Year]]-1,Table1[Month],"&gt;"&amp;Table1[[#This Row],[Month]])</f>
        <v>149777</v>
      </c>
      <c r="I883" s="17" t="str">
        <f>TEXT(DATE(Table1[[#This Row],[Year]],Table1[[#This Row],[Month]],1),"mmmm")</f>
        <v>November</v>
      </c>
    </row>
    <row r="884" spans="1:9" x14ac:dyDescent="0.35">
      <c r="A884" t="s">
        <v>20</v>
      </c>
      <c r="B884" t="s">
        <v>7</v>
      </c>
      <c r="C884" t="s">
        <v>9</v>
      </c>
      <c r="D884">
        <v>2020</v>
      </c>
      <c r="E884">
        <v>12</v>
      </c>
      <c r="F884" s="17">
        <v>12168</v>
      </c>
      <c r="G884" s="17">
        <f>SUMIFS(Table1[Profit (Month)],Table1[Category],Table1[[#This Row],[Category]],Table1[Supplier],Table1[[#This Row],[Supplier]],Table1[Brand],Table1[[#This Row],[Brand]],Table1[Year],Table1[[#This Row],[Year]],Table1[Month],"&lt;="&amp;Table1[[#This Row],[Month]])</f>
        <v>150569</v>
      </c>
      <c r="H884" s="17">
        <f>Table1[[#This Row],[YTD profit ]]+SUMIFS(Table1[Profit (Month)],Table1[Category],Table1[[#This Row],[Category]],Table1[Supplier],Table1[[#This Row],[Supplier]],Table1[Brand],Table1[[#This Row],[Brand]],Table1[Year],Table1[[#This Row],[Year]]-1,Table1[Month],"&gt;"&amp;Table1[[#This Row],[Month]])</f>
        <v>150569</v>
      </c>
      <c r="I884" s="17" t="str">
        <f>TEXT(DATE(Table1[[#This Row],[Year]],Table1[[#This Row],[Month]],1),"mmmm")</f>
        <v>December</v>
      </c>
    </row>
    <row r="885" spans="1:9" x14ac:dyDescent="0.35">
      <c r="A885" t="s">
        <v>20</v>
      </c>
      <c r="B885" t="s">
        <v>7</v>
      </c>
      <c r="C885" t="s">
        <v>9</v>
      </c>
      <c r="D885">
        <v>2021</v>
      </c>
      <c r="E885">
        <v>1</v>
      </c>
      <c r="F885" s="17">
        <v>13493</v>
      </c>
      <c r="G885" s="17">
        <f>SUMIFS(Table1[Profit (Month)],Table1[Category],Table1[[#This Row],[Category]],Table1[Supplier],Table1[[#This Row],[Supplier]],Table1[Brand],Table1[[#This Row],[Brand]],Table1[Year],Table1[[#This Row],[Year]],Table1[Month],"&lt;="&amp;Table1[[#This Row],[Month]])</f>
        <v>13493</v>
      </c>
      <c r="H885" s="17">
        <f>Table1[[#This Row],[YTD profit ]]+SUMIFS(Table1[Profit (Month)],Table1[Category],Table1[[#This Row],[Category]],Table1[Supplier],Table1[[#This Row],[Supplier]],Table1[Brand],Table1[[#This Row],[Brand]],Table1[Year],Table1[[#This Row],[Year]]-1,Table1[Month],"&gt;"&amp;Table1[[#This Row],[Month]])</f>
        <v>153695</v>
      </c>
      <c r="I885" s="17" t="str">
        <f>TEXT(DATE(Table1[[#This Row],[Year]],Table1[[#This Row],[Month]],1),"mmmm")</f>
        <v>January</v>
      </c>
    </row>
    <row r="886" spans="1:9" x14ac:dyDescent="0.35">
      <c r="A886" t="s">
        <v>20</v>
      </c>
      <c r="B886" t="s">
        <v>7</v>
      </c>
      <c r="C886" t="s">
        <v>9</v>
      </c>
      <c r="D886">
        <v>2021</v>
      </c>
      <c r="E886">
        <v>2</v>
      </c>
      <c r="F886" s="17">
        <v>11353</v>
      </c>
      <c r="G886" s="17">
        <f>SUMIFS(Table1[Profit (Month)],Table1[Category],Table1[[#This Row],[Category]],Table1[Supplier],Table1[[#This Row],[Supplier]],Table1[Brand],Table1[[#This Row],[Brand]],Table1[Year],Table1[[#This Row],[Year]],Table1[Month],"&lt;="&amp;Table1[[#This Row],[Month]])</f>
        <v>24846</v>
      </c>
      <c r="H886" s="17">
        <f>Table1[[#This Row],[YTD profit ]]+SUMIFS(Table1[Profit (Month)],Table1[Category],Table1[[#This Row],[Category]],Table1[Supplier],Table1[[#This Row],[Supplier]],Table1[Brand],Table1[[#This Row],[Brand]],Table1[Year],Table1[[#This Row],[Year]]-1,Table1[Month],"&gt;"&amp;Table1[[#This Row],[Month]])</f>
        <v>151802</v>
      </c>
      <c r="I886" s="17" t="str">
        <f>TEXT(DATE(Table1[[#This Row],[Year]],Table1[[#This Row],[Month]],1),"mmmm")</f>
        <v>February</v>
      </c>
    </row>
    <row r="887" spans="1:9" x14ac:dyDescent="0.35">
      <c r="A887" t="s">
        <v>20</v>
      </c>
      <c r="B887" t="s">
        <v>7</v>
      </c>
      <c r="C887" t="s">
        <v>9</v>
      </c>
      <c r="D887">
        <v>2021</v>
      </c>
      <c r="E887">
        <v>3</v>
      </c>
      <c r="F887" s="17">
        <v>11378</v>
      </c>
      <c r="G887" s="17">
        <f>SUMIFS(Table1[Profit (Month)],Table1[Category],Table1[[#This Row],[Category]],Table1[Supplier],Table1[[#This Row],[Supplier]],Table1[Brand],Table1[[#This Row],[Brand]],Table1[Year],Table1[[#This Row],[Year]],Table1[Month],"&lt;="&amp;Table1[[#This Row],[Month]])</f>
        <v>36224</v>
      </c>
      <c r="H887" s="17">
        <f>Table1[[#This Row],[YTD profit ]]+SUMIFS(Table1[Profit (Month)],Table1[Category],Table1[[#This Row],[Category]],Table1[Supplier],Table1[[#This Row],[Supplier]],Table1[Brand],Table1[[#This Row],[Brand]],Table1[Year],Table1[[#This Row],[Year]]-1,Table1[Month],"&gt;"&amp;Table1[[#This Row],[Month]])</f>
        <v>152212</v>
      </c>
      <c r="I887" s="17" t="str">
        <f>TEXT(DATE(Table1[[#This Row],[Year]],Table1[[#This Row],[Month]],1),"mmmm")</f>
        <v>March</v>
      </c>
    </row>
    <row r="888" spans="1:9" x14ac:dyDescent="0.35">
      <c r="A888" t="s">
        <v>20</v>
      </c>
      <c r="B888" t="s">
        <v>7</v>
      </c>
      <c r="C888" t="s">
        <v>9</v>
      </c>
      <c r="D888">
        <v>2021</v>
      </c>
      <c r="E888">
        <v>4</v>
      </c>
      <c r="F888" s="17">
        <v>13058</v>
      </c>
      <c r="G888" s="17">
        <f>SUMIFS(Table1[Profit (Month)],Table1[Category],Table1[[#This Row],[Category]],Table1[Supplier],Table1[[#This Row],[Supplier]],Table1[Brand],Table1[[#This Row],[Brand]],Table1[Year],Table1[[#This Row],[Year]],Table1[Month],"&lt;="&amp;Table1[[#This Row],[Month]])</f>
        <v>49282</v>
      </c>
      <c r="H888" s="17">
        <f>Table1[[#This Row],[YTD profit ]]+SUMIFS(Table1[Profit (Month)],Table1[Category],Table1[[#This Row],[Category]],Table1[Supplier],Table1[[#This Row],[Supplier]],Table1[Brand],Table1[[#This Row],[Brand]],Table1[Year],Table1[[#This Row],[Year]]-1,Table1[Month],"&gt;"&amp;Table1[[#This Row],[Month]])</f>
        <v>153165</v>
      </c>
      <c r="I888" s="17" t="str">
        <f>TEXT(DATE(Table1[[#This Row],[Year]],Table1[[#This Row],[Month]],1),"mmmm")</f>
        <v>April</v>
      </c>
    </row>
    <row r="889" spans="1:9" x14ac:dyDescent="0.35">
      <c r="A889" t="s">
        <v>20</v>
      </c>
      <c r="B889" t="s">
        <v>7</v>
      </c>
      <c r="C889" t="s">
        <v>9</v>
      </c>
      <c r="D889">
        <v>2021</v>
      </c>
      <c r="E889">
        <v>5</v>
      </c>
      <c r="F889" s="17">
        <v>13806</v>
      </c>
      <c r="G889" s="17">
        <f>SUMIFS(Table1[Profit (Month)],Table1[Category],Table1[[#This Row],[Category]],Table1[Supplier],Table1[[#This Row],[Supplier]],Table1[Brand],Table1[[#This Row],[Brand]],Table1[Year],Table1[[#This Row],[Year]],Table1[Month],"&lt;="&amp;Table1[[#This Row],[Month]])</f>
        <v>63088</v>
      </c>
      <c r="H889" s="17">
        <f>Table1[[#This Row],[YTD profit ]]+SUMIFS(Table1[Profit (Month)],Table1[Category],Table1[[#This Row],[Category]],Table1[Supplier],Table1[[#This Row],[Supplier]],Table1[Brand],Table1[[#This Row],[Brand]],Table1[Year],Table1[[#This Row],[Year]]-1,Table1[Month],"&gt;"&amp;Table1[[#This Row],[Month]])</f>
        <v>153008</v>
      </c>
      <c r="I889" s="17" t="str">
        <f>TEXT(DATE(Table1[[#This Row],[Year]],Table1[[#This Row],[Month]],1),"mmmm")</f>
        <v>May</v>
      </c>
    </row>
    <row r="890" spans="1:9" x14ac:dyDescent="0.35">
      <c r="A890" t="s">
        <v>20</v>
      </c>
      <c r="B890" t="s">
        <v>7</v>
      </c>
      <c r="C890" t="s">
        <v>9</v>
      </c>
      <c r="D890">
        <v>2021</v>
      </c>
      <c r="E890">
        <v>6</v>
      </c>
      <c r="F890" s="17">
        <v>12654</v>
      </c>
      <c r="G890" s="17">
        <f>SUMIFS(Table1[Profit (Month)],Table1[Category],Table1[[#This Row],[Category]],Table1[Supplier],Table1[[#This Row],[Supplier]],Table1[Brand],Table1[[#This Row],[Brand]],Table1[Year],Table1[[#This Row],[Year]],Table1[Month],"&lt;="&amp;Table1[[#This Row],[Month]])</f>
        <v>75742</v>
      </c>
      <c r="H890" s="17">
        <f>Table1[[#This Row],[YTD profit ]]+SUMIFS(Table1[Profit (Month)],Table1[Category],Table1[[#This Row],[Category]],Table1[Supplier],Table1[[#This Row],[Supplier]],Table1[Brand],Table1[[#This Row],[Brand]],Table1[Year],Table1[[#This Row],[Year]]-1,Table1[Month],"&gt;"&amp;Table1[[#This Row],[Month]])</f>
        <v>153779</v>
      </c>
      <c r="I890" s="17" t="str">
        <f>TEXT(DATE(Table1[[#This Row],[Year]],Table1[[#This Row],[Month]],1),"mmmm")</f>
        <v>June</v>
      </c>
    </row>
    <row r="891" spans="1:9" x14ac:dyDescent="0.35">
      <c r="A891" t="s">
        <v>20</v>
      </c>
      <c r="B891" t="s">
        <v>7</v>
      </c>
      <c r="C891" t="s">
        <v>9</v>
      </c>
      <c r="D891">
        <v>2021</v>
      </c>
      <c r="E891">
        <v>7</v>
      </c>
      <c r="F891" s="17">
        <v>11674</v>
      </c>
      <c r="G891" s="17">
        <f>SUMIFS(Table1[Profit (Month)],Table1[Category],Table1[[#This Row],[Category]],Table1[Supplier],Table1[[#This Row],[Supplier]],Table1[Brand],Table1[[#This Row],[Brand]],Table1[Year],Table1[[#This Row],[Year]],Table1[Month],"&lt;="&amp;Table1[[#This Row],[Month]])</f>
        <v>87416</v>
      </c>
      <c r="H891" s="17">
        <f>Table1[[#This Row],[YTD profit ]]+SUMIFS(Table1[Profit (Month)],Table1[Category],Table1[[#This Row],[Category]],Table1[Supplier],Table1[[#This Row],[Supplier]],Table1[Brand],Table1[[#This Row],[Brand]],Table1[Year],Table1[[#This Row],[Year]]-1,Table1[Month],"&gt;"&amp;Table1[[#This Row],[Month]])</f>
        <v>153010</v>
      </c>
      <c r="I891" s="17" t="str">
        <f>TEXT(DATE(Table1[[#This Row],[Year]],Table1[[#This Row],[Month]],1),"mmmm")</f>
        <v>July</v>
      </c>
    </row>
    <row r="892" spans="1:9" x14ac:dyDescent="0.35">
      <c r="A892" t="s">
        <v>20</v>
      </c>
      <c r="B892" t="s">
        <v>7</v>
      </c>
      <c r="C892" t="s">
        <v>9</v>
      </c>
      <c r="D892">
        <v>2021</v>
      </c>
      <c r="E892">
        <v>8</v>
      </c>
      <c r="F892" s="17">
        <v>11374</v>
      </c>
      <c r="G892" s="17">
        <f>SUMIFS(Table1[Profit (Month)],Table1[Category],Table1[[#This Row],[Category]],Table1[Supplier],Table1[[#This Row],[Supplier]],Table1[Brand],Table1[[#This Row],[Brand]],Table1[Year],Table1[[#This Row],[Year]],Table1[Month],"&lt;="&amp;Table1[[#This Row],[Month]])</f>
        <v>98790</v>
      </c>
      <c r="H892" s="17">
        <f>Table1[[#This Row],[YTD profit ]]+SUMIFS(Table1[Profit (Month)],Table1[Category],Table1[[#This Row],[Category]],Table1[Supplier],Table1[[#This Row],[Supplier]],Table1[Brand],Table1[[#This Row],[Brand]],Table1[Year],Table1[[#This Row],[Year]]-1,Table1[Month],"&gt;"&amp;Table1[[#This Row],[Month]])</f>
        <v>149656</v>
      </c>
      <c r="I892" s="17" t="str">
        <f>TEXT(DATE(Table1[[#This Row],[Year]],Table1[[#This Row],[Month]],1),"mmmm")</f>
        <v>August</v>
      </c>
    </row>
    <row r="893" spans="1:9" x14ac:dyDescent="0.35">
      <c r="A893" t="s">
        <v>20</v>
      </c>
      <c r="B893" t="s">
        <v>7</v>
      </c>
      <c r="C893" t="s">
        <v>9</v>
      </c>
      <c r="D893">
        <v>2021</v>
      </c>
      <c r="E893">
        <v>9</v>
      </c>
      <c r="F893" s="17">
        <v>10194</v>
      </c>
      <c r="G893" s="17">
        <f>SUMIFS(Table1[Profit (Month)],Table1[Category],Table1[[#This Row],[Category]],Table1[Supplier],Table1[[#This Row],[Supplier]],Table1[Brand],Table1[[#This Row],[Brand]],Table1[Year],Table1[[#This Row],[Year]],Table1[Month],"&lt;="&amp;Table1[[#This Row],[Month]])</f>
        <v>108984</v>
      </c>
      <c r="H893" s="17">
        <f>Table1[[#This Row],[YTD profit ]]+SUMIFS(Table1[Profit (Month)],Table1[Category],Table1[[#This Row],[Category]],Table1[Supplier],Table1[[#This Row],[Supplier]],Table1[Brand],Table1[[#This Row],[Brand]],Table1[Year],Table1[[#This Row],[Year]]-1,Table1[Month],"&gt;"&amp;Table1[[#This Row],[Month]])</f>
        <v>147098</v>
      </c>
      <c r="I893" s="17" t="str">
        <f>TEXT(DATE(Table1[[#This Row],[Year]],Table1[[#This Row],[Month]],1),"mmmm")</f>
        <v>September</v>
      </c>
    </row>
    <row r="894" spans="1:9" x14ac:dyDescent="0.35">
      <c r="A894" t="s">
        <v>20</v>
      </c>
      <c r="B894" t="s">
        <v>7</v>
      </c>
      <c r="C894" t="s">
        <v>9</v>
      </c>
      <c r="D894">
        <v>2021</v>
      </c>
      <c r="E894">
        <v>10</v>
      </c>
      <c r="F894" s="17">
        <v>11690</v>
      </c>
      <c r="G894" s="17">
        <f>SUMIFS(Table1[Profit (Month)],Table1[Category],Table1[[#This Row],[Category]],Table1[Supplier],Table1[[#This Row],[Supplier]],Table1[Brand],Table1[[#This Row],[Brand]],Table1[Year],Table1[[#This Row],[Year]],Table1[Month],"&lt;="&amp;Table1[[#This Row],[Month]])</f>
        <v>120674</v>
      </c>
      <c r="H894" s="17">
        <f>Table1[[#This Row],[YTD profit ]]+SUMIFS(Table1[Profit (Month)],Table1[Category],Table1[[#This Row],[Category]],Table1[Supplier],Table1[[#This Row],[Supplier]],Table1[Brand],Table1[[#This Row],[Brand]],Table1[Year],Table1[[#This Row],[Year]]-1,Table1[Month],"&gt;"&amp;Table1[[#This Row],[Month]])</f>
        <v>146527</v>
      </c>
      <c r="I894" s="17" t="str">
        <f>TEXT(DATE(Table1[[#This Row],[Year]],Table1[[#This Row],[Month]],1),"mmmm")</f>
        <v>October</v>
      </c>
    </row>
    <row r="895" spans="1:9" x14ac:dyDescent="0.35">
      <c r="A895" t="s">
        <v>20</v>
      </c>
      <c r="B895" t="s">
        <v>7</v>
      </c>
      <c r="C895" t="s">
        <v>9</v>
      </c>
      <c r="D895">
        <v>2021</v>
      </c>
      <c r="E895">
        <v>11</v>
      </c>
      <c r="F895" s="17">
        <v>10612</v>
      </c>
      <c r="G895" s="17">
        <f>SUMIFS(Table1[Profit (Month)],Table1[Category],Table1[[#This Row],[Category]],Table1[Supplier],Table1[[#This Row],[Supplier]],Table1[Brand],Table1[[#This Row],[Brand]],Table1[Year],Table1[[#This Row],[Year]],Table1[Month],"&lt;="&amp;Table1[[#This Row],[Month]])</f>
        <v>131286</v>
      </c>
      <c r="H895" s="17">
        <f>Table1[[#This Row],[YTD profit ]]+SUMIFS(Table1[Profit (Month)],Table1[Category],Table1[[#This Row],[Category]],Table1[Supplier],Table1[[#This Row],[Supplier]],Table1[Brand],Table1[[#This Row],[Brand]],Table1[Year],Table1[[#This Row],[Year]]-1,Table1[Month],"&gt;"&amp;Table1[[#This Row],[Month]])</f>
        <v>143454</v>
      </c>
      <c r="I895" s="17" t="str">
        <f>TEXT(DATE(Table1[[#This Row],[Year]],Table1[[#This Row],[Month]],1),"mmmm")</f>
        <v>November</v>
      </c>
    </row>
    <row r="896" spans="1:9" x14ac:dyDescent="0.35">
      <c r="A896" t="s">
        <v>20</v>
      </c>
      <c r="B896" t="s">
        <v>7</v>
      </c>
      <c r="C896" t="s">
        <v>9</v>
      </c>
      <c r="D896">
        <v>2021</v>
      </c>
      <c r="E896">
        <v>12</v>
      </c>
      <c r="F896" s="17">
        <v>14323</v>
      </c>
      <c r="G896" s="17">
        <f>SUMIFS(Table1[Profit (Month)],Table1[Category],Table1[[#This Row],[Category]],Table1[Supplier],Table1[[#This Row],[Supplier]],Table1[Brand],Table1[[#This Row],[Brand]],Table1[Year],Table1[[#This Row],[Year]],Table1[Month],"&lt;="&amp;Table1[[#This Row],[Month]])</f>
        <v>145609</v>
      </c>
      <c r="H896" s="17">
        <f>Table1[[#This Row],[YTD profit ]]+SUMIFS(Table1[Profit (Month)],Table1[Category],Table1[[#This Row],[Category]],Table1[Supplier],Table1[[#This Row],[Supplier]],Table1[Brand],Table1[[#This Row],[Brand]],Table1[Year],Table1[[#This Row],[Year]]-1,Table1[Month],"&gt;"&amp;Table1[[#This Row],[Month]])</f>
        <v>145609</v>
      </c>
      <c r="I896" s="17" t="str">
        <f>TEXT(DATE(Table1[[#This Row],[Year]],Table1[[#This Row],[Month]],1),"mmmm")</f>
        <v>December</v>
      </c>
    </row>
    <row r="897" spans="1:9" x14ac:dyDescent="0.35">
      <c r="A897" t="s">
        <v>20</v>
      </c>
      <c r="B897" t="s">
        <v>7</v>
      </c>
      <c r="C897" t="s">
        <v>9</v>
      </c>
      <c r="D897">
        <v>2022</v>
      </c>
      <c r="E897">
        <v>1</v>
      </c>
      <c r="F897" s="17">
        <v>10073</v>
      </c>
      <c r="G897" s="17">
        <f>SUMIFS(Table1[Profit (Month)],Table1[Category],Table1[[#This Row],[Category]],Table1[Supplier],Table1[[#This Row],[Supplier]],Table1[Brand],Table1[[#This Row],[Brand]],Table1[Year],Table1[[#This Row],[Year]],Table1[Month],"&lt;="&amp;Table1[[#This Row],[Month]])</f>
        <v>10073</v>
      </c>
      <c r="H897" s="17">
        <f>Table1[[#This Row],[YTD profit ]]+SUMIFS(Table1[Profit (Month)],Table1[Category],Table1[[#This Row],[Category]],Table1[Supplier],Table1[[#This Row],[Supplier]],Table1[Brand],Table1[[#This Row],[Brand]],Table1[Year],Table1[[#This Row],[Year]]-1,Table1[Month],"&gt;"&amp;Table1[[#This Row],[Month]])</f>
        <v>142189</v>
      </c>
      <c r="I897" s="17" t="str">
        <f>TEXT(DATE(Table1[[#This Row],[Year]],Table1[[#This Row],[Month]],1),"mmmm")</f>
        <v>January</v>
      </c>
    </row>
    <row r="898" spans="1:9" x14ac:dyDescent="0.35">
      <c r="A898" t="s">
        <v>20</v>
      </c>
      <c r="B898" t="s">
        <v>7</v>
      </c>
      <c r="C898" t="s">
        <v>9</v>
      </c>
      <c r="D898">
        <v>2022</v>
      </c>
      <c r="E898">
        <v>2</v>
      </c>
      <c r="F898" s="17">
        <v>12243</v>
      </c>
      <c r="G898" s="17">
        <f>SUMIFS(Table1[Profit (Month)],Table1[Category],Table1[[#This Row],[Category]],Table1[Supplier],Table1[[#This Row],[Supplier]],Table1[Brand],Table1[[#This Row],[Brand]],Table1[Year],Table1[[#This Row],[Year]],Table1[Month],"&lt;="&amp;Table1[[#This Row],[Month]])</f>
        <v>22316</v>
      </c>
      <c r="H898" s="17">
        <f>Table1[[#This Row],[YTD profit ]]+SUMIFS(Table1[Profit (Month)],Table1[Category],Table1[[#This Row],[Category]],Table1[Supplier],Table1[[#This Row],[Supplier]],Table1[Brand],Table1[[#This Row],[Brand]],Table1[Year],Table1[[#This Row],[Year]]-1,Table1[Month],"&gt;"&amp;Table1[[#This Row],[Month]])</f>
        <v>143079</v>
      </c>
      <c r="I898" s="17" t="str">
        <f>TEXT(DATE(Table1[[#This Row],[Year]],Table1[[#This Row],[Month]],1),"mmmm")</f>
        <v>February</v>
      </c>
    </row>
    <row r="899" spans="1:9" x14ac:dyDescent="0.35">
      <c r="A899" t="s">
        <v>20</v>
      </c>
      <c r="B899" t="s">
        <v>7</v>
      </c>
      <c r="C899" t="s">
        <v>9</v>
      </c>
      <c r="D899">
        <v>2022</v>
      </c>
      <c r="E899">
        <v>3</v>
      </c>
      <c r="F899" s="17">
        <v>14628</v>
      </c>
      <c r="G899" s="17">
        <f>SUMIFS(Table1[Profit (Month)],Table1[Category],Table1[[#This Row],[Category]],Table1[Supplier],Table1[[#This Row],[Supplier]],Table1[Brand],Table1[[#This Row],[Brand]],Table1[Year],Table1[[#This Row],[Year]],Table1[Month],"&lt;="&amp;Table1[[#This Row],[Month]])</f>
        <v>36944</v>
      </c>
      <c r="H899" s="17">
        <f>Table1[[#This Row],[YTD profit ]]+SUMIFS(Table1[Profit (Month)],Table1[Category],Table1[[#This Row],[Category]],Table1[Supplier],Table1[[#This Row],[Supplier]],Table1[Brand],Table1[[#This Row],[Brand]],Table1[Year],Table1[[#This Row],[Year]]-1,Table1[Month],"&gt;"&amp;Table1[[#This Row],[Month]])</f>
        <v>146329</v>
      </c>
      <c r="I899" s="17" t="str">
        <f>TEXT(DATE(Table1[[#This Row],[Year]],Table1[[#This Row],[Month]],1),"mmmm")</f>
        <v>March</v>
      </c>
    </row>
    <row r="900" spans="1:9" x14ac:dyDescent="0.35">
      <c r="A900" t="s">
        <v>20</v>
      </c>
      <c r="B900" t="s">
        <v>7</v>
      </c>
      <c r="C900" t="s">
        <v>9</v>
      </c>
      <c r="D900">
        <v>2022</v>
      </c>
      <c r="E900">
        <v>4</v>
      </c>
      <c r="F900" s="17">
        <v>13784</v>
      </c>
      <c r="G900" s="17">
        <f>SUMIFS(Table1[Profit (Month)],Table1[Category],Table1[[#This Row],[Category]],Table1[Supplier],Table1[[#This Row],[Supplier]],Table1[Brand],Table1[[#This Row],[Brand]],Table1[Year],Table1[[#This Row],[Year]],Table1[Month],"&lt;="&amp;Table1[[#This Row],[Month]])</f>
        <v>50728</v>
      </c>
      <c r="H900" s="17">
        <f>Table1[[#This Row],[YTD profit ]]+SUMIFS(Table1[Profit (Month)],Table1[Category],Table1[[#This Row],[Category]],Table1[Supplier],Table1[[#This Row],[Supplier]],Table1[Brand],Table1[[#This Row],[Brand]],Table1[Year],Table1[[#This Row],[Year]]-1,Table1[Month],"&gt;"&amp;Table1[[#This Row],[Month]])</f>
        <v>147055</v>
      </c>
      <c r="I900" s="17" t="str">
        <f>TEXT(DATE(Table1[[#This Row],[Year]],Table1[[#This Row],[Month]],1),"mmmm")</f>
        <v>April</v>
      </c>
    </row>
    <row r="901" spans="1:9" x14ac:dyDescent="0.35">
      <c r="A901" t="s">
        <v>20</v>
      </c>
      <c r="B901" t="s">
        <v>7</v>
      </c>
      <c r="C901" t="s">
        <v>9</v>
      </c>
      <c r="D901">
        <v>2022</v>
      </c>
      <c r="E901">
        <v>5</v>
      </c>
      <c r="F901" s="17">
        <v>13208</v>
      </c>
      <c r="G901" s="17">
        <f>SUMIFS(Table1[Profit (Month)],Table1[Category],Table1[[#This Row],[Category]],Table1[Supplier],Table1[[#This Row],[Supplier]],Table1[Brand],Table1[[#This Row],[Brand]],Table1[Year],Table1[[#This Row],[Year]],Table1[Month],"&lt;="&amp;Table1[[#This Row],[Month]])</f>
        <v>63936</v>
      </c>
      <c r="H901" s="17">
        <f>Table1[[#This Row],[YTD profit ]]+SUMIFS(Table1[Profit (Month)],Table1[Category],Table1[[#This Row],[Category]],Table1[Supplier],Table1[[#This Row],[Supplier]],Table1[Brand],Table1[[#This Row],[Brand]],Table1[Year],Table1[[#This Row],[Year]]-1,Table1[Month],"&gt;"&amp;Table1[[#This Row],[Month]])</f>
        <v>146457</v>
      </c>
      <c r="I901" s="17" t="str">
        <f>TEXT(DATE(Table1[[#This Row],[Year]],Table1[[#This Row],[Month]],1),"mmmm")</f>
        <v>May</v>
      </c>
    </row>
    <row r="902" spans="1:9" x14ac:dyDescent="0.35">
      <c r="A902" t="s">
        <v>20</v>
      </c>
      <c r="B902" t="s">
        <v>7</v>
      </c>
      <c r="C902" t="s">
        <v>9</v>
      </c>
      <c r="D902">
        <v>2022</v>
      </c>
      <c r="E902">
        <v>6</v>
      </c>
      <c r="F902" s="17">
        <v>14043</v>
      </c>
      <c r="G902" s="17">
        <f>SUMIFS(Table1[Profit (Month)],Table1[Category],Table1[[#This Row],[Category]],Table1[Supplier],Table1[[#This Row],[Supplier]],Table1[Brand],Table1[[#This Row],[Brand]],Table1[Year],Table1[[#This Row],[Year]],Table1[Month],"&lt;="&amp;Table1[[#This Row],[Month]])</f>
        <v>77979</v>
      </c>
      <c r="H902" s="17">
        <f>Table1[[#This Row],[YTD profit ]]+SUMIFS(Table1[Profit (Month)],Table1[Category],Table1[[#This Row],[Category]],Table1[Supplier],Table1[[#This Row],[Supplier]],Table1[Brand],Table1[[#This Row],[Brand]],Table1[Year],Table1[[#This Row],[Year]]-1,Table1[Month],"&gt;"&amp;Table1[[#This Row],[Month]])</f>
        <v>147846</v>
      </c>
      <c r="I902" s="17" t="str">
        <f>TEXT(DATE(Table1[[#This Row],[Year]],Table1[[#This Row],[Month]],1),"mmmm")</f>
        <v>June</v>
      </c>
    </row>
    <row r="903" spans="1:9" x14ac:dyDescent="0.35">
      <c r="A903" t="s">
        <v>20</v>
      </c>
      <c r="B903" t="s">
        <v>7</v>
      </c>
      <c r="C903" t="s">
        <v>9</v>
      </c>
      <c r="D903">
        <v>2022</v>
      </c>
      <c r="E903">
        <v>7</v>
      </c>
      <c r="F903" s="17">
        <v>13311</v>
      </c>
      <c r="G903" s="17">
        <f>SUMIFS(Table1[Profit (Month)],Table1[Category],Table1[[#This Row],[Category]],Table1[Supplier],Table1[[#This Row],[Supplier]],Table1[Brand],Table1[[#This Row],[Brand]],Table1[Year],Table1[[#This Row],[Year]],Table1[Month],"&lt;="&amp;Table1[[#This Row],[Month]])</f>
        <v>91290</v>
      </c>
      <c r="H903" s="17">
        <f>Table1[[#This Row],[YTD profit ]]+SUMIFS(Table1[Profit (Month)],Table1[Category],Table1[[#This Row],[Category]],Table1[Supplier],Table1[[#This Row],[Supplier]],Table1[Brand],Table1[[#This Row],[Brand]],Table1[Year],Table1[[#This Row],[Year]]-1,Table1[Month],"&gt;"&amp;Table1[[#This Row],[Month]])</f>
        <v>149483</v>
      </c>
      <c r="I903" s="17" t="str">
        <f>TEXT(DATE(Table1[[#This Row],[Year]],Table1[[#This Row],[Month]],1),"mmmm")</f>
        <v>July</v>
      </c>
    </row>
    <row r="904" spans="1:9" x14ac:dyDescent="0.35">
      <c r="A904" t="s">
        <v>20</v>
      </c>
      <c r="B904" t="s">
        <v>7</v>
      </c>
      <c r="C904" t="s">
        <v>9</v>
      </c>
      <c r="D904">
        <v>2022</v>
      </c>
      <c r="E904">
        <v>8</v>
      </c>
      <c r="F904" s="17">
        <v>10540</v>
      </c>
      <c r="G904" s="17">
        <f>SUMIFS(Table1[Profit (Month)],Table1[Category],Table1[[#This Row],[Category]],Table1[Supplier],Table1[[#This Row],[Supplier]],Table1[Brand],Table1[[#This Row],[Brand]],Table1[Year],Table1[[#This Row],[Year]],Table1[Month],"&lt;="&amp;Table1[[#This Row],[Month]])</f>
        <v>101830</v>
      </c>
      <c r="H904" s="17">
        <f>Table1[[#This Row],[YTD profit ]]+SUMIFS(Table1[Profit (Month)],Table1[Category],Table1[[#This Row],[Category]],Table1[Supplier],Table1[[#This Row],[Supplier]],Table1[Brand],Table1[[#This Row],[Brand]],Table1[Year],Table1[[#This Row],[Year]]-1,Table1[Month],"&gt;"&amp;Table1[[#This Row],[Month]])</f>
        <v>148649</v>
      </c>
      <c r="I904" s="17" t="str">
        <f>TEXT(DATE(Table1[[#This Row],[Year]],Table1[[#This Row],[Month]],1),"mmmm")</f>
        <v>August</v>
      </c>
    </row>
    <row r="905" spans="1:9" x14ac:dyDescent="0.35">
      <c r="A905" t="s">
        <v>20</v>
      </c>
      <c r="B905" t="s">
        <v>7</v>
      </c>
      <c r="C905" t="s">
        <v>9</v>
      </c>
      <c r="D905">
        <v>2022</v>
      </c>
      <c r="E905">
        <v>9</v>
      </c>
      <c r="F905" s="17">
        <v>12296</v>
      </c>
      <c r="G905" s="17">
        <f>SUMIFS(Table1[Profit (Month)],Table1[Category],Table1[[#This Row],[Category]],Table1[Supplier],Table1[[#This Row],[Supplier]],Table1[Brand],Table1[[#This Row],[Brand]],Table1[Year],Table1[[#This Row],[Year]],Table1[Month],"&lt;="&amp;Table1[[#This Row],[Month]])</f>
        <v>114126</v>
      </c>
      <c r="H905" s="17">
        <f>Table1[[#This Row],[YTD profit ]]+SUMIFS(Table1[Profit (Month)],Table1[Category],Table1[[#This Row],[Category]],Table1[Supplier],Table1[[#This Row],[Supplier]],Table1[Brand],Table1[[#This Row],[Brand]],Table1[Year],Table1[[#This Row],[Year]]-1,Table1[Month],"&gt;"&amp;Table1[[#This Row],[Month]])</f>
        <v>150751</v>
      </c>
      <c r="I905" s="17" t="str">
        <f>TEXT(DATE(Table1[[#This Row],[Year]],Table1[[#This Row],[Month]],1),"mmmm")</f>
        <v>September</v>
      </c>
    </row>
    <row r="906" spans="1:9" x14ac:dyDescent="0.35">
      <c r="A906" t="s">
        <v>20</v>
      </c>
      <c r="B906" t="s">
        <v>7</v>
      </c>
      <c r="C906" t="s">
        <v>9</v>
      </c>
      <c r="D906">
        <v>2022</v>
      </c>
      <c r="E906">
        <v>10</v>
      </c>
      <c r="F906" s="17">
        <v>13056</v>
      </c>
      <c r="G906" s="17">
        <f>SUMIFS(Table1[Profit (Month)],Table1[Category],Table1[[#This Row],[Category]],Table1[Supplier],Table1[[#This Row],[Supplier]],Table1[Brand],Table1[[#This Row],[Brand]],Table1[Year],Table1[[#This Row],[Year]],Table1[Month],"&lt;="&amp;Table1[[#This Row],[Month]])</f>
        <v>127182</v>
      </c>
      <c r="H906" s="17">
        <f>Table1[[#This Row],[YTD profit ]]+SUMIFS(Table1[Profit (Month)],Table1[Category],Table1[[#This Row],[Category]],Table1[Supplier],Table1[[#This Row],[Supplier]],Table1[Brand],Table1[[#This Row],[Brand]],Table1[Year],Table1[[#This Row],[Year]]-1,Table1[Month],"&gt;"&amp;Table1[[#This Row],[Month]])</f>
        <v>152117</v>
      </c>
      <c r="I906" s="17" t="str">
        <f>TEXT(DATE(Table1[[#This Row],[Year]],Table1[[#This Row],[Month]],1),"mmmm")</f>
        <v>October</v>
      </c>
    </row>
    <row r="907" spans="1:9" x14ac:dyDescent="0.35">
      <c r="A907" t="s">
        <v>20</v>
      </c>
      <c r="B907" t="s">
        <v>7</v>
      </c>
      <c r="C907" t="s">
        <v>9</v>
      </c>
      <c r="D907">
        <v>2022</v>
      </c>
      <c r="E907">
        <v>11</v>
      </c>
      <c r="F907" s="17">
        <v>12056</v>
      </c>
      <c r="G907" s="17">
        <f>SUMIFS(Table1[Profit (Month)],Table1[Category],Table1[[#This Row],[Category]],Table1[Supplier],Table1[[#This Row],[Supplier]],Table1[Brand],Table1[[#This Row],[Brand]],Table1[Year],Table1[[#This Row],[Year]],Table1[Month],"&lt;="&amp;Table1[[#This Row],[Month]])</f>
        <v>139238</v>
      </c>
      <c r="H907" s="17">
        <f>Table1[[#This Row],[YTD profit ]]+SUMIFS(Table1[Profit (Month)],Table1[Category],Table1[[#This Row],[Category]],Table1[Supplier],Table1[[#This Row],[Supplier]],Table1[Brand],Table1[[#This Row],[Brand]],Table1[Year],Table1[[#This Row],[Year]]-1,Table1[Month],"&gt;"&amp;Table1[[#This Row],[Month]])</f>
        <v>153561</v>
      </c>
      <c r="I907" s="17" t="str">
        <f>TEXT(DATE(Table1[[#This Row],[Year]],Table1[[#This Row],[Month]],1),"mmmm")</f>
        <v>November</v>
      </c>
    </row>
    <row r="908" spans="1:9" x14ac:dyDescent="0.35">
      <c r="A908" t="s">
        <v>20</v>
      </c>
      <c r="B908" t="s">
        <v>7</v>
      </c>
      <c r="C908" t="s">
        <v>9</v>
      </c>
      <c r="D908">
        <v>2022</v>
      </c>
      <c r="E908">
        <v>12</v>
      </c>
      <c r="F908" s="17">
        <v>12053</v>
      </c>
      <c r="G908" s="17">
        <f>SUMIFS(Table1[Profit (Month)],Table1[Category],Table1[[#This Row],[Category]],Table1[Supplier],Table1[[#This Row],[Supplier]],Table1[Brand],Table1[[#This Row],[Brand]],Table1[Year],Table1[[#This Row],[Year]],Table1[Month],"&lt;="&amp;Table1[[#This Row],[Month]])</f>
        <v>151291</v>
      </c>
      <c r="H908" s="17">
        <f>Table1[[#This Row],[YTD profit ]]+SUMIFS(Table1[Profit (Month)],Table1[Category],Table1[[#This Row],[Category]],Table1[Supplier],Table1[[#This Row],[Supplier]],Table1[Brand],Table1[[#This Row],[Brand]],Table1[Year],Table1[[#This Row],[Year]]-1,Table1[Month],"&gt;"&amp;Table1[[#This Row],[Month]])</f>
        <v>151291</v>
      </c>
      <c r="I908" s="17" t="str">
        <f>TEXT(DATE(Table1[[#This Row],[Year]],Table1[[#This Row],[Month]],1),"mmmm")</f>
        <v>December</v>
      </c>
    </row>
    <row r="909" spans="1:9" x14ac:dyDescent="0.35">
      <c r="A909" t="s">
        <v>20</v>
      </c>
      <c r="B909" t="s">
        <v>7</v>
      </c>
      <c r="C909" t="s">
        <v>9</v>
      </c>
      <c r="D909">
        <v>2023</v>
      </c>
      <c r="E909">
        <v>1</v>
      </c>
      <c r="F909" s="17">
        <v>14871</v>
      </c>
      <c r="G909" s="17">
        <f>SUMIFS(Table1[Profit (Month)],Table1[Category],Table1[[#This Row],[Category]],Table1[Supplier],Table1[[#This Row],[Supplier]],Table1[Brand],Table1[[#This Row],[Brand]],Table1[Year],Table1[[#This Row],[Year]],Table1[Month],"&lt;="&amp;Table1[[#This Row],[Month]])</f>
        <v>14871</v>
      </c>
      <c r="H909" s="17">
        <f>Table1[[#This Row],[YTD profit ]]+SUMIFS(Table1[Profit (Month)],Table1[Category],Table1[[#This Row],[Category]],Table1[Supplier],Table1[[#This Row],[Supplier]],Table1[Brand],Table1[[#This Row],[Brand]],Table1[Year],Table1[[#This Row],[Year]]-1,Table1[Month],"&gt;"&amp;Table1[[#This Row],[Month]])</f>
        <v>156089</v>
      </c>
      <c r="I909" s="17" t="str">
        <f>TEXT(DATE(Table1[[#This Row],[Year]],Table1[[#This Row],[Month]],1),"mmmm")</f>
        <v>January</v>
      </c>
    </row>
    <row r="910" spans="1:9" x14ac:dyDescent="0.35">
      <c r="A910" t="s">
        <v>20</v>
      </c>
      <c r="B910" t="s">
        <v>7</v>
      </c>
      <c r="C910" t="s">
        <v>9</v>
      </c>
      <c r="D910">
        <v>2023</v>
      </c>
      <c r="E910">
        <v>2</v>
      </c>
      <c r="F910" s="17">
        <v>10688</v>
      </c>
      <c r="G910" s="17">
        <f>SUMIFS(Table1[Profit (Month)],Table1[Category],Table1[[#This Row],[Category]],Table1[Supplier],Table1[[#This Row],[Supplier]],Table1[Brand],Table1[[#This Row],[Brand]],Table1[Year],Table1[[#This Row],[Year]],Table1[Month],"&lt;="&amp;Table1[[#This Row],[Month]])</f>
        <v>25559</v>
      </c>
      <c r="H910" s="17">
        <f>Table1[[#This Row],[YTD profit ]]+SUMIFS(Table1[Profit (Month)],Table1[Category],Table1[[#This Row],[Category]],Table1[Supplier],Table1[[#This Row],[Supplier]],Table1[Brand],Table1[[#This Row],[Brand]],Table1[Year],Table1[[#This Row],[Year]]-1,Table1[Month],"&gt;"&amp;Table1[[#This Row],[Month]])</f>
        <v>154534</v>
      </c>
      <c r="I910" s="17" t="str">
        <f>TEXT(DATE(Table1[[#This Row],[Year]],Table1[[#This Row],[Month]],1),"mmmm")</f>
        <v>February</v>
      </c>
    </row>
    <row r="911" spans="1:9" x14ac:dyDescent="0.35">
      <c r="A911" t="s">
        <v>20</v>
      </c>
      <c r="B911" t="s">
        <v>7</v>
      </c>
      <c r="C911" t="s">
        <v>9</v>
      </c>
      <c r="D911">
        <v>2023</v>
      </c>
      <c r="E911">
        <v>3</v>
      </c>
      <c r="F911" s="17">
        <v>10546</v>
      </c>
      <c r="G911" s="17">
        <f>SUMIFS(Table1[Profit (Month)],Table1[Category],Table1[[#This Row],[Category]],Table1[Supplier],Table1[[#This Row],[Supplier]],Table1[Brand],Table1[[#This Row],[Brand]],Table1[Year],Table1[[#This Row],[Year]],Table1[Month],"&lt;="&amp;Table1[[#This Row],[Month]])</f>
        <v>36105</v>
      </c>
      <c r="H911" s="17">
        <f>Table1[[#This Row],[YTD profit ]]+SUMIFS(Table1[Profit (Month)],Table1[Category],Table1[[#This Row],[Category]],Table1[Supplier],Table1[[#This Row],[Supplier]],Table1[Brand],Table1[[#This Row],[Brand]],Table1[Year],Table1[[#This Row],[Year]]-1,Table1[Month],"&gt;"&amp;Table1[[#This Row],[Month]])</f>
        <v>150452</v>
      </c>
      <c r="I911" s="17" t="str">
        <f>TEXT(DATE(Table1[[#This Row],[Year]],Table1[[#This Row],[Month]],1),"mmmm")</f>
        <v>March</v>
      </c>
    </row>
    <row r="912" spans="1:9" x14ac:dyDescent="0.35">
      <c r="A912" t="s">
        <v>20</v>
      </c>
      <c r="B912" t="s">
        <v>7</v>
      </c>
      <c r="C912" t="s">
        <v>9</v>
      </c>
      <c r="D912">
        <v>2023</v>
      </c>
      <c r="E912">
        <v>4</v>
      </c>
      <c r="F912" s="17">
        <v>14864</v>
      </c>
      <c r="G912" s="17">
        <f>SUMIFS(Table1[Profit (Month)],Table1[Category],Table1[[#This Row],[Category]],Table1[Supplier],Table1[[#This Row],[Supplier]],Table1[Brand],Table1[[#This Row],[Brand]],Table1[Year],Table1[[#This Row],[Year]],Table1[Month],"&lt;="&amp;Table1[[#This Row],[Month]])</f>
        <v>50969</v>
      </c>
      <c r="H912" s="17">
        <f>Table1[[#This Row],[YTD profit ]]+SUMIFS(Table1[Profit (Month)],Table1[Category],Table1[[#This Row],[Category]],Table1[Supplier],Table1[[#This Row],[Supplier]],Table1[Brand],Table1[[#This Row],[Brand]],Table1[Year],Table1[[#This Row],[Year]]-1,Table1[Month],"&gt;"&amp;Table1[[#This Row],[Month]])</f>
        <v>151532</v>
      </c>
      <c r="I912" s="17" t="str">
        <f>TEXT(DATE(Table1[[#This Row],[Year]],Table1[[#This Row],[Month]],1),"mmmm")</f>
        <v>April</v>
      </c>
    </row>
    <row r="913" spans="1:9" x14ac:dyDescent="0.35">
      <c r="A913" t="s">
        <v>20</v>
      </c>
      <c r="B913" t="s">
        <v>7</v>
      </c>
      <c r="C913" t="s">
        <v>9</v>
      </c>
      <c r="D913">
        <v>2023</v>
      </c>
      <c r="E913">
        <v>5</v>
      </c>
      <c r="F913" s="17">
        <v>10495</v>
      </c>
      <c r="G913" s="17">
        <f>SUMIFS(Table1[Profit (Month)],Table1[Category],Table1[[#This Row],[Category]],Table1[Supplier],Table1[[#This Row],[Supplier]],Table1[Brand],Table1[[#This Row],[Brand]],Table1[Year],Table1[[#This Row],[Year]],Table1[Month],"&lt;="&amp;Table1[[#This Row],[Month]])</f>
        <v>61464</v>
      </c>
      <c r="H913" s="17">
        <f>Table1[[#This Row],[YTD profit ]]+SUMIFS(Table1[Profit (Month)],Table1[Category],Table1[[#This Row],[Category]],Table1[Supplier],Table1[[#This Row],[Supplier]],Table1[Brand],Table1[[#This Row],[Brand]],Table1[Year],Table1[[#This Row],[Year]]-1,Table1[Month],"&gt;"&amp;Table1[[#This Row],[Month]])</f>
        <v>148819</v>
      </c>
      <c r="I913" s="17" t="str">
        <f>TEXT(DATE(Table1[[#This Row],[Year]],Table1[[#This Row],[Month]],1),"mmmm")</f>
        <v>May</v>
      </c>
    </row>
    <row r="914" spans="1:9" x14ac:dyDescent="0.35">
      <c r="A914" t="s">
        <v>20</v>
      </c>
      <c r="B914" t="s">
        <v>7</v>
      </c>
      <c r="C914" t="s">
        <v>9</v>
      </c>
      <c r="D914">
        <v>2023</v>
      </c>
      <c r="E914">
        <v>6</v>
      </c>
      <c r="F914" s="17">
        <v>10526</v>
      </c>
      <c r="G914" s="17">
        <f>SUMIFS(Table1[Profit (Month)],Table1[Category],Table1[[#This Row],[Category]],Table1[Supplier],Table1[[#This Row],[Supplier]],Table1[Brand],Table1[[#This Row],[Brand]],Table1[Year],Table1[[#This Row],[Year]],Table1[Month],"&lt;="&amp;Table1[[#This Row],[Month]])</f>
        <v>71990</v>
      </c>
      <c r="H914" s="17">
        <f>Table1[[#This Row],[YTD profit ]]+SUMIFS(Table1[Profit (Month)],Table1[Category],Table1[[#This Row],[Category]],Table1[Supplier],Table1[[#This Row],[Supplier]],Table1[Brand],Table1[[#This Row],[Brand]],Table1[Year],Table1[[#This Row],[Year]]-1,Table1[Month],"&gt;"&amp;Table1[[#This Row],[Month]])</f>
        <v>145302</v>
      </c>
      <c r="I914" s="17" t="str">
        <f>TEXT(DATE(Table1[[#This Row],[Year]],Table1[[#This Row],[Month]],1),"mmmm")</f>
        <v>June</v>
      </c>
    </row>
    <row r="915" spans="1:9" x14ac:dyDescent="0.35">
      <c r="A915" t="s">
        <v>20</v>
      </c>
      <c r="B915" t="s">
        <v>7</v>
      </c>
      <c r="C915" t="s">
        <v>9</v>
      </c>
      <c r="D915">
        <v>2023</v>
      </c>
      <c r="E915">
        <v>7</v>
      </c>
      <c r="F915" s="17">
        <v>14204</v>
      </c>
      <c r="G915" s="17">
        <f>SUMIFS(Table1[Profit (Month)],Table1[Category],Table1[[#This Row],[Category]],Table1[Supplier],Table1[[#This Row],[Supplier]],Table1[Brand],Table1[[#This Row],[Brand]],Table1[Year],Table1[[#This Row],[Year]],Table1[Month],"&lt;="&amp;Table1[[#This Row],[Month]])</f>
        <v>86194</v>
      </c>
      <c r="H915" s="17">
        <f>Table1[[#This Row],[YTD profit ]]+SUMIFS(Table1[Profit (Month)],Table1[Category],Table1[[#This Row],[Category]],Table1[Supplier],Table1[[#This Row],[Supplier]],Table1[Brand],Table1[[#This Row],[Brand]],Table1[Year],Table1[[#This Row],[Year]]-1,Table1[Month],"&gt;"&amp;Table1[[#This Row],[Month]])</f>
        <v>146195</v>
      </c>
      <c r="I915" s="17" t="str">
        <f>TEXT(DATE(Table1[[#This Row],[Year]],Table1[[#This Row],[Month]],1),"mmmm")</f>
        <v>July</v>
      </c>
    </row>
    <row r="916" spans="1:9" x14ac:dyDescent="0.35">
      <c r="A916" t="s">
        <v>20</v>
      </c>
      <c r="B916" t="s">
        <v>7</v>
      </c>
      <c r="C916" t="s">
        <v>9</v>
      </c>
      <c r="D916">
        <v>2023</v>
      </c>
      <c r="E916">
        <v>8</v>
      </c>
      <c r="F916" s="17">
        <v>11856</v>
      </c>
      <c r="G916" s="17">
        <f>SUMIFS(Table1[Profit (Month)],Table1[Category],Table1[[#This Row],[Category]],Table1[Supplier],Table1[[#This Row],[Supplier]],Table1[Brand],Table1[[#This Row],[Brand]],Table1[Year],Table1[[#This Row],[Year]],Table1[Month],"&lt;="&amp;Table1[[#This Row],[Month]])</f>
        <v>98050</v>
      </c>
      <c r="H916" s="17">
        <f>Table1[[#This Row],[YTD profit ]]+SUMIFS(Table1[Profit (Month)],Table1[Category],Table1[[#This Row],[Category]],Table1[Supplier],Table1[[#This Row],[Supplier]],Table1[Brand],Table1[[#This Row],[Brand]],Table1[Year],Table1[[#This Row],[Year]]-1,Table1[Month],"&gt;"&amp;Table1[[#This Row],[Month]])</f>
        <v>147511</v>
      </c>
      <c r="I916" s="17" t="str">
        <f>TEXT(DATE(Table1[[#This Row],[Year]],Table1[[#This Row],[Month]],1),"mmmm")</f>
        <v>August</v>
      </c>
    </row>
    <row r="917" spans="1:9" x14ac:dyDescent="0.35">
      <c r="A917" t="s">
        <v>20</v>
      </c>
      <c r="B917" t="s">
        <v>7</v>
      </c>
      <c r="C917" t="s">
        <v>9</v>
      </c>
      <c r="D917">
        <v>2023</v>
      </c>
      <c r="E917">
        <v>9</v>
      </c>
      <c r="F917" s="17">
        <v>11677</v>
      </c>
      <c r="G917" s="17">
        <f>SUMIFS(Table1[Profit (Month)],Table1[Category],Table1[[#This Row],[Category]],Table1[Supplier],Table1[[#This Row],[Supplier]],Table1[Brand],Table1[[#This Row],[Brand]],Table1[Year],Table1[[#This Row],[Year]],Table1[Month],"&lt;="&amp;Table1[[#This Row],[Month]])</f>
        <v>109727</v>
      </c>
      <c r="H917" s="17">
        <f>Table1[[#This Row],[YTD profit ]]+SUMIFS(Table1[Profit (Month)],Table1[Category],Table1[[#This Row],[Category]],Table1[Supplier],Table1[[#This Row],[Supplier]],Table1[Brand],Table1[[#This Row],[Brand]],Table1[Year],Table1[[#This Row],[Year]]-1,Table1[Month],"&gt;"&amp;Table1[[#This Row],[Month]])</f>
        <v>146892</v>
      </c>
      <c r="I917" s="17" t="str">
        <f>TEXT(DATE(Table1[[#This Row],[Year]],Table1[[#This Row],[Month]],1),"mmmm")</f>
        <v>September</v>
      </c>
    </row>
    <row r="918" spans="1:9" x14ac:dyDescent="0.35">
      <c r="A918" t="s">
        <v>20</v>
      </c>
      <c r="B918" t="s">
        <v>7</v>
      </c>
      <c r="C918" t="s">
        <v>9</v>
      </c>
      <c r="D918">
        <v>2023</v>
      </c>
      <c r="E918">
        <v>10</v>
      </c>
      <c r="F918" s="17">
        <v>10638</v>
      </c>
      <c r="G918" s="17">
        <f>SUMIFS(Table1[Profit (Month)],Table1[Category],Table1[[#This Row],[Category]],Table1[Supplier],Table1[[#This Row],[Supplier]],Table1[Brand],Table1[[#This Row],[Brand]],Table1[Year],Table1[[#This Row],[Year]],Table1[Month],"&lt;="&amp;Table1[[#This Row],[Month]])</f>
        <v>120365</v>
      </c>
      <c r="H918" s="17">
        <f>Table1[[#This Row],[YTD profit ]]+SUMIFS(Table1[Profit (Month)],Table1[Category],Table1[[#This Row],[Category]],Table1[Supplier],Table1[[#This Row],[Supplier]],Table1[Brand],Table1[[#This Row],[Brand]],Table1[Year],Table1[[#This Row],[Year]]-1,Table1[Month],"&gt;"&amp;Table1[[#This Row],[Month]])</f>
        <v>144474</v>
      </c>
      <c r="I918" s="17" t="str">
        <f>TEXT(DATE(Table1[[#This Row],[Year]],Table1[[#This Row],[Month]],1),"mmmm")</f>
        <v>October</v>
      </c>
    </row>
    <row r="919" spans="1:9" x14ac:dyDescent="0.35">
      <c r="A919" t="s">
        <v>20</v>
      </c>
      <c r="B919" t="s">
        <v>7</v>
      </c>
      <c r="C919" t="s">
        <v>9</v>
      </c>
      <c r="D919">
        <v>2023</v>
      </c>
      <c r="E919">
        <v>11</v>
      </c>
      <c r="F919" s="17">
        <v>13853</v>
      </c>
      <c r="G919" s="17">
        <f>SUMIFS(Table1[Profit (Month)],Table1[Category],Table1[[#This Row],[Category]],Table1[Supplier],Table1[[#This Row],[Supplier]],Table1[Brand],Table1[[#This Row],[Brand]],Table1[Year],Table1[[#This Row],[Year]],Table1[Month],"&lt;="&amp;Table1[[#This Row],[Month]])</f>
        <v>134218</v>
      </c>
      <c r="H919" s="17">
        <f>Table1[[#This Row],[YTD profit ]]+SUMIFS(Table1[Profit (Month)],Table1[Category],Table1[[#This Row],[Category]],Table1[Supplier],Table1[[#This Row],[Supplier]],Table1[Brand],Table1[[#This Row],[Brand]],Table1[Year],Table1[[#This Row],[Year]]-1,Table1[Month],"&gt;"&amp;Table1[[#This Row],[Month]])</f>
        <v>146271</v>
      </c>
      <c r="I919" s="17" t="str">
        <f>TEXT(DATE(Table1[[#This Row],[Year]],Table1[[#This Row],[Month]],1),"mmmm")</f>
        <v>November</v>
      </c>
    </row>
    <row r="920" spans="1:9" x14ac:dyDescent="0.35">
      <c r="A920" t="s">
        <v>20</v>
      </c>
      <c r="B920" t="s">
        <v>7</v>
      </c>
      <c r="C920" t="s">
        <v>9</v>
      </c>
      <c r="D920">
        <v>2023</v>
      </c>
      <c r="E920">
        <v>12</v>
      </c>
      <c r="F920" s="17">
        <v>13099</v>
      </c>
      <c r="G920" s="17">
        <f>SUMIFS(Table1[Profit (Month)],Table1[Category],Table1[[#This Row],[Category]],Table1[Supplier],Table1[[#This Row],[Supplier]],Table1[Brand],Table1[[#This Row],[Brand]],Table1[Year],Table1[[#This Row],[Year]],Table1[Month],"&lt;="&amp;Table1[[#This Row],[Month]])</f>
        <v>147317</v>
      </c>
      <c r="H920" s="17">
        <f>Table1[[#This Row],[YTD profit ]]+SUMIFS(Table1[Profit (Month)],Table1[Category],Table1[[#This Row],[Category]],Table1[Supplier],Table1[[#This Row],[Supplier]],Table1[Brand],Table1[[#This Row],[Brand]],Table1[Year],Table1[[#This Row],[Year]]-1,Table1[Month],"&gt;"&amp;Table1[[#This Row],[Month]])</f>
        <v>147317</v>
      </c>
      <c r="I920" s="17" t="str">
        <f>TEXT(DATE(Table1[[#This Row],[Year]],Table1[[#This Row],[Month]],1),"mmmm")</f>
        <v>December</v>
      </c>
    </row>
    <row r="921" spans="1:9" x14ac:dyDescent="0.35">
      <c r="A921" t="s">
        <v>20</v>
      </c>
      <c r="B921" t="s">
        <v>7</v>
      </c>
      <c r="C921" t="s">
        <v>9</v>
      </c>
      <c r="D921">
        <v>2024</v>
      </c>
      <c r="E921">
        <v>1</v>
      </c>
      <c r="F921" s="17">
        <v>14528</v>
      </c>
      <c r="G921" s="17">
        <f>SUMIFS(Table1[Profit (Month)],Table1[Category],Table1[[#This Row],[Category]],Table1[Supplier],Table1[[#This Row],[Supplier]],Table1[Brand],Table1[[#This Row],[Brand]],Table1[Year],Table1[[#This Row],[Year]],Table1[Month],"&lt;="&amp;Table1[[#This Row],[Month]])</f>
        <v>14528</v>
      </c>
      <c r="H921" s="17">
        <f>Table1[[#This Row],[YTD profit ]]+SUMIFS(Table1[Profit (Month)],Table1[Category],Table1[[#This Row],[Category]],Table1[Supplier],Table1[[#This Row],[Supplier]],Table1[Brand],Table1[[#This Row],[Brand]],Table1[Year],Table1[[#This Row],[Year]]-1,Table1[Month],"&gt;"&amp;Table1[[#This Row],[Month]])</f>
        <v>146974</v>
      </c>
      <c r="I921" s="17" t="str">
        <f>TEXT(DATE(Table1[[#This Row],[Year]],Table1[[#This Row],[Month]],1),"mmmm")</f>
        <v>January</v>
      </c>
    </row>
    <row r="922" spans="1:9" x14ac:dyDescent="0.35">
      <c r="A922" t="s">
        <v>20</v>
      </c>
      <c r="B922" t="s">
        <v>7</v>
      </c>
      <c r="C922" t="s">
        <v>9</v>
      </c>
      <c r="D922">
        <v>2024</v>
      </c>
      <c r="E922">
        <v>2</v>
      </c>
      <c r="F922" s="17">
        <v>11882</v>
      </c>
      <c r="G922" s="17">
        <f>SUMIFS(Table1[Profit (Month)],Table1[Category],Table1[[#This Row],[Category]],Table1[Supplier],Table1[[#This Row],[Supplier]],Table1[Brand],Table1[[#This Row],[Brand]],Table1[Year],Table1[[#This Row],[Year]],Table1[Month],"&lt;="&amp;Table1[[#This Row],[Month]])</f>
        <v>26410</v>
      </c>
      <c r="H922" s="17">
        <f>Table1[[#This Row],[YTD profit ]]+SUMIFS(Table1[Profit (Month)],Table1[Category],Table1[[#This Row],[Category]],Table1[Supplier],Table1[[#This Row],[Supplier]],Table1[Brand],Table1[[#This Row],[Brand]],Table1[Year],Table1[[#This Row],[Year]]-1,Table1[Month],"&gt;"&amp;Table1[[#This Row],[Month]])</f>
        <v>148168</v>
      </c>
      <c r="I922" s="17" t="str">
        <f>TEXT(DATE(Table1[[#This Row],[Year]],Table1[[#This Row],[Month]],1),"mmmm")</f>
        <v>February</v>
      </c>
    </row>
    <row r="923" spans="1:9" x14ac:dyDescent="0.35">
      <c r="A923" t="s">
        <v>20</v>
      </c>
      <c r="B923" t="s">
        <v>7</v>
      </c>
      <c r="C923" t="s">
        <v>9</v>
      </c>
      <c r="D923">
        <v>2024</v>
      </c>
      <c r="E923">
        <v>3</v>
      </c>
      <c r="F923" s="17">
        <v>13695</v>
      </c>
      <c r="G923" s="17">
        <f>SUMIFS(Table1[Profit (Month)],Table1[Category],Table1[[#This Row],[Category]],Table1[Supplier],Table1[[#This Row],[Supplier]],Table1[Brand],Table1[[#This Row],[Brand]],Table1[Year],Table1[[#This Row],[Year]],Table1[Month],"&lt;="&amp;Table1[[#This Row],[Month]])</f>
        <v>40105</v>
      </c>
      <c r="H923" s="17">
        <f>Table1[[#This Row],[YTD profit ]]+SUMIFS(Table1[Profit (Month)],Table1[Category],Table1[[#This Row],[Category]],Table1[Supplier],Table1[[#This Row],[Supplier]],Table1[Brand],Table1[[#This Row],[Brand]],Table1[Year],Table1[[#This Row],[Year]]-1,Table1[Month],"&gt;"&amp;Table1[[#This Row],[Month]])</f>
        <v>151317</v>
      </c>
      <c r="I923" s="17" t="str">
        <f>TEXT(DATE(Table1[[#This Row],[Year]],Table1[[#This Row],[Month]],1),"mmmm")</f>
        <v>March</v>
      </c>
    </row>
    <row r="924" spans="1:9" x14ac:dyDescent="0.35">
      <c r="A924" t="s">
        <v>20</v>
      </c>
      <c r="B924" t="s">
        <v>7</v>
      </c>
      <c r="C924" t="s">
        <v>9</v>
      </c>
      <c r="D924">
        <v>2024</v>
      </c>
      <c r="E924">
        <v>4</v>
      </c>
      <c r="F924" s="17">
        <v>10221</v>
      </c>
      <c r="G924" s="17">
        <f>SUMIFS(Table1[Profit (Month)],Table1[Category],Table1[[#This Row],[Category]],Table1[Supplier],Table1[[#This Row],[Supplier]],Table1[Brand],Table1[[#This Row],[Brand]],Table1[Year],Table1[[#This Row],[Year]],Table1[Month],"&lt;="&amp;Table1[[#This Row],[Month]])</f>
        <v>50326</v>
      </c>
      <c r="H924" s="17">
        <f>Table1[[#This Row],[YTD profit ]]+SUMIFS(Table1[Profit (Month)],Table1[Category],Table1[[#This Row],[Category]],Table1[Supplier],Table1[[#This Row],[Supplier]],Table1[Brand],Table1[[#This Row],[Brand]],Table1[Year],Table1[[#This Row],[Year]]-1,Table1[Month],"&gt;"&amp;Table1[[#This Row],[Month]])</f>
        <v>146674</v>
      </c>
      <c r="I924" s="17" t="str">
        <f>TEXT(DATE(Table1[[#This Row],[Year]],Table1[[#This Row],[Month]],1),"mmmm")</f>
        <v>April</v>
      </c>
    </row>
    <row r="925" spans="1:9" x14ac:dyDescent="0.35">
      <c r="A925" t="s">
        <v>20</v>
      </c>
      <c r="B925" t="s">
        <v>7</v>
      </c>
      <c r="C925" t="s">
        <v>9</v>
      </c>
      <c r="D925">
        <v>2024</v>
      </c>
      <c r="E925">
        <v>5</v>
      </c>
      <c r="F925" s="17">
        <v>13799</v>
      </c>
      <c r="G925" s="17">
        <f>SUMIFS(Table1[Profit (Month)],Table1[Category],Table1[[#This Row],[Category]],Table1[Supplier],Table1[[#This Row],[Supplier]],Table1[Brand],Table1[[#This Row],[Brand]],Table1[Year],Table1[[#This Row],[Year]],Table1[Month],"&lt;="&amp;Table1[[#This Row],[Month]])</f>
        <v>64125</v>
      </c>
      <c r="H925" s="17">
        <f>Table1[[#This Row],[YTD profit ]]+SUMIFS(Table1[Profit (Month)],Table1[Category],Table1[[#This Row],[Category]],Table1[Supplier],Table1[[#This Row],[Supplier]],Table1[Brand],Table1[[#This Row],[Brand]],Table1[Year],Table1[[#This Row],[Year]]-1,Table1[Month],"&gt;"&amp;Table1[[#This Row],[Month]])</f>
        <v>149978</v>
      </c>
      <c r="I925" s="17" t="str">
        <f>TEXT(DATE(Table1[[#This Row],[Year]],Table1[[#This Row],[Month]],1),"mmmm")</f>
        <v>May</v>
      </c>
    </row>
    <row r="926" spans="1:9" x14ac:dyDescent="0.35">
      <c r="A926" t="s">
        <v>20</v>
      </c>
      <c r="B926" t="s">
        <v>7</v>
      </c>
      <c r="C926" t="s">
        <v>18</v>
      </c>
      <c r="D926">
        <v>2018</v>
      </c>
      <c r="E926">
        <v>1</v>
      </c>
      <c r="F926" s="17">
        <v>12453</v>
      </c>
      <c r="G926" s="17">
        <f>SUMIFS(Table1[Profit (Month)],Table1[Category],Table1[[#This Row],[Category]],Table1[Supplier],Table1[[#This Row],[Supplier]],Table1[Brand],Table1[[#This Row],[Brand]],Table1[Year],Table1[[#This Row],[Year]],Table1[Month],"&lt;="&amp;Table1[[#This Row],[Month]])</f>
        <v>12453</v>
      </c>
      <c r="H926" s="17">
        <f>Table1[[#This Row],[YTD profit ]]+SUMIFS(Table1[Profit (Month)],Table1[Category],Table1[[#This Row],[Category]],Table1[Supplier],Table1[[#This Row],[Supplier]],Table1[Brand],Table1[[#This Row],[Brand]],Table1[Year],Table1[[#This Row],[Year]]-1,Table1[Month],"&gt;"&amp;Table1[[#This Row],[Month]])</f>
        <v>12453</v>
      </c>
      <c r="I926" s="17" t="str">
        <f>TEXT(DATE(Table1[[#This Row],[Year]],Table1[[#This Row],[Month]],1),"mmmm")</f>
        <v>January</v>
      </c>
    </row>
    <row r="927" spans="1:9" x14ac:dyDescent="0.35">
      <c r="A927" t="s">
        <v>20</v>
      </c>
      <c r="B927" t="s">
        <v>7</v>
      </c>
      <c r="C927" t="s">
        <v>18</v>
      </c>
      <c r="D927">
        <v>2018</v>
      </c>
      <c r="E927">
        <v>2</v>
      </c>
      <c r="F927" s="17">
        <v>11794</v>
      </c>
      <c r="G927" s="17">
        <f>SUMIFS(Table1[Profit (Month)],Table1[Category],Table1[[#This Row],[Category]],Table1[Supplier],Table1[[#This Row],[Supplier]],Table1[Brand],Table1[[#This Row],[Brand]],Table1[Year],Table1[[#This Row],[Year]],Table1[Month],"&lt;="&amp;Table1[[#This Row],[Month]])</f>
        <v>24247</v>
      </c>
      <c r="H927" s="17">
        <f>Table1[[#This Row],[YTD profit ]]+SUMIFS(Table1[Profit (Month)],Table1[Category],Table1[[#This Row],[Category]],Table1[Supplier],Table1[[#This Row],[Supplier]],Table1[Brand],Table1[[#This Row],[Brand]],Table1[Year],Table1[[#This Row],[Year]]-1,Table1[Month],"&gt;"&amp;Table1[[#This Row],[Month]])</f>
        <v>24247</v>
      </c>
      <c r="I927" s="17" t="str">
        <f>TEXT(DATE(Table1[[#This Row],[Year]],Table1[[#This Row],[Month]],1),"mmmm")</f>
        <v>February</v>
      </c>
    </row>
    <row r="928" spans="1:9" x14ac:dyDescent="0.35">
      <c r="A928" t="s">
        <v>20</v>
      </c>
      <c r="B928" t="s">
        <v>7</v>
      </c>
      <c r="C928" t="s">
        <v>18</v>
      </c>
      <c r="D928">
        <v>2018</v>
      </c>
      <c r="E928">
        <v>3</v>
      </c>
      <c r="F928" s="17">
        <v>11027</v>
      </c>
      <c r="G928" s="17">
        <f>SUMIFS(Table1[Profit (Month)],Table1[Category],Table1[[#This Row],[Category]],Table1[Supplier],Table1[[#This Row],[Supplier]],Table1[Brand],Table1[[#This Row],[Brand]],Table1[Year],Table1[[#This Row],[Year]],Table1[Month],"&lt;="&amp;Table1[[#This Row],[Month]])</f>
        <v>35274</v>
      </c>
      <c r="H928" s="17">
        <f>Table1[[#This Row],[YTD profit ]]+SUMIFS(Table1[Profit (Month)],Table1[Category],Table1[[#This Row],[Category]],Table1[Supplier],Table1[[#This Row],[Supplier]],Table1[Brand],Table1[[#This Row],[Brand]],Table1[Year],Table1[[#This Row],[Year]]-1,Table1[Month],"&gt;"&amp;Table1[[#This Row],[Month]])</f>
        <v>35274</v>
      </c>
      <c r="I928" s="17" t="str">
        <f>TEXT(DATE(Table1[[#This Row],[Year]],Table1[[#This Row],[Month]],1),"mmmm")</f>
        <v>March</v>
      </c>
    </row>
    <row r="929" spans="1:9" x14ac:dyDescent="0.35">
      <c r="A929" t="s">
        <v>20</v>
      </c>
      <c r="B929" t="s">
        <v>7</v>
      </c>
      <c r="C929" t="s">
        <v>18</v>
      </c>
      <c r="D929">
        <v>2018</v>
      </c>
      <c r="E929">
        <v>4</v>
      </c>
      <c r="F929" s="17">
        <v>13694</v>
      </c>
      <c r="G929" s="17">
        <f>SUMIFS(Table1[Profit (Month)],Table1[Category],Table1[[#This Row],[Category]],Table1[Supplier],Table1[[#This Row],[Supplier]],Table1[Brand],Table1[[#This Row],[Brand]],Table1[Year],Table1[[#This Row],[Year]],Table1[Month],"&lt;="&amp;Table1[[#This Row],[Month]])</f>
        <v>48968</v>
      </c>
      <c r="H929" s="17">
        <f>Table1[[#This Row],[YTD profit ]]+SUMIFS(Table1[Profit (Month)],Table1[Category],Table1[[#This Row],[Category]],Table1[Supplier],Table1[[#This Row],[Supplier]],Table1[Brand],Table1[[#This Row],[Brand]],Table1[Year],Table1[[#This Row],[Year]]-1,Table1[Month],"&gt;"&amp;Table1[[#This Row],[Month]])</f>
        <v>48968</v>
      </c>
      <c r="I929" s="17" t="str">
        <f>TEXT(DATE(Table1[[#This Row],[Year]],Table1[[#This Row],[Month]],1),"mmmm")</f>
        <v>April</v>
      </c>
    </row>
    <row r="930" spans="1:9" x14ac:dyDescent="0.35">
      <c r="A930" t="s">
        <v>20</v>
      </c>
      <c r="B930" t="s">
        <v>7</v>
      </c>
      <c r="C930" t="s">
        <v>18</v>
      </c>
      <c r="D930">
        <v>2018</v>
      </c>
      <c r="E930">
        <v>5</v>
      </c>
      <c r="F930" s="17">
        <v>13012</v>
      </c>
      <c r="G930" s="17">
        <f>SUMIFS(Table1[Profit (Month)],Table1[Category],Table1[[#This Row],[Category]],Table1[Supplier],Table1[[#This Row],[Supplier]],Table1[Brand],Table1[[#This Row],[Brand]],Table1[Year],Table1[[#This Row],[Year]],Table1[Month],"&lt;="&amp;Table1[[#This Row],[Month]])</f>
        <v>61980</v>
      </c>
      <c r="H930" s="17">
        <f>Table1[[#This Row],[YTD profit ]]+SUMIFS(Table1[Profit (Month)],Table1[Category],Table1[[#This Row],[Category]],Table1[Supplier],Table1[[#This Row],[Supplier]],Table1[Brand],Table1[[#This Row],[Brand]],Table1[Year],Table1[[#This Row],[Year]]-1,Table1[Month],"&gt;"&amp;Table1[[#This Row],[Month]])</f>
        <v>61980</v>
      </c>
      <c r="I930" s="17" t="str">
        <f>TEXT(DATE(Table1[[#This Row],[Year]],Table1[[#This Row],[Month]],1),"mmmm")</f>
        <v>May</v>
      </c>
    </row>
    <row r="931" spans="1:9" x14ac:dyDescent="0.35">
      <c r="A931" t="s">
        <v>20</v>
      </c>
      <c r="B931" t="s">
        <v>7</v>
      </c>
      <c r="C931" t="s">
        <v>18</v>
      </c>
      <c r="D931">
        <v>2018</v>
      </c>
      <c r="E931">
        <v>6</v>
      </c>
      <c r="F931" s="17">
        <v>12360</v>
      </c>
      <c r="G931" s="17">
        <f>SUMIFS(Table1[Profit (Month)],Table1[Category],Table1[[#This Row],[Category]],Table1[Supplier],Table1[[#This Row],[Supplier]],Table1[Brand],Table1[[#This Row],[Brand]],Table1[Year],Table1[[#This Row],[Year]],Table1[Month],"&lt;="&amp;Table1[[#This Row],[Month]])</f>
        <v>74340</v>
      </c>
      <c r="H931" s="17">
        <f>Table1[[#This Row],[YTD profit ]]+SUMIFS(Table1[Profit (Month)],Table1[Category],Table1[[#This Row],[Category]],Table1[Supplier],Table1[[#This Row],[Supplier]],Table1[Brand],Table1[[#This Row],[Brand]],Table1[Year],Table1[[#This Row],[Year]]-1,Table1[Month],"&gt;"&amp;Table1[[#This Row],[Month]])</f>
        <v>74340</v>
      </c>
      <c r="I931" s="17" t="str">
        <f>TEXT(DATE(Table1[[#This Row],[Year]],Table1[[#This Row],[Month]],1),"mmmm")</f>
        <v>June</v>
      </c>
    </row>
    <row r="932" spans="1:9" x14ac:dyDescent="0.35">
      <c r="A932" t="s">
        <v>20</v>
      </c>
      <c r="B932" t="s">
        <v>7</v>
      </c>
      <c r="C932" t="s">
        <v>18</v>
      </c>
      <c r="D932">
        <v>2018</v>
      </c>
      <c r="E932">
        <v>7</v>
      </c>
      <c r="F932" s="17">
        <v>12821</v>
      </c>
      <c r="G932" s="17">
        <f>SUMIFS(Table1[Profit (Month)],Table1[Category],Table1[[#This Row],[Category]],Table1[Supplier],Table1[[#This Row],[Supplier]],Table1[Brand],Table1[[#This Row],[Brand]],Table1[Year],Table1[[#This Row],[Year]],Table1[Month],"&lt;="&amp;Table1[[#This Row],[Month]])</f>
        <v>87161</v>
      </c>
      <c r="H932" s="17">
        <f>Table1[[#This Row],[YTD profit ]]+SUMIFS(Table1[Profit (Month)],Table1[Category],Table1[[#This Row],[Category]],Table1[Supplier],Table1[[#This Row],[Supplier]],Table1[Brand],Table1[[#This Row],[Brand]],Table1[Year],Table1[[#This Row],[Year]]-1,Table1[Month],"&gt;"&amp;Table1[[#This Row],[Month]])</f>
        <v>87161</v>
      </c>
      <c r="I932" s="17" t="str">
        <f>TEXT(DATE(Table1[[#This Row],[Year]],Table1[[#This Row],[Month]],1),"mmmm")</f>
        <v>July</v>
      </c>
    </row>
    <row r="933" spans="1:9" x14ac:dyDescent="0.35">
      <c r="A933" t="s">
        <v>20</v>
      </c>
      <c r="B933" t="s">
        <v>7</v>
      </c>
      <c r="C933" t="s">
        <v>18</v>
      </c>
      <c r="D933">
        <v>2018</v>
      </c>
      <c r="E933">
        <v>8</v>
      </c>
      <c r="F933" s="17">
        <v>13859</v>
      </c>
      <c r="G933" s="17">
        <f>SUMIFS(Table1[Profit (Month)],Table1[Category],Table1[[#This Row],[Category]],Table1[Supplier],Table1[[#This Row],[Supplier]],Table1[Brand],Table1[[#This Row],[Brand]],Table1[Year],Table1[[#This Row],[Year]],Table1[Month],"&lt;="&amp;Table1[[#This Row],[Month]])</f>
        <v>101020</v>
      </c>
      <c r="H933" s="17">
        <f>Table1[[#This Row],[YTD profit ]]+SUMIFS(Table1[Profit (Month)],Table1[Category],Table1[[#This Row],[Category]],Table1[Supplier],Table1[[#This Row],[Supplier]],Table1[Brand],Table1[[#This Row],[Brand]],Table1[Year],Table1[[#This Row],[Year]]-1,Table1[Month],"&gt;"&amp;Table1[[#This Row],[Month]])</f>
        <v>101020</v>
      </c>
      <c r="I933" s="17" t="str">
        <f>TEXT(DATE(Table1[[#This Row],[Year]],Table1[[#This Row],[Month]],1),"mmmm")</f>
        <v>August</v>
      </c>
    </row>
    <row r="934" spans="1:9" x14ac:dyDescent="0.35">
      <c r="A934" t="s">
        <v>20</v>
      </c>
      <c r="B934" t="s">
        <v>7</v>
      </c>
      <c r="C934" t="s">
        <v>18</v>
      </c>
      <c r="D934">
        <v>2018</v>
      </c>
      <c r="E934">
        <v>9</v>
      </c>
      <c r="F934" s="17">
        <v>11267</v>
      </c>
      <c r="G934" s="17">
        <f>SUMIFS(Table1[Profit (Month)],Table1[Category],Table1[[#This Row],[Category]],Table1[Supplier],Table1[[#This Row],[Supplier]],Table1[Brand],Table1[[#This Row],[Brand]],Table1[Year],Table1[[#This Row],[Year]],Table1[Month],"&lt;="&amp;Table1[[#This Row],[Month]])</f>
        <v>112287</v>
      </c>
      <c r="H934" s="17">
        <f>Table1[[#This Row],[YTD profit ]]+SUMIFS(Table1[Profit (Month)],Table1[Category],Table1[[#This Row],[Category]],Table1[Supplier],Table1[[#This Row],[Supplier]],Table1[Brand],Table1[[#This Row],[Brand]],Table1[Year],Table1[[#This Row],[Year]]-1,Table1[Month],"&gt;"&amp;Table1[[#This Row],[Month]])</f>
        <v>112287</v>
      </c>
      <c r="I934" s="17" t="str">
        <f>TEXT(DATE(Table1[[#This Row],[Year]],Table1[[#This Row],[Month]],1),"mmmm")</f>
        <v>September</v>
      </c>
    </row>
    <row r="935" spans="1:9" x14ac:dyDescent="0.35">
      <c r="A935" t="s">
        <v>20</v>
      </c>
      <c r="B935" t="s">
        <v>7</v>
      </c>
      <c r="C935" t="s">
        <v>18</v>
      </c>
      <c r="D935">
        <v>2018</v>
      </c>
      <c r="E935">
        <v>10</v>
      </c>
      <c r="F935" s="17">
        <v>14139</v>
      </c>
      <c r="G935" s="17">
        <f>SUMIFS(Table1[Profit (Month)],Table1[Category],Table1[[#This Row],[Category]],Table1[Supplier],Table1[[#This Row],[Supplier]],Table1[Brand],Table1[[#This Row],[Brand]],Table1[Year],Table1[[#This Row],[Year]],Table1[Month],"&lt;="&amp;Table1[[#This Row],[Month]])</f>
        <v>126426</v>
      </c>
      <c r="H935" s="17">
        <f>Table1[[#This Row],[YTD profit ]]+SUMIFS(Table1[Profit (Month)],Table1[Category],Table1[[#This Row],[Category]],Table1[Supplier],Table1[[#This Row],[Supplier]],Table1[Brand],Table1[[#This Row],[Brand]],Table1[Year],Table1[[#This Row],[Year]]-1,Table1[Month],"&gt;"&amp;Table1[[#This Row],[Month]])</f>
        <v>126426</v>
      </c>
      <c r="I935" s="17" t="str">
        <f>TEXT(DATE(Table1[[#This Row],[Year]],Table1[[#This Row],[Month]],1),"mmmm")</f>
        <v>October</v>
      </c>
    </row>
    <row r="936" spans="1:9" x14ac:dyDescent="0.35">
      <c r="A936" t="s">
        <v>20</v>
      </c>
      <c r="B936" t="s">
        <v>7</v>
      </c>
      <c r="C936" t="s">
        <v>18</v>
      </c>
      <c r="D936">
        <v>2018</v>
      </c>
      <c r="E936">
        <v>11</v>
      </c>
      <c r="F936" s="17">
        <v>10784</v>
      </c>
      <c r="G936" s="17">
        <f>SUMIFS(Table1[Profit (Month)],Table1[Category],Table1[[#This Row],[Category]],Table1[Supplier],Table1[[#This Row],[Supplier]],Table1[Brand],Table1[[#This Row],[Brand]],Table1[Year],Table1[[#This Row],[Year]],Table1[Month],"&lt;="&amp;Table1[[#This Row],[Month]])</f>
        <v>137210</v>
      </c>
      <c r="H936" s="17">
        <f>Table1[[#This Row],[YTD profit ]]+SUMIFS(Table1[Profit (Month)],Table1[Category],Table1[[#This Row],[Category]],Table1[Supplier],Table1[[#This Row],[Supplier]],Table1[Brand],Table1[[#This Row],[Brand]],Table1[Year],Table1[[#This Row],[Year]]-1,Table1[Month],"&gt;"&amp;Table1[[#This Row],[Month]])</f>
        <v>137210</v>
      </c>
      <c r="I936" s="17" t="str">
        <f>TEXT(DATE(Table1[[#This Row],[Year]],Table1[[#This Row],[Month]],1),"mmmm")</f>
        <v>November</v>
      </c>
    </row>
    <row r="937" spans="1:9" x14ac:dyDescent="0.35">
      <c r="A937" t="s">
        <v>20</v>
      </c>
      <c r="B937" t="s">
        <v>7</v>
      </c>
      <c r="C937" t="s">
        <v>18</v>
      </c>
      <c r="D937">
        <v>2018</v>
      </c>
      <c r="E937">
        <v>12</v>
      </c>
      <c r="F937" s="17">
        <v>14049</v>
      </c>
      <c r="G937" s="17">
        <f>SUMIFS(Table1[Profit (Month)],Table1[Category],Table1[[#This Row],[Category]],Table1[Supplier],Table1[[#This Row],[Supplier]],Table1[Brand],Table1[[#This Row],[Brand]],Table1[Year],Table1[[#This Row],[Year]],Table1[Month],"&lt;="&amp;Table1[[#This Row],[Month]])</f>
        <v>151259</v>
      </c>
      <c r="H937" s="17">
        <f>Table1[[#This Row],[YTD profit ]]+SUMIFS(Table1[Profit (Month)],Table1[Category],Table1[[#This Row],[Category]],Table1[Supplier],Table1[[#This Row],[Supplier]],Table1[Brand],Table1[[#This Row],[Brand]],Table1[Year],Table1[[#This Row],[Year]]-1,Table1[Month],"&gt;"&amp;Table1[[#This Row],[Month]])</f>
        <v>151259</v>
      </c>
      <c r="I937" s="17" t="str">
        <f>TEXT(DATE(Table1[[#This Row],[Year]],Table1[[#This Row],[Month]],1),"mmmm")</f>
        <v>December</v>
      </c>
    </row>
    <row r="938" spans="1:9" x14ac:dyDescent="0.35">
      <c r="A938" t="s">
        <v>20</v>
      </c>
      <c r="B938" t="s">
        <v>7</v>
      </c>
      <c r="C938" t="s">
        <v>18</v>
      </c>
      <c r="D938">
        <v>2019</v>
      </c>
      <c r="E938">
        <v>1</v>
      </c>
      <c r="F938" s="17">
        <v>13303</v>
      </c>
      <c r="G938" s="17">
        <f>SUMIFS(Table1[Profit (Month)],Table1[Category],Table1[[#This Row],[Category]],Table1[Supplier],Table1[[#This Row],[Supplier]],Table1[Brand],Table1[[#This Row],[Brand]],Table1[Year],Table1[[#This Row],[Year]],Table1[Month],"&lt;="&amp;Table1[[#This Row],[Month]])</f>
        <v>13303</v>
      </c>
      <c r="H938" s="17">
        <f>Table1[[#This Row],[YTD profit ]]+SUMIFS(Table1[Profit (Month)],Table1[Category],Table1[[#This Row],[Category]],Table1[Supplier],Table1[[#This Row],[Supplier]],Table1[Brand],Table1[[#This Row],[Brand]],Table1[Year],Table1[[#This Row],[Year]]-1,Table1[Month],"&gt;"&amp;Table1[[#This Row],[Month]])</f>
        <v>152109</v>
      </c>
      <c r="I938" s="17" t="str">
        <f>TEXT(DATE(Table1[[#This Row],[Year]],Table1[[#This Row],[Month]],1),"mmmm")</f>
        <v>January</v>
      </c>
    </row>
    <row r="939" spans="1:9" x14ac:dyDescent="0.35">
      <c r="A939" t="s">
        <v>20</v>
      </c>
      <c r="B939" t="s">
        <v>7</v>
      </c>
      <c r="C939" t="s">
        <v>18</v>
      </c>
      <c r="D939">
        <v>2019</v>
      </c>
      <c r="E939">
        <v>2</v>
      </c>
      <c r="F939" s="17">
        <v>10255</v>
      </c>
      <c r="G939" s="17">
        <f>SUMIFS(Table1[Profit (Month)],Table1[Category],Table1[[#This Row],[Category]],Table1[Supplier],Table1[[#This Row],[Supplier]],Table1[Brand],Table1[[#This Row],[Brand]],Table1[Year],Table1[[#This Row],[Year]],Table1[Month],"&lt;="&amp;Table1[[#This Row],[Month]])</f>
        <v>23558</v>
      </c>
      <c r="H939" s="17">
        <f>Table1[[#This Row],[YTD profit ]]+SUMIFS(Table1[Profit (Month)],Table1[Category],Table1[[#This Row],[Category]],Table1[Supplier],Table1[[#This Row],[Supplier]],Table1[Brand],Table1[[#This Row],[Brand]],Table1[Year],Table1[[#This Row],[Year]]-1,Table1[Month],"&gt;"&amp;Table1[[#This Row],[Month]])</f>
        <v>150570</v>
      </c>
      <c r="I939" s="17" t="str">
        <f>TEXT(DATE(Table1[[#This Row],[Year]],Table1[[#This Row],[Month]],1),"mmmm")</f>
        <v>February</v>
      </c>
    </row>
    <row r="940" spans="1:9" x14ac:dyDescent="0.35">
      <c r="A940" t="s">
        <v>20</v>
      </c>
      <c r="B940" t="s">
        <v>7</v>
      </c>
      <c r="C940" t="s">
        <v>18</v>
      </c>
      <c r="D940">
        <v>2019</v>
      </c>
      <c r="E940">
        <v>3</v>
      </c>
      <c r="F940" s="17">
        <v>11103</v>
      </c>
      <c r="G940" s="17">
        <f>SUMIFS(Table1[Profit (Month)],Table1[Category],Table1[[#This Row],[Category]],Table1[Supplier],Table1[[#This Row],[Supplier]],Table1[Brand],Table1[[#This Row],[Brand]],Table1[Year],Table1[[#This Row],[Year]],Table1[Month],"&lt;="&amp;Table1[[#This Row],[Month]])</f>
        <v>34661</v>
      </c>
      <c r="H940" s="17">
        <f>Table1[[#This Row],[YTD profit ]]+SUMIFS(Table1[Profit (Month)],Table1[Category],Table1[[#This Row],[Category]],Table1[Supplier],Table1[[#This Row],[Supplier]],Table1[Brand],Table1[[#This Row],[Brand]],Table1[Year],Table1[[#This Row],[Year]]-1,Table1[Month],"&gt;"&amp;Table1[[#This Row],[Month]])</f>
        <v>150646</v>
      </c>
      <c r="I940" s="17" t="str">
        <f>TEXT(DATE(Table1[[#This Row],[Year]],Table1[[#This Row],[Month]],1),"mmmm")</f>
        <v>March</v>
      </c>
    </row>
    <row r="941" spans="1:9" x14ac:dyDescent="0.35">
      <c r="A941" t="s">
        <v>20</v>
      </c>
      <c r="B941" t="s">
        <v>7</v>
      </c>
      <c r="C941" t="s">
        <v>18</v>
      </c>
      <c r="D941">
        <v>2019</v>
      </c>
      <c r="E941">
        <v>4</v>
      </c>
      <c r="F941" s="17">
        <v>12471</v>
      </c>
      <c r="G941" s="17">
        <f>SUMIFS(Table1[Profit (Month)],Table1[Category],Table1[[#This Row],[Category]],Table1[Supplier],Table1[[#This Row],[Supplier]],Table1[Brand],Table1[[#This Row],[Brand]],Table1[Year],Table1[[#This Row],[Year]],Table1[Month],"&lt;="&amp;Table1[[#This Row],[Month]])</f>
        <v>47132</v>
      </c>
      <c r="H941" s="17">
        <f>Table1[[#This Row],[YTD profit ]]+SUMIFS(Table1[Profit (Month)],Table1[Category],Table1[[#This Row],[Category]],Table1[Supplier],Table1[[#This Row],[Supplier]],Table1[Brand],Table1[[#This Row],[Brand]],Table1[Year],Table1[[#This Row],[Year]]-1,Table1[Month],"&gt;"&amp;Table1[[#This Row],[Month]])</f>
        <v>149423</v>
      </c>
      <c r="I941" s="17" t="str">
        <f>TEXT(DATE(Table1[[#This Row],[Year]],Table1[[#This Row],[Month]],1),"mmmm")</f>
        <v>April</v>
      </c>
    </row>
    <row r="942" spans="1:9" x14ac:dyDescent="0.35">
      <c r="A942" t="s">
        <v>20</v>
      </c>
      <c r="B942" t="s">
        <v>7</v>
      </c>
      <c r="C942" t="s">
        <v>18</v>
      </c>
      <c r="D942">
        <v>2019</v>
      </c>
      <c r="E942">
        <v>5</v>
      </c>
      <c r="F942" s="17">
        <v>13766</v>
      </c>
      <c r="G942" s="17">
        <f>SUMIFS(Table1[Profit (Month)],Table1[Category],Table1[[#This Row],[Category]],Table1[Supplier],Table1[[#This Row],[Supplier]],Table1[Brand],Table1[[#This Row],[Brand]],Table1[Year],Table1[[#This Row],[Year]],Table1[Month],"&lt;="&amp;Table1[[#This Row],[Month]])</f>
        <v>60898</v>
      </c>
      <c r="H942" s="17">
        <f>Table1[[#This Row],[YTD profit ]]+SUMIFS(Table1[Profit (Month)],Table1[Category],Table1[[#This Row],[Category]],Table1[Supplier],Table1[[#This Row],[Supplier]],Table1[Brand],Table1[[#This Row],[Brand]],Table1[Year],Table1[[#This Row],[Year]]-1,Table1[Month],"&gt;"&amp;Table1[[#This Row],[Month]])</f>
        <v>150177</v>
      </c>
      <c r="I942" s="17" t="str">
        <f>TEXT(DATE(Table1[[#This Row],[Year]],Table1[[#This Row],[Month]],1),"mmmm")</f>
        <v>May</v>
      </c>
    </row>
    <row r="943" spans="1:9" x14ac:dyDescent="0.35">
      <c r="A943" t="s">
        <v>20</v>
      </c>
      <c r="B943" t="s">
        <v>7</v>
      </c>
      <c r="C943" t="s">
        <v>18</v>
      </c>
      <c r="D943">
        <v>2019</v>
      </c>
      <c r="E943">
        <v>6</v>
      </c>
      <c r="F943" s="17">
        <v>12245</v>
      </c>
      <c r="G943" s="17">
        <f>SUMIFS(Table1[Profit (Month)],Table1[Category],Table1[[#This Row],[Category]],Table1[Supplier],Table1[[#This Row],[Supplier]],Table1[Brand],Table1[[#This Row],[Brand]],Table1[Year],Table1[[#This Row],[Year]],Table1[Month],"&lt;="&amp;Table1[[#This Row],[Month]])</f>
        <v>73143</v>
      </c>
      <c r="H943" s="17">
        <f>Table1[[#This Row],[YTD profit ]]+SUMIFS(Table1[Profit (Month)],Table1[Category],Table1[[#This Row],[Category]],Table1[Supplier],Table1[[#This Row],[Supplier]],Table1[Brand],Table1[[#This Row],[Brand]],Table1[Year],Table1[[#This Row],[Year]]-1,Table1[Month],"&gt;"&amp;Table1[[#This Row],[Month]])</f>
        <v>150062</v>
      </c>
      <c r="I943" s="17" t="str">
        <f>TEXT(DATE(Table1[[#This Row],[Year]],Table1[[#This Row],[Month]],1),"mmmm")</f>
        <v>June</v>
      </c>
    </row>
    <row r="944" spans="1:9" x14ac:dyDescent="0.35">
      <c r="A944" t="s">
        <v>20</v>
      </c>
      <c r="B944" t="s">
        <v>7</v>
      </c>
      <c r="C944" t="s">
        <v>18</v>
      </c>
      <c r="D944">
        <v>2019</v>
      </c>
      <c r="E944">
        <v>7</v>
      </c>
      <c r="F944" s="17">
        <v>12854</v>
      </c>
      <c r="G944" s="17">
        <f>SUMIFS(Table1[Profit (Month)],Table1[Category],Table1[[#This Row],[Category]],Table1[Supplier],Table1[[#This Row],[Supplier]],Table1[Brand],Table1[[#This Row],[Brand]],Table1[Year],Table1[[#This Row],[Year]],Table1[Month],"&lt;="&amp;Table1[[#This Row],[Month]])</f>
        <v>85997</v>
      </c>
      <c r="H944" s="17">
        <f>Table1[[#This Row],[YTD profit ]]+SUMIFS(Table1[Profit (Month)],Table1[Category],Table1[[#This Row],[Category]],Table1[Supplier],Table1[[#This Row],[Supplier]],Table1[Brand],Table1[[#This Row],[Brand]],Table1[Year],Table1[[#This Row],[Year]]-1,Table1[Month],"&gt;"&amp;Table1[[#This Row],[Month]])</f>
        <v>150095</v>
      </c>
      <c r="I944" s="17" t="str">
        <f>TEXT(DATE(Table1[[#This Row],[Year]],Table1[[#This Row],[Month]],1),"mmmm")</f>
        <v>July</v>
      </c>
    </row>
    <row r="945" spans="1:9" x14ac:dyDescent="0.35">
      <c r="A945" t="s">
        <v>20</v>
      </c>
      <c r="B945" t="s">
        <v>7</v>
      </c>
      <c r="C945" t="s">
        <v>18</v>
      </c>
      <c r="D945">
        <v>2019</v>
      </c>
      <c r="E945">
        <v>8</v>
      </c>
      <c r="F945" s="17">
        <v>12213</v>
      </c>
      <c r="G945" s="17">
        <f>SUMIFS(Table1[Profit (Month)],Table1[Category],Table1[[#This Row],[Category]],Table1[Supplier],Table1[[#This Row],[Supplier]],Table1[Brand],Table1[[#This Row],[Brand]],Table1[Year],Table1[[#This Row],[Year]],Table1[Month],"&lt;="&amp;Table1[[#This Row],[Month]])</f>
        <v>98210</v>
      </c>
      <c r="H945" s="17">
        <f>Table1[[#This Row],[YTD profit ]]+SUMIFS(Table1[Profit (Month)],Table1[Category],Table1[[#This Row],[Category]],Table1[Supplier],Table1[[#This Row],[Supplier]],Table1[Brand],Table1[[#This Row],[Brand]],Table1[Year],Table1[[#This Row],[Year]]-1,Table1[Month],"&gt;"&amp;Table1[[#This Row],[Month]])</f>
        <v>148449</v>
      </c>
      <c r="I945" s="17" t="str">
        <f>TEXT(DATE(Table1[[#This Row],[Year]],Table1[[#This Row],[Month]],1),"mmmm")</f>
        <v>August</v>
      </c>
    </row>
    <row r="946" spans="1:9" x14ac:dyDescent="0.35">
      <c r="A946" t="s">
        <v>20</v>
      </c>
      <c r="B946" t="s">
        <v>7</v>
      </c>
      <c r="C946" t="s">
        <v>18</v>
      </c>
      <c r="D946">
        <v>2019</v>
      </c>
      <c r="E946">
        <v>9</v>
      </c>
      <c r="F946" s="17">
        <v>12783</v>
      </c>
      <c r="G946" s="17">
        <f>SUMIFS(Table1[Profit (Month)],Table1[Category],Table1[[#This Row],[Category]],Table1[Supplier],Table1[[#This Row],[Supplier]],Table1[Brand],Table1[[#This Row],[Brand]],Table1[Year],Table1[[#This Row],[Year]],Table1[Month],"&lt;="&amp;Table1[[#This Row],[Month]])</f>
        <v>110993</v>
      </c>
      <c r="H946" s="17">
        <f>Table1[[#This Row],[YTD profit ]]+SUMIFS(Table1[Profit (Month)],Table1[Category],Table1[[#This Row],[Category]],Table1[Supplier],Table1[[#This Row],[Supplier]],Table1[Brand],Table1[[#This Row],[Brand]],Table1[Year],Table1[[#This Row],[Year]]-1,Table1[Month],"&gt;"&amp;Table1[[#This Row],[Month]])</f>
        <v>149965</v>
      </c>
      <c r="I946" s="17" t="str">
        <f>TEXT(DATE(Table1[[#This Row],[Year]],Table1[[#This Row],[Month]],1),"mmmm")</f>
        <v>September</v>
      </c>
    </row>
    <row r="947" spans="1:9" x14ac:dyDescent="0.35">
      <c r="A947" t="s">
        <v>20</v>
      </c>
      <c r="B947" t="s">
        <v>7</v>
      </c>
      <c r="C947" t="s">
        <v>18</v>
      </c>
      <c r="D947">
        <v>2019</v>
      </c>
      <c r="E947">
        <v>10</v>
      </c>
      <c r="F947" s="17">
        <v>11754</v>
      </c>
      <c r="G947" s="17">
        <f>SUMIFS(Table1[Profit (Month)],Table1[Category],Table1[[#This Row],[Category]],Table1[Supplier],Table1[[#This Row],[Supplier]],Table1[Brand],Table1[[#This Row],[Brand]],Table1[Year],Table1[[#This Row],[Year]],Table1[Month],"&lt;="&amp;Table1[[#This Row],[Month]])</f>
        <v>122747</v>
      </c>
      <c r="H947" s="17">
        <f>Table1[[#This Row],[YTD profit ]]+SUMIFS(Table1[Profit (Month)],Table1[Category],Table1[[#This Row],[Category]],Table1[Supplier],Table1[[#This Row],[Supplier]],Table1[Brand],Table1[[#This Row],[Brand]],Table1[Year],Table1[[#This Row],[Year]]-1,Table1[Month],"&gt;"&amp;Table1[[#This Row],[Month]])</f>
        <v>147580</v>
      </c>
      <c r="I947" s="17" t="str">
        <f>TEXT(DATE(Table1[[#This Row],[Year]],Table1[[#This Row],[Month]],1),"mmmm")</f>
        <v>October</v>
      </c>
    </row>
    <row r="948" spans="1:9" x14ac:dyDescent="0.35">
      <c r="A948" t="s">
        <v>20</v>
      </c>
      <c r="B948" t="s">
        <v>7</v>
      </c>
      <c r="C948" t="s">
        <v>18</v>
      </c>
      <c r="D948">
        <v>2019</v>
      </c>
      <c r="E948">
        <v>11</v>
      </c>
      <c r="F948" s="17">
        <v>10299</v>
      </c>
      <c r="G948" s="17">
        <f>SUMIFS(Table1[Profit (Month)],Table1[Category],Table1[[#This Row],[Category]],Table1[Supplier],Table1[[#This Row],[Supplier]],Table1[Brand],Table1[[#This Row],[Brand]],Table1[Year],Table1[[#This Row],[Year]],Table1[Month],"&lt;="&amp;Table1[[#This Row],[Month]])</f>
        <v>133046</v>
      </c>
      <c r="H948" s="17">
        <f>Table1[[#This Row],[YTD profit ]]+SUMIFS(Table1[Profit (Month)],Table1[Category],Table1[[#This Row],[Category]],Table1[Supplier],Table1[[#This Row],[Supplier]],Table1[Brand],Table1[[#This Row],[Brand]],Table1[Year],Table1[[#This Row],[Year]]-1,Table1[Month],"&gt;"&amp;Table1[[#This Row],[Month]])</f>
        <v>147095</v>
      </c>
      <c r="I948" s="17" t="str">
        <f>TEXT(DATE(Table1[[#This Row],[Year]],Table1[[#This Row],[Month]],1),"mmmm")</f>
        <v>November</v>
      </c>
    </row>
    <row r="949" spans="1:9" x14ac:dyDescent="0.35">
      <c r="A949" t="s">
        <v>20</v>
      </c>
      <c r="B949" t="s">
        <v>7</v>
      </c>
      <c r="C949" t="s">
        <v>18</v>
      </c>
      <c r="D949">
        <v>2019</v>
      </c>
      <c r="E949">
        <v>12</v>
      </c>
      <c r="F949" s="17">
        <v>13187</v>
      </c>
      <c r="G949" s="17">
        <f>SUMIFS(Table1[Profit (Month)],Table1[Category],Table1[[#This Row],[Category]],Table1[Supplier],Table1[[#This Row],[Supplier]],Table1[Brand],Table1[[#This Row],[Brand]],Table1[Year],Table1[[#This Row],[Year]],Table1[Month],"&lt;="&amp;Table1[[#This Row],[Month]])</f>
        <v>146233</v>
      </c>
      <c r="H949" s="17">
        <f>Table1[[#This Row],[YTD profit ]]+SUMIFS(Table1[Profit (Month)],Table1[Category],Table1[[#This Row],[Category]],Table1[Supplier],Table1[[#This Row],[Supplier]],Table1[Brand],Table1[[#This Row],[Brand]],Table1[Year],Table1[[#This Row],[Year]]-1,Table1[Month],"&gt;"&amp;Table1[[#This Row],[Month]])</f>
        <v>146233</v>
      </c>
      <c r="I949" s="17" t="str">
        <f>TEXT(DATE(Table1[[#This Row],[Year]],Table1[[#This Row],[Month]],1),"mmmm")</f>
        <v>December</v>
      </c>
    </row>
    <row r="950" spans="1:9" x14ac:dyDescent="0.35">
      <c r="A950" t="s">
        <v>20</v>
      </c>
      <c r="B950" t="s">
        <v>7</v>
      </c>
      <c r="C950" t="s">
        <v>18</v>
      </c>
      <c r="D950">
        <v>2020</v>
      </c>
      <c r="E950">
        <v>1</v>
      </c>
      <c r="F950" s="17">
        <v>10942</v>
      </c>
      <c r="G950" s="17">
        <f>SUMIFS(Table1[Profit (Month)],Table1[Category],Table1[[#This Row],[Category]],Table1[Supplier],Table1[[#This Row],[Supplier]],Table1[Brand],Table1[[#This Row],[Brand]],Table1[Year],Table1[[#This Row],[Year]],Table1[Month],"&lt;="&amp;Table1[[#This Row],[Month]])</f>
        <v>10942</v>
      </c>
      <c r="H950" s="17">
        <f>Table1[[#This Row],[YTD profit ]]+SUMIFS(Table1[Profit (Month)],Table1[Category],Table1[[#This Row],[Category]],Table1[Supplier],Table1[[#This Row],[Supplier]],Table1[Brand],Table1[[#This Row],[Brand]],Table1[Year],Table1[[#This Row],[Year]]-1,Table1[Month],"&gt;"&amp;Table1[[#This Row],[Month]])</f>
        <v>143872</v>
      </c>
      <c r="I950" s="17" t="str">
        <f>TEXT(DATE(Table1[[#This Row],[Year]],Table1[[#This Row],[Month]],1),"mmmm")</f>
        <v>January</v>
      </c>
    </row>
    <row r="951" spans="1:9" x14ac:dyDescent="0.35">
      <c r="A951" t="s">
        <v>20</v>
      </c>
      <c r="B951" t="s">
        <v>7</v>
      </c>
      <c r="C951" t="s">
        <v>18</v>
      </c>
      <c r="D951">
        <v>2020</v>
      </c>
      <c r="E951">
        <v>2</v>
      </c>
      <c r="F951" s="17">
        <v>11834</v>
      </c>
      <c r="G951" s="17">
        <f>SUMIFS(Table1[Profit (Month)],Table1[Category],Table1[[#This Row],[Category]],Table1[Supplier],Table1[[#This Row],[Supplier]],Table1[Brand],Table1[[#This Row],[Brand]],Table1[Year],Table1[[#This Row],[Year]],Table1[Month],"&lt;="&amp;Table1[[#This Row],[Month]])</f>
        <v>22776</v>
      </c>
      <c r="H951" s="17">
        <f>Table1[[#This Row],[YTD profit ]]+SUMIFS(Table1[Profit (Month)],Table1[Category],Table1[[#This Row],[Category]],Table1[Supplier],Table1[[#This Row],[Supplier]],Table1[Brand],Table1[[#This Row],[Brand]],Table1[Year],Table1[[#This Row],[Year]]-1,Table1[Month],"&gt;"&amp;Table1[[#This Row],[Month]])</f>
        <v>145451</v>
      </c>
      <c r="I951" s="17" t="str">
        <f>TEXT(DATE(Table1[[#This Row],[Year]],Table1[[#This Row],[Month]],1),"mmmm")</f>
        <v>February</v>
      </c>
    </row>
    <row r="952" spans="1:9" x14ac:dyDescent="0.35">
      <c r="A952" t="s">
        <v>20</v>
      </c>
      <c r="B952" t="s">
        <v>7</v>
      </c>
      <c r="C952" t="s">
        <v>18</v>
      </c>
      <c r="D952">
        <v>2020</v>
      </c>
      <c r="E952">
        <v>3</v>
      </c>
      <c r="F952" s="17">
        <v>12941</v>
      </c>
      <c r="G952" s="17">
        <f>SUMIFS(Table1[Profit (Month)],Table1[Category],Table1[[#This Row],[Category]],Table1[Supplier],Table1[[#This Row],[Supplier]],Table1[Brand],Table1[[#This Row],[Brand]],Table1[Year],Table1[[#This Row],[Year]],Table1[Month],"&lt;="&amp;Table1[[#This Row],[Month]])</f>
        <v>35717</v>
      </c>
      <c r="H952" s="17">
        <f>Table1[[#This Row],[YTD profit ]]+SUMIFS(Table1[Profit (Month)],Table1[Category],Table1[[#This Row],[Category]],Table1[Supplier],Table1[[#This Row],[Supplier]],Table1[Brand],Table1[[#This Row],[Brand]],Table1[Year],Table1[[#This Row],[Year]]-1,Table1[Month],"&gt;"&amp;Table1[[#This Row],[Month]])</f>
        <v>147289</v>
      </c>
      <c r="I952" s="17" t="str">
        <f>TEXT(DATE(Table1[[#This Row],[Year]],Table1[[#This Row],[Month]],1),"mmmm")</f>
        <v>March</v>
      </c>
    </row>
    <row r="953" spans="1:9" x14ac:dyDescent="0.35">
      <c r="A953" t="s">
        <v>20</v>
      </c>
      <c r="B953" t="s">
        <v>7</v>
      </c>
      <c r="C953" t="s">
        <v>18</v>
      </c>
      <c r="D953">
        <v>2020</v>
      </c>
      <c r="E953">
        <v>4</v>
      </c>
      <c r="F953" s="17">
        <v>10178</v>
      </c>
      <c r="G953" s="17">
        <f>SUMIFS(Table1[Profit (Month)],Table1[Category],Table1[[#This Row],[Category]],Table1[Supplier],Table1[[#This Row],[Supplier]],Table1[Brand],Table1[[#This Row],[Brand]],Table1[Year],Table1[[#This Row],[Year]],Table1[Month],"&lt;="&amp;Table1[[#This Row],[Month]])</f>
        <v>45895</v>
      </c>
      <c r="H953" s="17">
        <f>Table1[[#This Row],[YTD profit ]]+SUMIFS(Table1[Profit (Month)],Table1[Category],Table1[[#This Row],[Category]],Table1[Supplier],Table1[[#This Row],[Supplier]],Table1[Brand],Table1[[#This Row],[Brand]],Table1[Year],Table1[[#This Row],[Year]]-1,Table1[Month],"&gt;"&amp;Table1[[#This Row],[Month]])</f>
        <v>144996</v>
      </c>
      <c r="I953" s="17" t="str">
        <f>TEXT(DATE(Table1[[#This Row],[Year]],Table1[[#This Row],[Month]],1),"mmmm")</f>
        <v>April</v>
      </c>
    </row>
    <row r="954" spans="1:9" x14ac:dyDescent="0.35">
      <c r="A954" t="s">
        <v>20</v>
      </c>
      <c r="B954" t="s">
        <v>7</v>
      </c>
      <c r="C954" t="s">
        <v>18</v>
      </c>
      <c r="D954">
        <v>2020</v>
      </c>
      <c r="E954">
        <v>5</v>
      </c>
      <c r="F954" s="17">
        <v>13874</v>
      </c>
      <c r="G954" s="17">
        <f>SUMIFS(Table1[Profit (Month)],Table1[Category],Table1[[#This Row],[Category]],Table1[Supplier],Table1[[#This Row],[Supplier]],Table1[Brand],Table1[[#This Row],[Brand]],Table1[Year],Table1[[#This Row],[Year]],Table1[Month],"&lt;="&amp;Table1[[#This Row],[Month]])</f>
        <v>59769</v>
      </c>
      <c r="H954" s="17">
        <f>Table1[[#This Row],[YTD profit ]]+SUMIFS(Table1[Profit (Month)],Table1[Category],Table1[[#This Row],[Category]],Table1[Supplier],Table1[[#This Row],[Supplier]],Table1[Brand],Table1[[#This Row],[Brand]],Table1[Year],Table1[[#This Row],[Year]]-1,Table1[Month],"&gt;"&amp;Table1[[#This Row],[Month]])</f>
        <v>145104</v>
      </c>
      <c r="I954" s="17" t="str">
        <f>TEXT(DATE(Table1[[#This Row],[Year]],Table1[[#This Row],[Month]],1),"mmmm")</f>
        <v>May</v>
      </c>
    </row>
    <row r="955" spans="1:9" x14ac:dyDescent="0.35">
      <c r="A955" t="s">
        <v>20</v>
      </c>
      <c r="B955" t="s">
        <v>7</v>
      </c>
      <c r="C955" t="s">
        <v>18</v>
      </c>
      <c r="D955">
        <v>2020</v>
      </c>
      <c r="E955">
        <v>6</v>
      </c>
      <c r="F955" s="17">
        <v>11575</v>
      </c>
      <c r="G955" s="17">
        <f>SUMIFS(Table1[Profit (Month)],Table1[Category],Table1[[#This Row],[Category]],Table1[Supplier],Table1[[#This Row],[Supplier]],Table1[Brand],Table1[[#This Row],[Brand]],Table1[Year],Table1[[#This Row],[Year]],Table1[Month],"&lt;="&amp;Table1[[#This Row],[Month]])</f>
        <v>71344</v>
      </c>
      <c r="H955" s="17">
        <f>Table1[[#This Row],[YTD profit ]]+SUMIFS(Table1[Profit (Month)],Table1[Category],Table1[[#This Row],[Category]],Table1[Supplier],Table1[[#This Row],[Supplier]],Table1[Brand],Table1[[#This Row],[Brand]],Table1[Year],Table1[[#This Row],[Year]]-1,Table1[Month],"&gt;"&amp;Table1[[#This Row],[Month]])</f>
        <v>144434</v>
      </c>
      <c r="I955" s="17" t="str">
        <f>TEXT(DATE(Table1[[#This Row],[Year]],Table1[[#This Row],[Month]],1),"mmmm")</f>
        <v>June</v>
      </c>
    </row>
    <row r="956" spans="1:9" x14ac:dyDescent="0.35">
      <c r="A956" t="s">
        <v>20</v>
      </c>
      <c r="B956" t="s">
        <v>7</v>
      </c>
      <c r="C956" t="s">
        <v>18</v>
      </c>
      <c r="D956">
        <v>2020</v>
      </c>
      <c r="E956">
        <v>7</v>
      </c>
      <c r="F956" s="17">
        <v>13287</v>
      </c>
      <c r="G956" s="17">
        <f>SUMIFS(Table1[Profit (Month)],Table1[Category],Table1[[#This Row],[Category]],Table1[Supplier],Table1[[#This Row],[Supplier]],Table1[Brand],Table1[[#This Row],[Brand]],Table1[Year],Table1[[#This Row],[Year]],Table1[Month],"&lt;="&amp;Table1[[#This Row],[Month]])</f>
        <v>84631</v>
      </c>
      <c r="H956" s="17">
        <f>Table1[[#This Row],[YTD profit ]]+SUMIFS(Table1[Profit (Month)],Table1[Category],Table1[[#This Row],[Category]],Table1[Supplier],Table1[[#This Row],[Supplier]],Table1[Brand],Table1[[#This Row],[Brand]],Table1[Year],Table1[[#This Row],[Year]]-1,Table1[Month],"&gt;"&amp;Table1[[#This Row],[Month]])</f>
        <v>144867</v>
      </c>
      <c r="I956" s="17" t="str">
        <f>TEXT(DATE(Table1[[#This Row],[Year]],Table1[[#This Row],[Month]],1),"mmmm")</f>
        <v>July</v>
      </c>
    </row>
    <row r="957" spans="1:9" x14ac:dyDescent="0.35">
      <c r="A957" t="s">
        <v>20</v>
      </c>
      <c r="B957" t="s">
        <v>7</v>
      </c>
      <c r="C957" t="s">
        <v>18</v>
      </c>
      <c r="D957">
        <v>2020</v>
      </c>
      <c r="E957">
        <v>8</v>
      </c>
      <c r="F957" s="17">
        <v>12332</v>
      </c>
      <c r="G957" s="17">
        <f>SUMIFS(Table1[Profit (Month)],Table1[Category],Table1[[#This Row],[Category]],Table1[Supplier],Table1[[#This Row],[Supplier]],Table1[Brand],Table1[[#This Row],[Brand]],Table1[Year],Table1[[#This Row],[Year]],Table1[Month],"&lt;="&amp;Table1[[#This Row],[Month]])</f>
        <v>96963</v>
      </c>
      <c r="H957" s="17">
        <f>Table1[[#This Row],[YTD profit ]]+SUMIFS(Table1[Profit (Month)],Table1[Category],Table1[[#This Row],[Category]],Table1[Supplier],Table1[[#This Row],[Supplier]],Table1[Brand],Table1[[#This Row],[Brand]],Table1[Year],Table1[[#This Row],[Year]]-1,Table1[Month],"&gt;"&amp;Table1[[#This Row],[Month]])</f>
        <v>144986</v>
      </c>
      <c r="I957" s="17" t="str">
        <f>TEXT(DATE(Table1[[#This Row],[Year]],Table1[[#This Row],[Month]],1),"mmmm")</f>
        <v>August</v>
      </c>
    </row>
    <row r="958" spans="1:9" x14ac:dyDescent="0.35">
      <c r="A958" t="s">
        <v>20</v>
      </c>
      <c r="B958" t="s">
        <v>7</v>
      </c>
      <c r="C958" t="s">
        <v>18</v>
      </c>
      <c r="D958">
        <v>2020</v>
      </c>
      <c r="E958">
        <v>9</v>
      </c>
      <c r="F958" s="17">
        <v>14399</v>
      </c>
      <c r="G958" s="17">
        <f>SUMIFS(Table1[Profit (Month)],Table1[Category],Table1[[#This Row],[Category]],Table1[Supplier],Table1[[#This Row],[Supplier]],Table1[Brand],Table1[[#This Row],[Brand]],Table1[Year],Table1[[#This Row],[Year]],Table1[Month],"&lt;="&amp;Table1[[#This Row],[Month]])</f>
        <v>111362</v>
      </c>
      <c r="H958" s="17">
        <f>Table1[[#This Row],[YTD profit ]]+SUMIFS(Table1[Profit (Month)],Table1[Category],Table1[[#This Row],[Category]],Table1[Supplier],Table1[[#This Row],[Supplier]],Table1[Brand],Table1[[#This Row],[Brand]],Table1[Year],Table1[[#This Row],[Year]]-1,Table1[Month],"&gt;"&amp;Table1[[#This Row],[Month]])</f>
        <v>146602</v>
      </c>
      <c r="I958" s="17" t="str">
        <f>TEXT(DATE(Table1[[#This Row],[Year]],Table1[[#This Row],[Month]],1),"mmmm")</f>
        <v>September</v>
      </c>
    </row>
    <row r="959" spans="1:9" x14ac:dyDescent="0.35">
      <c r="A959" t="s">
        <v>20</v>
      </c>
      <c r="B959" t="s">
        <v>7</v>
      </c>
      <c r="C959" t="s">
        <v>18</v>
      </c>
      <c r="D959">
        <v>2020</v>
      </c>
      <c r="E959">
        <v>10</v>
      </c>
      <c r="F959" s="17">
        <v>13445</v>
      </c>
      <c r="G959" s="17">
        <f>SUMIFS(Table1[Profit (Month)],Table1[Category],Table1[[#This Row],[Category]],Table1[Supplier],Table1[[#This Row],[Supplier]],Table1[Brand],Table1[[#This Row],[Brand]],Table1[Year],Table1[[#This Row],[Year]],Table1[Month],"&lt;="&amp;Table1[[#This Row],[Month]])</f>
        <v>124807</v>
      </c>
      <c r="H959" s="17">
        <f>Table1[[#This Row],[YTD profit ]]+SUMIFS(Table1[Profit (Month)],Table1[Category],Table1[[#This Row],[Category]],Table1[Supplier],Table1[[#This Row],[Supplier]],Table1[Brand],Table1[[#This Row],[Brand]],Table1[Year],Table1[[#This Row],[Year]]-1,Table1[Month],"&gt;"&amp;Table1[[#This Row],[Month]])</f>
        <v>148293</v>
      </c>
      <c r="I959" s="17" t="str">
        <f>TEXT(DATE(Table1[[#This Row],[Year]],Table1[[#This Row],[Month]],1),"mmmm")</f>
        <v>October</v>
      </c>
    </row>
    <row r="960" spans="1:9" x14ac:dyDescent="0.35">
      <c r="A960" t="s">
        <v>20</v>
      </c>
      <c r="B960" t="s">
        <v>7</v>
      </c>
      <c r="C960" t="s">
        <v>18</v>
      </c>
      <c r="D960">
        <v>2020</v>
      </c>
      <c r="E960">
        <v>11</v>
      </c>
      <c r="F960" s="17">
        <v>12448</v>
      </c>
      <c r="G960" s="17">
        <f>SUMIFS(Table1[Profit (Month)],Table1[Category],Table1[[#This Row],[Category]],Table1[Supplier],Table1[[#This Row],[Supplier]],Table1[Brand],Table1[[#This Row],[Brand]],Table1[Year],Table1[[#This Row],[Year]],Table1[Month],"&lt;="&amp;Table1[[#This Row],[Month]])</f>
        <v>137255</v>
      </c>
      <c r="H960" s="17">
        <f>Table1[[#This Row],[YTD profit ]]+SUMIFS(Table1[Profit (Month)],Table1[Category],Table1[[#This Row],[Category]],Table1[Supplier],Table1[[#This Row],[Supplier]],Table1[Brand],Table1[[#This Row],[Brand]],Table1[Year],Table1[[#This Row],[Year]]-1,Table1[Month],"&gt;"&amp;Table1[[#This Row],[Month]])</f>
        <v>150442</v>
      </c>
      <c r="I960" s="17" t="str">
        <f>TEXT(DATE(Table1[[#This Row],[Year]],Table1[[#This Row],[Month]],1),"mmmm")</f>
        <v>November</v>
      </c>
    </row>
    <row r="961" spans="1:9" x14ac:dyDescent="0.35">
      <c r="A961" t="s">
        <v>20</v>
      </c>
      <c r="B961" t="s">
        <v>7</v>
      </c>
      <c r="C961" t="s">
        <v>18</v>
      </c>
      <c r="D961">
        <v>2020</v>
      </c>
      <c r="E961">
        <v>12</v>
      </c>
      <c r="F961" s="17">
        <v>13859</v>
      </c>
      <c r="G961" s="17">
        <f>SUMIFS(Table1[Profit (Month)],Table1[Category],Table1[[#This Row],[Category]],Table1[Supplier],Table1[[#This Row],[Supplier]],Table1[Brand],Table1[[#This Row],[Brand]],Table1[Year],Table1[[#This Row],[Year]],Table1[Month],"&lt;="&amp;Table1[[#This Row],[Month]])</f>
        <v>151114</v>
      </c>
      <c r="H961" s="17">
        <f>Table1[[#This Row],[YTD profit ]]+SUMIFS(Table1[Profit (Month)],Table1[Category],Table1[[#This Row],[Category]],Table1[Supplier],Table1[[#This Row],[Supplier]],Table1[Brand],Table1[[#This Row],[Brand]],Table1[Year],Table1[[#This Row],[Year]]-1,Table1[Month],"&gt;"&amp;Table1[[#This Row],[Month]])</f>
        <v>151114</v>
      </c>
      <c r="I961" s="17" t="str">
        <f>TEXT(DATE(Table1[[#This Row],[Year]],Table1[[#This Row],[Month]],1),"mmmm")</f>
        <v>December</v>
      </c>
    </row>
    <row r="962" spans="1:9" x14ac:dyDescent="0.35">
      <c r="A962" t="s">
        <v>20</v>
      </c>
      <c r="B962" t="s">
        <v>7</v>
      </c>
      <c r="C962" t="s">
        <v>18</v>
      </c>
      <c r="D962">
        <v>2021</v>
      </c>
      <c r="E962">
        <v>1</v>
      </c>
      <c r="F962" s="17">
        <v>14336</v>
      </c>
      <c r="G962" s="17">
        <f>SUMIFS(Table1[Profit (Month)],Table1[Category],Table1[[#This Row],[Category]],Table1[Supplier],Table1[[#This Row],[Supplier]],Table1[Brand],Table1[[#This Row],[Brand]],Table1[Year],Table1[[#This Row],[Year]],Table1[Month],"&lt;="&amp;Table1[[#This Row],[Month]])</f>
        <v>14336</v>
      </c>
      <c r="H962" s="17">
        <f>Table1[[#This Row],[YTD profit ]]+SUMIFS(Table1[Profit (Month)],Table1[Category],Table1[[#This Row],[Category]],Table1[Supplier],Table1[[#This Row],[Supplier]],Table1[Brand],Table1[[#This Row],[Brand]],Table1[Year],Table1[[#This Row],[Year]]-1,Table1[Month],"&gt;"&amp;Table1[[#This Row],[Month]])</f>
        <v>154508</v>
      </c>
      <c r="I962" s="17" t="str">
        <f>TEXT(DATE(Table1[[#This Row],[Year]],Table1[[#This Row],[Month]],1),"mmmm")</f>
        <v>January</v>
      </c>
    </row>
    <row r="963" spans="1:9" x14ac:dyDescent="0.35">
      <c r="A963" t="s">
        <v>20</v>
      </c>
      <c r="B963" t="s">
        <v>7</v>
      </c>
      <c r="C963" t="s">
        <v>18</v>
      </c>
      <c r="D963">
        <v>2021</v>
      </c>
      <c r="E963">
        <v>2</v>
      </c>
      <c r="F963" s="17">
        <v>14528</v>
      </c>
      <c r="G963" s="17">
        <f>SUMIFS(Table1[Profit (Month)],Table1[Category],Table1[[#This Row],[Category]],Table1[Supplier],Table1[[#This Row],[Supplier]],Table1[Brand],Table1[[#This Row],[Brand]],Table1[Year],Table1[[#This Row],[Year]],Table1[Month],"&lt;="&amp;Table1[[#This Row],[Month]])</f>
        <v>28864</v>
      </c>
      <c r="H963" s="17">
        <f>Table1[[#This Row],[YTD profit ]]+SUMIFS(Table1[Profit (Month)],Table1[Category],Table1[[#This Row],[Category]],Table1[Supplier],Table1[[#This Row],[Supplier]],Table1[Brand],Table1[[#This Row],[Brand]],Table1[Year],Table1[[#This Row],[Year]]-1,Table1[Month],"&gt;"&amp;Table1[[#This Row],[Month]])</f>
        <v>157202</v>
      </c>
      <c r="I963" s="17" t="str">
        <f>TEXT(DATE(Table1[[#This Row],[Year]],Table1[[#This Row],[Month]],1),"mmmm")</f>
        <v>February</v>
      </c>
    </row>
    <row r="964" spans="1:9" x14ac:dyDescent="0.35">
      <c r="A964" t="s">
        <v>20</v>
      </c>
      <c r="B964" t="s">
        <v>7</v>
      </c>
      <c r="C964" t="s">
        <v>18</v>
      </c>
      <c r="D964">
        <v>2021</v>
      </c>
      <c r="E964">
        <v>3</v>
      </c>
      <c r="F964" s="17">
        <v>14507</v>
      </c>
      <c r="G964" s="17">
        <f>SUMIFS(Table1[Profit (Month)],Table1[Category],Table1[[#This Row],[Category]],Table1[Supplier],Table1[[#This Row],[Supplier]],Table1[Brand],Table1[[#This Row],[Brand]],Table1[Year],Table1[[#This Row],[Year]],Table1[Month],"&lt;="&amp;Table1[[#This Row],[Month]])</f>
        <v>43371</v>
      </c>
      <c r="H964" s="17">
        <f>Table1[[#This Row],[YTD profit ]]+SUMIFS(Table1[Profit (Month)],Table1[Category],Table1[[#This Row],[Category]],Table1[Supplier],Table1[[#This Row],[Supplier]],Table1[Brand],Table1[[#This Row],[Brand]],Table1[Year],Table1[[#This Row],[Year]]-1,Table1[Month],"&gt;"&amp;Table1[[#This Row],[Month]])</f>
        <v>158768</v>
      </c>
      <c r="I964" s="17" t="str">
        <f>TEXT(DATE(Table1[[#This Row],[Year]],Table1[[#This Row],[Month]],1),"mmmm")</f>
        <v>March</v>
      </c>
    </row>
    <row r="965" spans="1:9" x14ac:dyDescent="0.35">
      <c r="A965" t="s">
        <v>20</v>
      </c>
      <c r="B965" t="s">
        <v>7</v>
      </c>
      <c r="C965" t="s">
        <v>18</v>
      </c>
      <c r="D965">
        <v>2021</v>
      </c>
      <c r="E965">
        <v>4</v>
      </c>
      <c r="F965" s="17">
        <v>13570</v>
      </c>
      <c r="G965" s="17">
        <f>SUMIFS(Table1[Profit (Month)],Table1[Category],Table1[[#This Row],[Category]],Table1[Supplier],Table1[[#This Row],[Supplier]],Table1[Brand],Table1[[#This Row],[Brand]],Table1[Year],Table1[[#This Row],[Year]],Table1[Month],"&lt;="&amp;Table1[[#This Row],[Month]])</f>
        <v>56941</v>
      </c>
      <c r="H965" s="17">
        <f>Table1[[#This Row],[YTD profit ]]+SUMIFS(Table1[Profit (Month)],Table1[Category],Table1[[#This Row],[Category]],Table1[Supplier],Table1[[#This Row],[Supplier]],Table1[Brand],Table1[[#This Row],[Brand]],Table1[Year],Table1[[#This Row],[Year]]-1,Table1[Month],"&gt;"&amp;Table1[[#This Row],[Month]])</f>
        <v>162160</v>
      </c>
      <c r="I965" s="17" t="str">
        <f>TEXT(DATE(Table1[[#This Row],[Year]],Table1[[#This Row],[Month]],1),"mmmm")</f>
        <v>April</v>
      </c>
    </row>
    <row r="966" spans="1:9" x14ac:dyDescent="0.35">
      <c r="A966" t="s">
        <v>20</v>
      </c>
      <c r="B966" t="s">
        <v>7</v>
      </c>
      <c r="C966" t="s">
        <v>18</v>
      </c>
      <c r="D966">
        <v>2021</v>
      </c>
      <c r="E966">
        <v>5</v>
      </c>
      <c r="F966" s="17">
        <v>12812</v>
      </c>
      <c r="G966" s="17">
        <f>SUMIFS(Table1[Profit (Month)],Table1[Category],Table1[[#This Row],[Category]],Table1[Supplier],Table1[[#This Row],[Supplier]],Table1[Brand],Table1[[#This Row],[Brand]],Table1[Year],Table1[[#This Row],[Year]],Table1[Month],"&lt;="&amp;Table1[[#This Row],[Month]])</f>
        <v>69753</v>
      </c>
      <c r="H966" s="17">
        <f>Table1[[#This Row],[YTD profit ]]+SUMIFS(Table1[Profit (Month)],Table1[Category],Table1[[#This Row],[Category]],Table1[Supplier],Table1[[#This Row],[Supplier]],Table1[Brand],Table1[[#This Row],[Brand]],Table1[Year],Table1[[#This Row],[Year]]-1,Table1[Month],"&gt;"&amp;Table1[[#This Row],[Month]])</f>
        <v>161098</v>
      </c>
      <c r="I966" s="17" t="str">
        <f>TEXT(DATE(Table1[[#This Row],[Year]],Table1[[#This Row],[Month]],1),"mmmm")</f>
        <v>May</v>
      </c>
    </row>
    <row r="967" spans="1:9" x14ac:dyDescent="0.35">
      <c r="A967" t="s">
        <v>20</v>
      </c>
      <c r="B967" t="s">
        <v>7</v>
      </c>
      <c r="C967" t="s">
        <v>18</v>
      </c>
      <c r="D967">
        <v>2021</v>
      </c>
      <c r="E967">
        <v>6</v>
      </c>
      <c r="F967" s="17">
        <v>10175</v>
      </c>
      <c r="G967" s="17">
        <f>SUMIFS(Table1[Profit (Month)],Table1[Category],Table1[[#This Row],[Category]],Table1[Supplier],Table1[[#This Row],[Supplier]],Table1[Brand],Table1[[#This Row],[Brand]],Table1[Year],Table1[[#This Row],[Year]],Table1[Month],"&lt;="&amp;Table1[[#This Row],[Month]])</f>
        <v>79928</v>
      </c>
      <c r="H967" s="17">
        <f>Table1[[#This Row],[YTD profit ]]+SUMIFS(Table1[Profit (Month)],Table1[Category],Table1[[#This Row],[Category]],Table1[Supplier],Table1[[#This Row],[Supplier]],Table1[Brand],Table1[[#This Row],[Brand]],Table1[Year],Table1[[#This Row],[Year]]-1,Table1[Month],"&gt;"&amp;Table1[[#This Row],[Month]])</f>
        <v>159698</v>
      </c>
      <c r="I967" s="17" t="str">
        <f>TEXT(DATE(Table1[[#This Row],[Year]],Table1[[#This Row],[Month]],1),"mmmm")</f>
        <v>June</v>
      </c>
    </row>
    <row r="968" spans="1:9" x14ac:dyDescent="0.35">
      <c r="A968" t="s">
        <v>20</v>
      </c>
      <c r="B968" t="s">
        <v>7</v>
      </c>
      <c r="C968" t="s">
        <v>18</v>
      </c>
      <c r="D968">
        <v>2021</v>
      </c>
      <c r="E968">
        <v>7</v>
      </c>
      <c r="F968" s="17">
        <v>14644</v>
      </c>
      <c r="G968" s="17">
        <f>SUMIFS(Table1[Profit (Month)],Table1[Category],Table1[[#This Row],[Category]],Table1[Supplier],Table1[[#This Row],[Supplier]],Table1[Brand],Table1[[#This Row],[Brand]],Table1[Year],Table1[[#This Row],[Year]],Table1[Month],"&lt;="&amp;Table1[[#This Row],[Month]])</f>
        <v>94572</v>
      </c>
      <c r="H968" s="17">
        <f>Table1[[#This Row],[YTD profit ]]+SUMIFS(Table1[Profit (Month)],Table1[Category],Table1[[#This Row],[Category]],Table1[Supplier],Table1[[#This Row],[Supplier]],Table1[Brand],Table1[[#This Row],[Brand]],Table1[Year],Table1[[#This Row],[Year]]-1,Table1[Month],"&gt;"&amp;Table1[[#This Row],[Month]])</f>
        <v>161055</v>
      </c>
      <c r="I968" s="17" t="str">
        <f>TEXT(DATE(Table1[[#This Row],[Year]],Table1[[#This Row],[Month]],1),"mmmm")</f>
        <v>July</v>
      </c>
    </row>
    <row r="969" spans="1:9" x14ac:dyDescent="0.35">
      <c r="A969" t="s">
        <v>20</v>
      </c>
      <c r="B969" t="s">
        <v>7</v>
      </c>
      <c r="C969" t="s">
        <v>18</v>
      </c>
      <c r="D969">
        <v>2021</v>
      </c>
      <c r="E969">
        <v>8</v>
      </c>
      <c r="F969" s="17">
        <v>12538</v>
      </c>
      <c r="G969" s="17">
        <f>SUMIFS(Table1[Profit (Month)],Table1[Category],Table1[[#This Row],[Category]],Table1[Supplier],Table1[[#This Row],[Supplier]],Table1[Brand],Table1[[#This Row],[Brand]],Table1[Year],Table1[[#This Row],[Year]],Table1[Month],"&lt;="&amp;Table1[[#This Row],[Month]])</f>
        <v>107110</v>
      </c>
      <c r="H969" s="17">
        <f>Table1[[#This Row],[YTD profit ]]+SUMIFS(Table1[Profit (Month)],Table1[Category],Table1[[#This Row],[Category]],Table1[Supplier],Table1[[#This Row],[Supplier]],Table1[Brand],Table1[[#This Row],[Brand]],Table1[Year],Table1[[#This Row],[Year]]-1,Table1[Month],"&gt;"&amp;Table1[[#This Row],[Month]])</f>
        <v>161261</v>
      </c>
      <c r="I969" s="17" t="str">
        <f>TEXT(DATE(Table1[[#This Row],[Year]],Table1[[#This Row],[Month]],1),"mmmm")</f>
        <v>August</v>
      </c>
    </row>
    <row r="970" spans="1:9" x14ac:dyDescent="0.35">
      <c r="A970" t="s">
        <v>20</v>
      </c>
      <c r="B970" t="s">
        <v>7</v>
      </c>
      <c r="C970" t="s">
        <v>18</v>
      </c>
      <c r="D970">
        <v>2021</v>
      </c>
      <c r="E970">
        <v>9</v>
      </c>
      <c r="F970" s="17">
        <v>11542</v>
      </c>
      <c r="G970" s="17">
        <f>SUMIFS(Table1[Profit (Month)],Table1[Category],Table1[[#This Row],[Category]],Table1[Supplier],Table1[[#This Row],[Supplier]],Table1[Brand],Table1[[#This Row],[Brand]],Table1[Year],Table1[[#This Row],[Year]],Table1[Month],"&lt;="&amp;Table1[[#This Row],[Month]])</f>
        <v>118652</v>
      </c>
      <c r="H970" s="17">
        <f>Table1[[#This Row],[YTD profit ]]+SUMIFS(Table1[Profit (Month)],Table1[Category],Table1[[#This Row],[Category]],Table1[Supplier],Table1[[#This Row],[Supplier]],Table1[Brand],Table1[[#This Row],[Brand]],Table1[Year],Table1[[#This Row],[Year]]-1,Table1[Month],"&gt;"&amp;Table1[[#This Row],[Month]])</f>
        <v>158404</v>
      </c>
      <c r="I970" s="17" t="str">
        <f>TEXT(DATE(Table1[[#This Row],[Year]],Table1[[#This Row],[Month]],1),"mmmm")</f>
        <v>September</v>
      </c>
    </row>
    <row r="971" spans="1:9" x14ac:dyDescent="0.35">
      <c r="A971" t="s">
        <v>20</v>
      </c>
      <c r="B971" t="s">
        <v>7</v>
      </c>
      <c r="C971" t="s">
        <v>18</v>
      </c>
      <c r="D971">
        <v>2021</v>
      </c>
      <c r="E971">
        <v>10</v>
      </c>
      <c r="F971" s="17">
        <v>14983</v>
      </c>
      <c r="G971" s="17">
        <f>SUMIFS(Table1[Profit (Month)],Table1[Category],Table1[[#This Row],[Category]],Table1[Supplier],Table1[[#This Row],[Supplier]],Table1[Brand],Table1[[#This Row],[Brand]],Table1[Year],Table1[[#This Row],[Year]],Table1[Month],"&lt;="&amp;Table1[[#This Row],[Month]])</f>
        <v>133635</v>
      </c>
      <c r="H971" s="17">
        <f>Table1[[#This Row],[YTD profit ]]+SUMIFS(Table1[Profit (Month)],Table1[Category],Table1[[#This Row],[Category]],Table1[Supplier],Table1[[#This Row],[Supplier]],Table1[Brand],Table1[[#This Row],[Brand]],Table1[Year],Table1[[#This Row],[Year]]-1,Table1[Month],"&gt;"&amp;Table1[[#This Row],[Month]])</f>
        <v>159942</v>
      </c>
      <c r="I971" s="17" t="str">
        <f>TEXT(DATE(Table1[[#This Row],[Year]],Table1[[#This Row],[Month]],1),"mmmm")</f>
        <v>October</v>
      </c>
    </row>
    <row r="972" spans="1:9" x14ac:dyDescent="0.35">
      <c r="A972" t="s">
        <v>20</v>
      </c>
      <c r="B972" t="s">
        <v>7</v>
      </c>
      <c r="C972" t="s">
        <v>18</v>
      </c>
      <c r="D972">
        <v>2021</v>
      </c>
      <c r="E972">
        <v>11</v>
      </c>
      <c r="F972" s="17">
        <v>12449</v>
      </c>
      <c r="G972" s="17">
        <f>SUMIFS(Table1[Profit (Month)],Table1[Category],Table1[[#This Row],[Category]],Table1[Supplier],Table1[[#This Row],[Supplier]],Table1[Brand],Table1[[#This Row],[Brand]],Table1[Year],Table1[[#This Row],[Year]],Table1[Month],"&lt;="&amp;Table1[[#This Row],[Month]])</f>
        <v>146084</v>
      </c>
      <c r="H972" s="17">
        <f>Table1[[#This Row],[YTD profit ]]+SUMIFS(Table1[Profit (Month)],Table1[Category],Table1[[#This Row],[Category]],Table1[Supplier],Table1[[#This Row],[Supplier]],Table1[Brand],Table1[[#This Row],[Brand]],Table1[Year],Table1[[#This Row],[Year]]-1,Table1[Month],"&gt;"&amp;Table1[[#This Row],[Month]])</f>
        <v>159943</v>
      </c>
      <c r="I972" s="17" t="str">
        <f>TEXT(DATE(Table1[[#This Row],[Year]],Table1[[#This Row],[Month]],1),"mmmm")</f>
        <v>November</v>
      </c>
    </row>
    <row r="973" spans="1:9" x14ac:dyDescent="0.35">
      <c r="A973" t="s">
        <v>20</v>
      </c>
      <c r="B973" t="s">
        <v>7</v>
      </c>
      <c r="C973" t="s">
        <v>18</v>
      </c>
      <c r="D973">
        <v>2021</v>
      </c>
      <c r="E973">
        <v>12</v>
      </c>
      <c r="F973" s="17">
        <v>14458</v>
      </c>
      <c r="G973" s="17">
        <f>SUMIFS(Table1[Profit (Month)],Table1[Category],Table1[[#This Row],[Category]],Table1[Supplier],Table1[[#This Row],[Supplier]],Table1[Brand],Table1[[#This Row],[Brand]],Table1[Year],Table1[[#This Row],[Year]],Table1[Month],"&lt;="&amp;Table1[[#This Row],[Month]])</f>
        <v>160542</v>
      </c>
      <c r="H973" s="17">
        <f>Table1[[#This Row],[YTD profit ]]+SUMIFS(Table1[Profit (Month)],Table1[Category],Table1[[#This Row],[Category]],Table1[Supplier],Table1[[#This Row],[Supplier]],Table1[Brand],Table1[[#This Row],[Brand]],Table1[Year],Table1[[#This Row],[Year]]-1,Table1[Month],"&gt;"&amp;Table1[[#This Row],[Month]])</f>
        <v>160542</v>
      </c>
      <c r="I973" s="17" t="str">
        <f>TEXT(DATE(Table1[[#This Row],[Year]],Table1[[#This Row],[Month]],1),"mmmm")</f>
        <v>December</v>
      </c>
    </row>
    <row r="974" spans="1:9" x14ac:dyDescent="0.35">
      <c r="A974" t="s">
        <v>20</v>
      </c>
      <c r="B974" t="s">
        <v>7</v>
      </c>
      <c r="C974" t="s">
        <v>18</v>
      </c>
      <c r="D974">
        <v>2022</v>
      </c>
      <c r="E974">
        <v>1</v>
      </c>
      <c r="F974" s="17">
        <v>10688</v>
      </c>
      <c r="G974" s="17">
        <f>SUMIFS(Table1[Profit (Month)],Table1[Category],Table1[[#This Row],[Category]],Table1[Supplier],Table1[[#This Row],[Supplier]],Table1[Brand],Table1[[#This Row],[Brand]],Table1[Year],Table1[[#This Row],[Year]],Table1[Month],"&lt;="&amp;Table1[[#This Row],[Month]])</f>
        <v>10688</v>
      </c>
      <c r="H974" s="17">
        <f>Table1[[#This Row],[YTD profit ]]+SUMIFS(Table1[Profit (Month)],Table1[Category],Table1[[#This Row],[Category]],Table1[Supplier],Table1[[#This Row],[Supplier]],Table1[Brand],Table1[[#This Row],[Brand]],Table1[Year],Table1[[#This Row],[Year]]-1,Table1[Month],"&gt;"&amp;Table1[[#This Row],[Month]])</f>
        <v>156894</v>
      </c>
      <c r="I974" s="17" t="str">
        <f>TEXT(DATE(Table1[[#This Row],[Year]],Table1[[#This Row],[Month]],1),"mmmm")</f>
        <v>January</v>
      </c>
    </row>
    <row r="975" spans="1:9" x14ac:dyDescent="0.35">
      <c r="A975" t="s">
        <v>20</v>
      </c>
      <c r="B975" t="s">
        <v>7</v>
      </c>
      <c r="C975" t="s">
        <v>18</v>
      </c>
      <c r="D975">
        <v>2022</v>
      </c>
      <c r="E975">
        <v>2</v>
      </c>
      <c r="F975" s="17">
        <v>11450</v>
      </c>
      <c r="G975" s="17">
        <f>SUMIFS(Table1[Profit (Month)],Table1[Category],Table1[[#This Row],[Category]],Table1[Supplier],Table1[[#This Row],[Supplier]],Table1[Brand],Table1[[#This Row],[Brand]],Table1[Year],Table1[[#This Row],[Year]],Table1[Month],"&lt;="&amp;Table1[[#This Row],[Month]])</f>
        <v>22138</v>
      </c>
      <c r="H975" s="17">
        <f>Table1[[#This Row],[YTD profit ]]+SUMIFS(Table1[Profit (Month)],Table1[Category],Table1[[#This Row],[Category]],Table1[Supplier],Table1[[#This Row],[Supplier]],Table1[Brand],Table1[[#This Row],[Brand]],Table1[Year],Table1[[#This Row],[Year]]-1,Table1[Month],"&gt;"&amp;Table1[[#This Row],[Month]])</f>
        <v>153816</v>
      </c>
      <c r="I975" s="17" t="str">
        <f>TEXT(DATE(Table1[[#This Row],[Year]],Table1[[#This Row],[Month]],1),"mmmm")</f>
        <v>February</v>
      </c>
    </row>
    <row r="976" spans="1:9" x14ac:dyDescent="0.35">
      <c r="A976" t="s">
        <v>20</v>
      </c>
      <c r="B976" t="s">
        <v>7</v>
      </c>
      <c r="C976" t="s">
        <v>18</v>
      </c>
      <c r="D976">
        <v>2022</v>
      </c>
      <c r="E976">
        <v>3</v>
      </c>
      <c r="F976" s="17">
        <v>11953</v>
      </c>
      <c r="G976" s="17">
        <f>SUMIFS(Table1[Profit (Month)],Table1[Category],Table1[[#This Row],[Category]],Table1[Supplier],Table1[[#This Row],[Supplier]],Table1[Brand],Table1[[#This Row],[Brand]],Table1[Year],Table1[[#This Row],[Year]],Table1[Month],"&lt;="&amp;Table1[[#This Row],[Month]])</f>
        <v>34091</v>
      </c>
      <c r="H976" s="17">
        <f>Table1[[#This Row],[YTD profit ]]+SUMIFS(Table1[Profit (Month)],Table1[Category],Table1[[#This Row],[Category]],Table1[Supplier],Table1[[#This Row],[Supplier]],Table1[Brand],Table1[[#This Row],[Brand]],Table1[Year],Table1[[#This Row],[Year]]-1,Table1[Month],"&gt;"&amp;Table1[[#This Row],[Month]])</f>
        <v>151262</v>
      </c>
      <c r="I976" s="17" t="str">
        <f>TEXT(DATE(Table1[[#This Row],[Year]],Table1[[#This Row],[Month]],1),"mmmm")</f>
        <v>March</v>
      </c>
    </row>
    <row r="977" spans="1:9" x14ac:dyDescent="0.35">
      <c r="A977" t="s">
        <v>20</v>
      </c>
      <c r="B977" t="s">
        <v>7</v>
      </c>
      <c r="C977" t="s">
        <v>18</v>
      </c>
      <c r="D977">
        <v>2022</v>
      </c>
      <c r="E977">
        <v>4</v>
      </c>
      <c r="F977" s="17">
        <v>10741</v>
      </c>
      <c r="G977" s="17">
        <f>SUMIFS(Table1[Profit (Month)],Table1[Category],Table1[[#This Row],[Category]],Table1[Supplier],Table1[[#This Row],[Supplier]],Table1[Brand],Table1[[#This Row],[Brand]],Table1[Year],Table1[[#This Row],[Year]],Table1[Month],"&lt;="&amp;Table1[[#This Row],[Month]])</f>
        <v>44832</v>
      </c>
      <c r="H977" s="17">
        <f>Table1[[#This Row],[YTD profit ]]+SUMIFS(Table1[Profit (Month)],Table1[Category],Table1[[#This Row],[Category]],Table1[Supplier],Table1[[#This Row],[Supplier]],Table1[Brand],Table1[[#This Row],[Brand]],Table1[Year],Table1[[#This Row],[Year]]-1,Table1[Month],"&gt;"&amp;Table1[[#This Row],[Month]])</f>
        <v>148433</v>
      </c>
      <c r="I977" s="17" t="str">
        <f>TEXT(DATE(Table1[[#This Row],[Year]],Table1[[#This Row],[Month]],1),"mmmm")</f>
        <v>April</v>
      </c>
    </row>
    <row r="978" spans="1:9" x14ac:dyDescent="0.35">
      <c r="A978" t="s">
        <v>20</v>
      </c>
      <c r="B978" t="s">
        <v>7</v>
      </c>
      <c r="C978" t="s">
        <v>18</v>
      </c>
      <c r="D978">
        <v>2022</v>
      </c>
      <c r="E978">
        <v>5</v>
      </c>
      <c r="F978" s="17">
        <v>13159</v>
      </c>
      <c r="G978" s="17">
        <f>SUMIFS(Table1[Profit (Month)],Table1[Category],Table1[[#This Row],[Category]],Table1[Supplier],Table1[[#This Row],[Supplier]],Table1[Brand],Table1[[#This Row],[Brand]],Table1[Year],Table1[[#This Row],[Year]],Table1[Month],"&lt;="&amp;Table1[[#This Row],[Month]])</f>
        <v>57991</v>
      </c>
      <c r="H978" s="17">
        <f>Table1[[#This Row],[YTD profit ]]+SUMIFS(Table1[Profit (Month)],Table1[Category],Table1[[#This Row],[Category]],Table1[Supplier],Table1[[#This Row],[Supplier]],Table1[Brand],Table1[[#This Row],[Brand]],Table1[Year],Table1[[#This Row],[Year]]-1,Table1[Month],"&gt;"&amp;Table1[[#This Row],[Month]])</f>
        <v>148780</v>
      </c>
      <c r="I978" s="17" t="str">
        <f>TEXT(DATE(Table1[[#This Row],[Year]],Table1[[#This Row],[Month]],1),"mmmm")</f>
        <v>May</v>
      </c>
    </row>
    <row r="979" spans="1:9" x14ac:dyDescent="0.35">
      <c r="A979" t="s">
        <v>20</v>
      </c>
      <c r="B979" t="s">
        <v>7</v>
      </c>
      <c r="C979" t="s">
        <v>18</v>
      </c>
      <c r="D979">
        <v>2022</v>
      </c>
      <c r="E979">
        <v>6</v>
      </c>
      <c r="F979" s="17">
        <v>12945</v>
      </c>
      <c r="G979" s="17">
        <f>SUMIFS(Table1[Profit (Month)],Table1[Category],Table1[[#This Row],[Category]],Table1[Supplier],Table1[[#This Row],[Supplier]],Table1[Brand],Table1[[#This Row],[Brand]],Table1[Year],Table1[[#This Row],[Year]],Table1[Month],"&lt;="&amp;Table1[[#This Row],[Month]])</f>
        <v>70936</v>
      </c>
      <c r="H979" s="17">
        <f>Table1[[#This Row],[YTD profit ]]+SUMIFS(Table1[Profit (Month)],Table1[Category],Table1[[#This Row],[Category]],Table1[Supplier],Table1[[#This Row],[Supplier]],Table1[Brand],Table1[[#This Row],[Brand]],Table1[Year],Table1[[#This Row],[Year]]-1,Table1[Month],"&gt;"&amp;Table1[[#This Row],[Month]])</f>
        <v>151550</v>
      </c>
      <c r="I979" s="17" t="str">
        <f>TEXT(DATE(Table1[[#This Row],[Year]],Table1[[#This Row],[Month]],1),"mmmm")</f>
        <v>June</v>
      </c>
    </row>
    <row r="980" spans="1:9" x14ac:dyDescent="0.35">
      <c r="A980" t="s">
        <v>20</v>
      </c>
      <c r="B980" t="s">
        <v>7</v>
      </c>
      <c r="C980" t="s">
        <v>18</v>
      </c>
      <c r="D980">
        <v>2022</v>
      </c>
      <c r="E980">
        <v>7</v>
      </c>
      <c r="F980" s="17">
        <v>11087</v>
      </c>
      <c r="G980" s="17">
        <f>SUMIFS(Table1[Profit (Month)],Table1[Category],Table1[[#This Row],[Category]],Table1[Supplier],Table1[[#This Row],[Supplier]],Table1[Brand],Table1[[#This Row],[Brand]],Table1[Year],Table1[[#This Row],[Year]],Table1[Month],"&lt;="&amp;Table1[[#This Row],[Month]])</f>
        <v>82023</v>
      </c>
      <c r="H980" s="17">
        <f>Table1[[#This Row],[YTD profit ]]+SUMIFS(Table1[Profit (Month)],Table1[Category],Table1[[#This Row],[Category]],Table1[Supplier],Table1[[#This Row],[Supplier]],Table1[Brand],Table1[[#This Row],[Brand]],Table1[Year],Table1[[#This Row],[Year]]-1,Table1[Month],"&gt;"&amp;Table1[[#This Row],[Month]])</f>
        <v>147993</v>
      </c>
      <c r="I980" s="17" t="str">
        <f>TEXT(DATE(Table1[[#This Row],[Year]],Table1[[#This Row],[Month]],1),"mmmm")</f>
        <v>July</v>
      </c>
    </row>
    <row r="981" spans="1:9" x14ac:dyDescent="0.35">
      <c r="A981" t="s">
        <v>20</v>
      </c>
      <c r="B981" t="s">
        <v>7</v>
      </c>
      <c r="C981" t="s">
        <v>18</v>
      </c>
      <c r="D981">
        <v>2022</v>
      </c>
      <c r="E981">
        <v>8</v>
      </c>
      <c r="F981" s="17">
        <v>11293</v>
      </c>
      <c r="G981" s="17">
        <f>SUMIFS(Table1[Profit (Month)],Table1[Category],Table1[[#This Row],[Category]],Table1[Supplier],Table1[[#This Row],[Supplier]],Table1[Brand],Table1[[#This Row],[Brand]],Table1[Year],Table1[[#This Row],[Year]],Table1[Month],"&lt;="&amp;Table1[[#This Row],[Month]])</f>
        <v>93316</v>
      </c>
      <c r="H981" s="17">
        <f>Table1[[#This Row],[YTD profit ]]+SUMIFS(Table1[Profit (Month)],Table1[Category],Table1[[#This Row],[Category]],Table1[Supplier],Table1[[#This Row],[Supplier]],Table1[Brand],Table1[[#This Row],[Brand]],Table1[Year],Table1[[#This Row],[Year]]-1,Table1[Month],"&gt;"&amp;Table1[[#This Row],[Month]])</f>
        <v>146748</v>
      </c>
      <c r="I981" s="17" t="str">
        <f>TEXT(DATE(Table1[[#This Row],[Year]],Table1[[#This Row],[Month]],1),"mmmm")</f>
        <v>August</v>
      </c>
    </row>
    <row r="982" spans="1:9" x14ac:dyDescent="0.35">
      <c r="A982" t="s">
        <v>20</v>
      </c>
      <c r="B982" t="s">
        <v>7</v>
      </c>
      <c r="C982" t="s">
        <v>18</v>
      </c>
      <c r="D982">
        <v>2022</v>
      </c>
      <c r="E982">
        <v>9</v>
      </c>
      <c r="F982" s="17">
        <v>12643</v>
      </c>
      <c r="G982" s="17">
        <f>SUMIFS(Table1[Profit (Month)],Table1[Category],Table1[[#This Row],[Category]],Table1[Supplier],Table1[[#This Row],[Supplier]],Table1[Brand],Table1[[#This Row],[Brand]],Table1[Year],Table1[[#This Row],[Year]],Table1[Month],"&lt;="&amp;Table1[[#This Row],[Month]])</f>
        <v>105959</v>
      </c>
      <c r="H982" s="17">
        <f>Table1[[#This Row],[YTD profit ]]+SUMIFS(Table1[Profit (Month)],Table1[Category],Table1[[#This Row],[Category]],Table1[Supplier],Table1[[#This Row],[Supplier]],Table1[Brand],Table1[[#This Row],[Brand]],Table1[Year],Table1[[#This Row],[Year]]-1,Table1[Month],"&gt;"&amp;Table1[[#This Row],[Month]])</f>
        <v>147849</v>
      </c>
      <c r="I982" s="17" t="str">
        <f>TEXT(DATE(Table1[[#This Row],[Year]],Table1[[#This Row],[Month]],1),"mmmm")</f>
        <v>September</v>
      </c>
    </row>
    <row r="983" spans="1:9" x14ac:dyDescent="0.35">
      <c r="A983" t="s">
        <v>20</v>
      </c>
      <c r="B983" t="s">
        <v>7</v>
      </c>
      <c r="C983" t="s">
        <v>18</v>
      </c>
      <c r="D983">
        <v>2022</v>
      </c>
      <c r="E983">
        <v>10</v>
      </c>
      <c r="F983" s="17">
        <v>13412</v>
      </c>
      <c r="G983" s="17">
        <f>SUMIFS(Table1[Profit (Month)],Table1[Category],Table1[[#This Row],[Category]],Table1[Supplier],Table1[[#This Row],[Supplier]],Table1[Brand],Table1[[#This Row],[Brand]],Table1[Year],Table1[[#This Row],[Year]],Table1[Month],"&lt;="&amp;Table1[[#This Row],[Month]])</f>
        <v>119371</v>
      </c>
      <c r="H983" s="17">
        <f>Table1[[#This Row],[YTD profit ]]+SUMIFS(Table1[Profit (Month)],Table1[Category],Table1[[#This Row],[Category]],Table1[Supplier],Table1[[#This Row],[Supplier]],Table1[Brand],Table1[[#This Row],[Brand]],Table1[Year],Table1[[#This Row],[Year]]-1,Table1[Month],"&gt;"&amp;Table1[[#This Row],[Month]])</f>
        <v>146278</v>
      </c>
      <c r="I983" s="17" t="str">
        <f>TEXT(DATE(Table1[[#This Row],[Year]],Table1[[#This Row],[Month]],1),"mmmm")</f>
        <v>October</v>
      </c>
    </row>
    <row r="984" spans="1:9" x14ac:dyDescent="0.35">
      <c r="A984" t="s">
        <v>20</v>
      </c>
      <c r="B984" t="s">
        <v>7</v>
      </c>
      <c r="C984" t="s">
        <v>18</v>
      </c>
      <c r="D984">
        <v>2022</v>
      </c>
      <c r="E984">
        <v>11</v>
      </c>
      <c r="F984" s="17">
        <v>14060</v>
      </c>
      <c r="G984" s="17">
        <f>SUMIFS(Table1[Profit (Month)],Table1[Category],Table1[[#This Row],[Category]],Table1[Supplier],Table1[[#This Row],[Supplier]],Table1[Brand],Table1[[#This Row],[Brand]],Table1[Year],Table1[[#This Row],[Year]],Table1[Month],"&lt;="&amp;Table1[[#This Row],[Month]])</f>
        <v>133431</v>
      </c>
      <c r="H984" s="17">
        <f>Table1[[#This Row],[YTD profit ]]+SUMIFS(Table1[Profit (Month)],Table1[Category],Table1[[#This Row],[Category]],Table1[Supplier],Table1[[#This Row],[Supplier]],Table1[Brand],Table1[[#This Row],[Brand]],Table1[Year],Table1[[#This Row],[Year]]-1,Table1[Month],"&gt;"&amp;Table1[[#This Row],[Month]])</f>
        <v>147889</v>
      </c>
      <c r="I984" s="17" t="str">
        <f>TEXT(DATE(Table1[[#This Row],[Year]],Table1[[#This Row],[Month]],1),"mmmm")</f>
        <v>November</v>
      </c>
    </row>
    <row r="985" spans="1:9" x14ac:dyDescent="0.35">
      <c r="A985" t="s">
        <v>20</v>
      </c>
      <c r="B985" t="s">
        <v>7</v>
      </c>
      <c r="C985" t="s">
        <v>18</v>
      </c>
      <c r="D985">
        <v>2022</v>
      </c>
      <c r="E985">
        <v>12</v>
      </c>
      <c r="F985" s="17">
        <v>11390</v>
      </c>
      <c r="G985" s="17">
        <f>SUMIFS(Table1[Profit (Month)],Table1[Category],Table1[[#This Row],[Category]],Table1[Supplier],Table1[[#This Row],[Supplier]],Table1[Brand],Table1[[#This Row],[Brand]],Table1[Year],Table1[[#This Row],[Year]],Table1[Month],"&lt;="&amp;Table1[[#This Row],[Month]])</f>
        <v>144821</v>
      </c>
      <c r="H985" s="17">
        <f>Table1[[#This Row],[YTD profit ]]+SUMIFS(Table1[Profit (Month)],Table1[Category],Table1[[#This Row],[Category]],Table1[Supplier],Table1[[#This Row],[Supplier]],Table1[Brand],Table1[[#This Row],[Brand]],Table1[Year],Table1[[#This Row],[Year]]-1,Table1[Month],"&gt;"&amp;Table1[[#This Row],[Month]])</f>
        <v>144821</v>
      </c>
      <c r="I985" s="17" t="str">
        <f>TEXT(DATE(Table1[[#This Row],[Year]],Table1[[#This Row],[Month]],1),"mmmm")</f>
        <v>December</v>
      </c>
    </row>
    <row r="986" spans="1:9" x14ac:dyDescent="0.35">
      <c r="A986" t="s">
        <v>20</v>
      </c>
      <c r="B986" t="s">
        <v>7</v>
      </c>
      <c r="C986" t="s">
        <v>18</v>
      </c>
      <c r="D986">
        <v>2023</v>
      </c>
      <c r="E986">
        <v>1</v>
      </c>
      <c r="F986" s="17">
        <v>11568</v>
      </c>
      <c r="G986" s="17">
        <f>SUMIFS(Table1[Profit (Month)],Table1[Category],Table1[[#This Row],[Category]],Table1[Supplier],Table1[[#This Row],[Supplier]],Table1[Brand],Table1[[#This Row],[Brand]],Table1[Year],Table1[[#This Row],[Year]],Table1[Month],"&lt;="&amp;Table1[[#This Row],[Month]])</f>
        <v>11568</v>
      </c>
      <c r="H986" s="17">
        <f>Table1[[#This Row],[YTD profit ]]+SUMIFS(Table1[Profit (Month)],Table1[Category],Table1[[#This Row],[Category]],Table1[Supplier],Table1[[#This Row],[Supplier]],Table1[Brand],Table1[[#This Row],[Brand]],Table1[Year],Table1[[#This Row],[Year]]-1,Table1[Month],"&gt;"&amp;Table1[[#This Row],[Month]])</f>
        <v>145701</v>
      </c>
      <c r="I986" s="17" t="str">
        <f>TEXT(DATE(Table1[[#This Row],[Year]],Table1[[#This Row],[Month]],1),"mmmm")</f>
        <v>January</v>
      </c>
    </row>
    <row r="987" spans="1:9" x14ac:dyDescent="0.35">
      <c r="A987" t="s">
        <v>20</v>
      </c>
      <c r="B987" t="s">
        <v>7</v>
      </c>
      <c r="C987" t="s">
        <v>18</v>
      </c>
      <c r="D987">
        <v>2023</v>
      </c>
      <c r="E987">
        <v>2</v>
      </c>
      <c r="F987" s="17">
        <v>11056</v>
      </c>
      <c r="G987" s="17">
        <f>SUMIFS(Table1[Profit (Month)],Table1[Category],Table1[[#This Row],[Category]],Table1[Supplier],Table1[[#This Row],[Supplier]],Table1[Brand],Table1[[#This Row],[Brand]],Table1[Year],Table1[[#This Row],[Year]],Table1[Month],"&lt;="&amp;Table1[[#This Row],[Month]])</f>
        <v>22624</v>
      </c>
      <c r="H987" s="17">
        <f>Table1[[#This Row],[YTD profit ]]+SUMIFS(Table1[Profit (Month)],Table1[Category],Table1[[#This Row],[Category]],Table1[Supplier],Table1[[#This Row],[Supplier]],Table1[Brand],Table1[[#This Row],[Brand]],Table1[Year],Table1[[#This Row],[Year]]-1,Table1[Month],"&gt;"&amp;Table1[[#This Row],[Month]])</f>
        <v>145307</v>
      </c>
      <c r="I987" s="17" t="str">
        <f>TEXT(DATE(Table1[[#This Row],[Year]],Table1[[#This Row],[Month]],1),"mmmm")</f>
        <v>February</v>
      </c>
    </row>
    <row r="988" spans="1:9" x14ac:dyDescent="0.35">
      <c r="A988" t="s">
        <v>20</v>
      </c>
      <c r="B988" t="s">
        <v>7</v>
      </c>
      <c r="C988" t="s">
        <v>18</v>
      </c>
      <c r="D988">
        <v>2023</v>
      </c>
      <c r="E988">
        <v>3</v>
      </c>
      <c r="F988" s="17">
        <v>14315</v>
      </c>
      <c r="G988" s="17">
        <f>SUMIFS(Table1[Profit (Month)],Table1[Category],Table1[[#This Row],[Category]],Table1[Supplier],Table1[[#This Row],[Supplier]],Table1[Brand],Table1[[#This Row],[Brand]],Table1[Year],Table1[[#This Row],[Year]],Table1[Month],"&lt;="&amp;Table1[[#This Row],[Month]])</f>
        <v>36939</v>
      </c>
      <c r="H988" s="17">
        <f>Table1[[#This Row],[YTD profit ]]+SUMIFS(Table1[Profit (Month)],Table1[Category],Table1[[#This Row],[Category]],Table1[Supplier],Table1[[#This Row],[Supplier]],Table1[Brand],Table1[[#This Row],[Brand]],Table1[Year],Table1[[#This Row],[Year]]-1,Table1[Month],"&gt;"&amp;Table1[[#This Row],[Month]])</f>
        <v>147669</v>
      </c>
      <c r="I988" s="17" t="str">
        <f>TEXT(DATE(Table1[[#This Row],[Year]],Table1[[#This Row],[Month]],1),"mmmm")</f>
        <v>March</v>
      </c>
    </row>
    <row r="989" spans="1:9" x14ac:dyDescent="0.35">
      <c r="A989" t="s">
        <v>20</v>
      </c>
      <c r="B989" t="s">
        <v>7</v>
      </c>
      <c r="C989" t="s">
        <v>18</v>
      </c>
      <c r="D989">
        <v>2023</v>
      </c>
      <c r="E989">
        <v>4</v>
      </c>
      <c r="F989" s="17">
        <v>11469</v>
      </c>
      <c r="G989" s="17">
        <f>SUMIFS(Table1[Profit (Month)],Table1[Category],Table1[[#This Row],[Category]],Table1[Supplier],Table1[[#This Row],[Supplier]],Table1[Brand],Table1[[#This Row],[Brand]],Table1[Year],Table1[[#This Row],[Year]],Table1[Month],"&lt;="&amp;Table1[[#This Row],[Month]])</f>
        <v>48408</v>
      </c>
      <c r="H989" s="17">
        <f>Table1[[#This Row],[YTD profit ]]+SUMIFS(Table1[Profit (Month)],Table1[Category],Table1[[#This Row],[Category]],Table1[Supplier],Table1[[#This Row],[Supplier]],Table1[Brand],Table1[[#This Row],[Brand]],Table1[Year],Table1[[#This Row],[Year]]-1,Table1[Month],"&gt;"&amp;Table1[[#This Row],[Month]])</f>
        <v>148397</v>
      </c>
      <c r="I989" s="17" t="str">
        <f>TEXT(DATE(Table1[[#This Row],[Year]],Table1[[#This Row],[Month]],1),"mmmm")</f>
        <v>April</v>
      </c>
    </row>
    <row r="990" spans="1:9" x14ac:dyDescent="0.35">
      <c r="A990" t="s">
        <v>20</v>
      </c>
      <c r="B990" t="s">
        <v>7</v>
      </c>
      <c r="C990" t="s">
        <v>18</v>
      </c>
      <c r="D990">
        <v>2023</v>
      </c>
      <c r="E990">
        <v>5</v>
      </c>
      <c r="F990" s="17">
        <v>12908</v>
      </c>
      <c r="G990" s="17">
        <f>SUMIFS(Table1[Profit (Month)],Table1[Category],Table1[[#This Row],[Category]],Table1[Supplier],Table1[[#This Row],[Supplier]],Table1[Brand],Table1[[#This Row],[Brand]],Table1[Year],Table1[[#This Row],[Year]],Table1[Month],"&lt;="&amp;Table1[[#This Row],[Month]])</f>
        <v>61316</v>
      </c>
      <c r="H990" s="17">
        <f>Table1[[#This Row],[YTD profit ]]+SUMIFS(Table1[Profit (Month)],Table1[Category],Table1[[#This Row],[Category]],Table1[Supplier],Table1[[#This Row],[Supplier]],Table1[Brand],Table1[[#This Row],[Brand]],Table1[Year],Table1[[#This Row],[Year]]-1,Table1[Month],"&gt;"&amp;Table1[[#This Row],[Month]])</f>
        <v>148146</v>
      </c>
      <c r="I990" s="17" t="str">
        <f>TEXT(DATE(Table1[[#This Row],[Year]],Table1[[#This Row],[Month]],1),"mmmm")</f>
        <v>May</v>
      </c>
    </row>
    <row r="991" spans="1:9" x14ac:dyDescent="0.35">
      <c r="A991" t="s">
        <v>20</v>
      </c>
      <c r="B991" t="s">
        <v>7</v>
      </c>
      <c r="C991" t="s">
        <v>18</v>
      </c>
      <c r="D991">
        <v>2023</v>
      </c>
      <c r="E991">
        <v>6</v>
      </c>
      <c r="F991" s="17">
        <v>12478</v>
      </c>
      <c r="G991" s="17">
        <f>SUMIFS(Table1[Profit (Month)],Table1[Category],Table1[[#This Row],[Category]],Table1[Supplier],Table1[[#This Row],[Supplier]],Table1[Brand],Table1[[#This Row],[Brand]],Table1[Year],Table1[[#This Row],[Year]],Table1[Month],"&lt;="&amp;Table1[[#This Row],[Month]])</f>
        <v>73794</v>
      </c>
      <c r="H991" s="17">
        <f>Table1[[#This Row],[YTD profit ]]+SUMIFS(Table1[Profit (Month)],Table1[Category],Table1[[#This Row],[Category]],Table1[Supplier],Table1[[#This Row],[Supplier]],Table1[Brand],Table1[[#This Row],[Brand]],Table1[Year],Table1[[#This Row],[Year]]-1,Table1[Month],"&gt;"&amp;Table1[[#This Row],[Month]])</f>
        <v>147679</v>
      </c>
      <c r="I991" s="17" t="str">
        <f>TEXT(DATE(Table1[[#This Row],[Year]],Table1[[#This Row],[Month]],1),"mmmm")</f>
        <v>June</v>
      </c>
    </row>
    <row r="992" spans="1:9" x14ac:dyDescent="0.35">
      <c r="A992" t="s">
        <v>20</v>
      </c>
      <c r="B992" t="s">
        <v>7</v>
      </c>
      <c r="C992" t="s">
        <v>18</v>
      </c>
      <c r="D992">
        <v>2023</v>
      </c>
      <c r="E992">
        <v>7</v>
      </c>
      <c r="F992" s="17">
        <v>14426</v>
      </c>
      <c r="G992" s="17">
        <f>SUMIFS(Table1[Profit (Month)],Table1[Category],Table1[[#This Row],[Category]],Table1[Supplier],Table1[[#This Row],[Supplier]],Table1[Brand],Table1[[#This Row],[Brand]],Table1[Year],Table1[[#This Row],[Year]],Table1[Month],"&lt;="&amp;Table1[[#This Row],[Month]])</f>
        <v>88220</v>
      </c>
      <c r="H992" s="17">
        <f>Table1[[#This Row],[YTD profit ]]+SUMIFS(Table1[Profit (Month)],Table1[Category],Table1[[#This Row],[Category]],Table1[Supplier],Table1[[#This Row],[Supplier]],Table1[Brand],Table1[[#This Row],[Brand]],Table1[Year],Table1[[#This Row],[Year]]-1,Table1[Month],"&gt;"&amp;Table1[[#This Row],[Month]])</f>
        <v>151018</v>
      </c>
      <c r="I992" s="17" t="str">
        <f>TEXT(DATE(Table1[[#This Row],[Year]],Table1[[#This Row],[Month]],1),"mmmm")</f>
        <v>July</v>
      </c>
    </row>
    <row r="993" spans="1:9" x14ac:dyDescent="0.35">
      <c r="A993" t="s">
        <v>20</v>
      </c>
      <c r="B993" t="s">
        <v>7</v>
      </c>
      <c r="C993" t="s">
        <v>18</v>
      </c>
      <c r="D993">
        <v>2023</v>
      </c>
      <c r="E993">
        <v>8</v>
      </c>
      <c r="F993" s="17">
        <v>14862</v>
      </c>
      <c r="G993" s="17">
        <f>SUMIFS(Table1[Profit (Month)],Table1[Category],Table1[[#This Row],[Category]],Table1[Supplier],Table1[[#This Row],[Supplier]],Table1[Brand],Table1[[#This Row],[Brand]],Table1[Year],Table1[[#This Row],[Year]],Table1[Month],"&lt;="&amp;Table1[[#This Row],[Month]])</f>
        <v>103082</v>
      </c>
      <c r="H993" s="17">
        <f>Table1[[#This Row],[YTD profit ]]+SUMIFS(Table1[Profit (Month)],Table1[Category],Table1[[#This Row],[Category]],Table1[Supplier],Table1[[#This Row],[Supplier]],Table1[Brand],Table1[[#This Row],[Brand]],Table1[Year],Table1[[#This Row],[Year]]-1,Table1[Month],"&gt;"&amp;Table1[[#This Row],[Month]])</f>
        <v>154587</v>
      </c>
      <c r="I993" s="17" t="str">
        <f>TEXT(DATE(Table1[[#This Row],[Year]],Table1[[#This Row],[Month]],1),"mmmm")</f>
        <v>August</v>
      </c>
    </row>
    <row r="994" spans="1:9" x14ac:dyDescent="0.35">
      <c r="A994" t="s">
        <v>20</v>
      </c>
      <c r="B994" t="s">
        <v>7</v>
      </c>
      <c r="C994" t="s">
        <v>18</v>
      </c>
      <c r="D994">
        <v>2023</v>
      </c>
      <c r="E994">
        <v>9</v>
      </c>
      <c r="F994" s="17">
        <v>12875</v>
      </c>
      <c r="G994" s="17">
        <f>SUMIFS(Table1[Profit (Month)],Table1[Category],Table1[[#This Row],[Category]],Table1[Supplier],Table1[[#This Row],[Supplier]],Table1[Brand],Table1[[#This Row],[Brand]],Table1[Year],Table1[[#This Row],[Year]],Table1[Month],"&lt;="&amp;Table1[[#This Row],[Month]])</f>
        <v>115957</v>
      </c>
      <c r="H994" s="17">
        <f>Table1[[#This Row],[YTD profit ]]+SUMIFS(Table1[Profit (Month)],Table1[Category],Table1[[#This Row],[Category]],Table1[Supplier],Table1[[#This Row],[Supplier]],Table1[Brand],Table1[[#This Row],[Brand]],Table1[Year],Table1[[#This Row],[Year]]-1,Table1[Month],"&gt;"&amp;Table1[[#This Row],[Month]])</f>
        <v>154819</v>
      </c>
      <c r="I994" s="17" t="str">
        <f>TEXT(DATE(Table1[[#This Row],[Year]],Table1[[#This Row],[Month]],1),"mmmm")</f>
        <v>September</v>
      </c>
    </row>
    <row r="995" spans="1:9" x14ac:dyDescent="0.35">
      <c r="A995" t="s">
        <v>20</v>
      </c>
      <c r="B995" t="s">
        <v>7</v>
      </c>
      <c r="C995" t="s">
        <v>18</v>
      </c>
      <c r="D995">
        <v>2023</v>
      </c>
      <c r="E995">
        <v>10</v>
      </c>
      <c r="F995" s="17">
        <v>10694</v>
      </c>
      <c r="G995" s="17">
        <f>SUMIFS(Table1[Profit (Month)],Table1[Category],Table1[[#This Row],[Category]],Table1[Supplier],Table1[[#This Row],[Supplier]],Table1[Brand],Table1[[#This Row],[Brand]],Table1[Year],Table1[[#This Row],[Year]],Table1[Month],"&lt;="&amp;Table1[[#This Row],[Month]])</f>
        <v>126651</v>
      </c>
      <c r="H995" s="17">
        <f>Table1[[#This Row],[YTD profit ]]+SUMIFS(Table1[Profit (Month)],Table1[Category],Table1[[#This Row],[Category]],Table1[Supplier],Table1[[#This Row],[Supplier]],Table1[Brand],Table1[[#This Row],[Brand]],Table1[Year],Table1[[#This Row],[Year]]-1,Table1[Month],"&gt;"&amp;Table1[[#This Row],[Month]])</f>
        <v>152101</v>
      </c>
      <c r="I995" s="17" t="str">
        <f>TEXT(DATE(Table1[[#This Row],[Year]],Table1[[#This Row],[Month]],1),"mmmm")</f>
        <v>October</v>
      </c>
    </row>
    <row r="996" spans="1:9" x14ac:dyDescent="0.35">
      <c r="A996" t="s">
        <v>20</v>
      </c>
      <c r="B996" t="s">
        <v>7</v>
      </c>
      <c r="C996" t="s">
        <v>18</v>
      </c>
      <c r="D996">
        <v>2023</v>
      </c>
      <c r="E996">
        <v>11</v>
      </c>
      <c r="F996" s="17">
        <v>11275</v>
      </c>
      <c r="G996" s="17">
        <f>SUMIFS(Table1[Profit (Month)],Table1[Category],Table1[[#This Row],[Category]],Table1[Supplier],Table1[[#This Row],[Supplier]],Table1[Brand],Table1[[#This Row],[Brand]],Table1[Year],Table1[[#This Row],[Year]],Table1[Month],"&lt;="&amp;Table1[[#This Row],[Month]])</f>
        <v>137926</v>
      </c>
      <c r="H996" s="17">
        <f>Table1[[#This Row],[YTD profit ]]+SUMIFS(Table1[Profit (Month)],Table1[Category],Table1[[#This Row],[Category]],Table1[Supplier],Table1[[#This Row],[Supplier]],Table1[Brand],Table1[[#This Row],[Brand]],Table1[Year],Table1[[#This Row],[Year]]-1,Table1[Month],"&gt;"&amp;Table1[[#This Row],[Month]])</f>
        <v>149316</v>
      </c>
      <c r="I996" s="17" t="str">
        <f>TEXT(DATE(Table1[[#This Row],[Year]],Table1[[#This Row],[Month]],1),"mmmm")</f>
        <v>November</v>
      </c>
    </row>
    <row r="997" spans="1:9" x14ac:dyDescent="0.35">
      <c r="A997" t="s">
        <v>20</v>
      </c>
      <c r="B997" t="s">
        <v>7</v>
      </c>
      <c r="C997" t="s">
        <v>18</v>
      </c>
      <c r="D997">
        <v>2023</v>
      </c>
      <c r="E997">
        <v>12</v>
      </c>
      <c r="F997" s="17">
        <v>10622</v>
      </c>
      <c r="G997" s="17">
        <f>SUMIFS(Table1[Profit (Month)],Table1[Category],Table1[[#This Row],[Category]],Table1[Supplier],Table1[[#This Row],[Supplier]],Table1[Brand],Table1[[#This Row],[Brand]],Table1[Year],Table1[[#This Row],[Year]],Table1[Month],"&lt;="&amp;Table1[[#This Row],[Month]])</f>
        <v>148548</v>
      </c>
      <c r="H997" s="17">
        <f>Table1[[#This Row],[YTD profit ]]+SUMIFS(Table1[Profit (Month)],Table1[Category],Table1[[#This Row],[Category]],Table1[Supplier],Table1[[#This Row],[Supplier]],Table1[Brand],Table1[[#This Row],[Brand]],Table1[Year],Table1[[#This Row],[Year]]-1,Table1[Month],"&gt;"&amp;Table1[[#This Row],[Month]])</f>
        <v>148548</v>
      </c>
      <c r="I997" s="17" t="str">
        <f>TEXT(DATE(Table1[[#This Row],[Year]],Table1[[#This Row],[Month]],1),"mmmm")</f>
        <v>December</v>
      </c>
    </row>
    <row r="998" spans="1:9" x14ac:dyDescent="0.35">
      <c r="A998" t="s">
        <v>20</v>
      </c>
      <c r="B998" t="s">
        <v>7</v>
      </c>
      <c r="C998" t="s">
        <v>18</v>
      </c>
      <c r="D998">
        <v>2024</v>
      </c>
      <c r="E998">
        <v>1</v>
      </c>
      <c r="F998" s="17">
        <v>11645</v>
      </c>
      <c r="G998" s="17">
        <f>SUMIFS(Table1[Profit (Month)],Table1[Category],Table1[[#This Row],[Category]],Table1[Supplier],Table1[[#This Row],[Supplier]],Table1[Brand],Table1[[#This Row],[Brand]],Table1[Year],Table1[[#This Row],[Year]],Table1[Month],"&lt;="&amp;Table1[[#This Row],[Month]])</f>
        <v>11645</v>
      </c>
      <c r="H998" s="17">
        <f>Table1[[#This Row],[YTD profit ]]+SUMIFS(Table1[Profit (Month)],Table1[Category],Table1[[#This Row],[Category]],Table1[Supplier],Table1[[#This Row],[Supplier]],Table1[Brand],Table1[[#This Row],[Brand]],Table1[Year],Table1[[#This Row],[Year]]-1,Table1[Month],"&gt;"&amp;Table1[[#This Row],[Month]])</f>
        <v>148625</v>
      </c>
      <c r="I998" s="17" t="str">
        <f>TEXT(DATE(Table1[[#This Row],[Year]],Table1[[#This Row],[Month]],1),"mmmm")</f>
        <v>January</v>
      </c>
    </row>
    <row r="999" spans="1:9" x14ac:dyDescent="0.35">
      <c r="A999" t="s">
        <v>20</v>
      </c>
      <c r="B999" t="s">
        <v>7</v>
      </c>
      <c r="C999" t="s">
        <v>18</v>
      </c>
      <c r="D999">
        <v>2024</v>
      </c>
      <c r="E999">
        <v>2</v>
      </c>
      <c r="F999" s="17">
        <v>12824</v>
      </c>
      <c r="G999" s="17">
        <f>SUMIFS(Table1[Profit (Month)],Table1[Category],Table1[[#This Row],[Category]],Table1[Supplier],Table1[[#This Row],[Supplier]],Table1[Brand],Table1[[#This Row],[Brand]],Table1[Year],Table1[[#This Row],[Year]],Table1[Month],"&lt;="&amp;Table1[[#This Row],[Month]])</f>
        <v>24469</v>
      </c>
      <c r="H999" s="17">
        <f>Table1[[#This Row],[YTD profit ]]+SUMIFS(Table1[Profit (Month)],Table1[Category],Table1[[#This Row],[Category]],Table1[Supplier],Table1[[#This Row],[Supplier]],Table1[Brand],Table1[[#This Row],[Brand]],Table1[Year],Table1[[#This Row],[Year]]-1,Table1[Month],"&gt;"&amp;Table1[[#This Row],[Month]])</f>
        <v>150393</v>
      </c>
      <c r="I999" s="17" t="str">
        <f>TEXT(DATE(Table1[[#This Row],[Year]],Table1[[#This Row],[Month]],1),"mmmm")</f>
        <v>February</v>
      </c>
    </row>
    <row r="1000" spans="1:9" x14ac:dyDescent="0.35">
      <c r="A1000" t="s">
        <v>20</v>
      </c>
      <c r="B1000" t="s">
        <v>7</v>
      </c>
      <c r="C1000" t="s">
        <v>18</v>
      </c>
      <c r="D1000">
        <v>2024</v>
      </c>
      <c r="E1000">
        <v>3</v>
      </c>
      <c r="F1000" s="17">
        <v>10676</v>
      </c>
      <c r="G1000" s="17">
        <f>SUMIFS(Table1[Profit (Month)],Table1[Category],Table1[[#This Row],[Category]],Table1[Supplier],Table1[[#This Row],[Supplier]],Table1[Brand],Table1[[#This Row],[Brand]],Table1[Year],Table1[[#This Row],[Year]],Table1[Month],"&lt;="&amp;Table1[[#This Row],[Month]])</f>
        <v>35145</v>
      </c>
      <c r="H1000" s="17">
        <f>Table1[[#This Row],[YTD profit ]]+SUMIFS(Table1[Profit (Month)],Table1[Category],Table1[[#This Row],[Category]],Table1[Supplier],Table1[[#This Row],[Supplier]],Table1[Brand],Table1[[#This Row],[Brand]],Table1[Year],Table1[[#This Row],[Year]]-1,Table1[Month],"&gt;"&amp;Table1[[#This Row],[Month]])</f>
        <v>146754</v>
      </c>
      <c r="I1000" s="17" t="str">
        <f>TEXT(DATE(Table1[[#This Row],[Year]],Table1[[#This Row],[Month]],1),"mmmm")</f>
        <v>March</v>
      </c>
    </row>
    <row r="1001" spans="1:9" x14ac:dyDescent="0.35">
      <c r="A1001" t="s">
        <v>20</v>
      </c>
      <c r="B1001" t="s">
        <v>7</v>
      </c>
      <c r="C1001" t="s">
        <v>18</v>
      </c>
      <c r="D1001">
        <v>2024</v>
      </c>
      <c r="E1001">
        <v>4</v>
      </c>
      <c r="F1001" s="17">
        <v>14044</v>
      </c>
      <c r="G1001" s="17">
        <f>SUMIFS(Table1[Profit (Month)],Table1[Category],Table1[[#This Row],[Category]],Table1[Supplier],Table1[[#This Row],[Supplier]],Table1[Brand],Table1[[#This Row],[Brand]],Table1[Year],Table1[[#This Row],[Year]],Table1[Month],"&lt;="&amp;Table1[[#This Row],[Month]])</f>
        <v>49189</v>
      </c>
      <c r="H1001" s="17">
        <f>Table1[[#This Row],[YTD profit ]]+SUMIFS(Table1[Profit (Month)],Table1[Category],Table1[[#This Row],[Category]],Table1[Supplier],Table1[[#This Row],[Supplier]],Table1[Brand],Table1[[#This Row],[Brand]],Table1[Year],Table1[[#This Row],[Year]]-1,Table1[Month],"&gt;"&amp;Table1[[#This Row],[Month]])</f>
        <v>149329</v>
      </c>
      <c r="I1001" s="17" t="str">
        <f>TEXT(DATE(Table1[[#This Row],[Year]],Table1[[#This Row],[Month]],1),"mmmm")</f>
        <v>April</v>
      </c>
    </row>
    <row r="1002" spans="1:9" x14ac:dyDescent="0.35">
      <c r="A1002" t="s">
        <v>20</v>
      </c>
      <c r="B1002" t="s">
        <v>7</v>
      </c>
      <c r="C1002" t="s">
        <v>18</v>
      </c>
      <c r="D1002">
        <v>2024</v>
      </c>
      <c r="E1002">
        <v>5</v>
      </c>
      <c r="F1002" s="17">
        <v>11417</v>
      </c>
      <c r="G1002" s="17">
        <f>SUMIFS(Table1[Profit (Month)],Table1[Category],Table1[[#This Row],[Category]],Table1[Supplier],Table1[[#This Row],[Supplier]],Table1[Brand],Table1[[#This Row],[Brand]],Table1[Year],Table1[[#This Row],[Year]],Table1[Month],"&lt;="&amp;Table1[[#This Row],[Month]])</f>
        <v>60606</v>
      </c>
      <c r="H1002" s="17">
        <f>Table1[[#This Row],[YTD profit ]]+SUMIFS(Table1[Profit (Month)],Table1[Category],Table1[[#This Row],[Category]],Table1[Supplier],Table1[[#This Row],[Supplier]],Table1[Brand],Table1[[#This Row],[Brand]],Table1[Year],Table1[[#This Row],[Year]]-1,Table1[Month],"&gt;"&amp;Table1[[#This Row],[Month]])</f>
        <v>147838</v>
      </c>
      <c r="I1002" s="17" t="str">
        <f>TEXT(DATE(Table1[[#This Row],[Year]],Table1[[#This Row],[Month]],1),"mmmm")</f>
        <v>May</v>
      </c>
    </row>
    <row r="1003" spans="1:9" x14ac:dyDescent="0.35">
      <c r="A1003" t="s">
        <v>20</v>
      </c>
      <c r="B1003" t="s">
        <v>10</v>
      </c>
      <c r="C1003" t="s">
        <v>12</v>
      </c>
      <c r="D1003">
        <v>2018</v>
      </c>
      <c r="E1003">
        <v>1</v>
      </c>
      <c r="F1003" s="17">
        <v>13544</v>
      </c>
      <c r="G1003" s="17">
        <f>SUMIFS(Table1[Profit (Month)],Table1[Category],Table1[[#This Row],[Category]],Table1[Supplier],Table1[[#This Row],[Supplier]],Table1[Brand],Table1[[#This Row],[Brand]],Table1[Year],Table1[[#This Row],[Year]],Table1[Month],"&lt;="&amp;Table1[[#This Row],[Month]])</f>
        <v>13544</v>
      </c>
      <c r="H1003" s="17">
        <f>Table1[[#This Row],[YTD profit ]]+SUMIFS(Table1[Profit (Month)],Table1[Category],Table1[[#This Row],[Category]],Table1[Supplier],Table1[[#This Row],[Supplier]],Table1[Brand],Table1[[#This Row],[Brand]],Table1[Year],Table1[[#This Row],[Year]]-1,Table1[Month],"&gt;"&amp;Table1[[#This Row],[Month]])</f>
        <v>13544</v>
      </c>
      <c r="I1003" s="17" t="str">
        <f>TEXT(DATE(Table1[[#This Row],[Year]],Table1[[#This Row],[Month]],1),"mmmm")</f>
        <v>January</v>
      </c>
    </row>
    <row r="1004" spans="1:9" x14ac:dyDescent="0.35">
      <c r="A1004" t="s">
        <v>20</v>
      </c>
      <c r="B1004" t="s">
        <v>10</v>
      </c>
      <c r="C1004" t="s">
        <v>12</v>
      </c>
      <c r="D1004">
        <v>2018</v>
      </c>
      <c r="E1004">
        <v>2</v>
      </c>
      <c r="F1004" s="17">
        <v>13721</v>
      </c>
      <c r="G1004" s="17">
        <f>SUMIFS(Table1[Profit (Month)],Table1[Category],Table1[[#This Row],[Category]],Table1[Supplier],Table1[[#This Row],[Supplier]],Table1[Brand],Table1[[#This Row],[Brand]],Table1[Year],Table1[[#This Row],[Year]],Table1[Month],"&lt;="&amp;Table1[[#This Row],[Month]])</f>
        <v>27265</v>
      </c>
      <c r="H1004" s="17">
        <f>Table1[[#This Row],[YTD profit ]]+SUMIFS(Table1[Profit (Month)],Table1[Category],Table1[[#This Row],[Category]],Table1[Supplier],Table1[[#This Row],[Supplier]],Table1[Brand],Table1[[#This Row],[Brand]],Table1[Year],Table1[[#This Row],[Year]]-1,Table1[Month],"&gt;"&amp;Table1[[#This Row],[Month]])</f>
        <v>27265</v>
      </c>
      <c r="I1004" s="17" t="str">
        <f>TEXT(DATE(Table1[[#This Row],[Year]],Table1[[#This Row],[Month]],1),"mmmm")</f>
        <v>February</v>
      </c>
    </row>
    <row r="1005" spans="1:9" x14ac:dyDescent="0.35">
      <c r="A1005" t="s">
        <v>20</v>
      </c>
      <c r="B1005" t="s">
        <v>10</v>
      </c>
      <c r="C1005" t="s">
        <v>12</v>
      </c>
      <c r="D1005">
        <v>2018</v>
      </c>
      <c r="E1005">
        <v>3</v>
      </c>
      <c r="F1005" s="17">
        <v>12887</v>
      </c>
      <c r="G1005" s="17">
        <f>SUMIFS(Table1[Profit (Month)],Table1[Category],Table1[[#This Row],[Category]],Table1[Supplier],Table1[[#This Row],[Supplier]],Table1[Brand],Table1[[#This Row],[Brand]],Table1[Year],Table1[[#This Row],[Year]],Table1[Month],"&lt;="&amp;Table1[[#This Row],[Month]])</f>
        <v>40152</v>
      </c>
      <c r="H1005" s="17">
        <f>Table1[[#This Row],[YTD profit ]]+SUMIFS(Table1[Profit (Month)],Table1[Category],Table1[[#This Row],[Category]],Table1[Supplier],Table1[[#This Row],[Supplier]],Table1[Brand],Table1[[#This Row],[Brand]],Table1[Year],Table1[[#This Row],[Year]]-1,Table1[Month],"&gt;"&amp;Table1[[#This Row],[Month]])</f>
        <v>40152</v>
      </c>
      <c r="I1005" s="17" t="str">
        <f>TEXT(DATE(Table1[[#This Row],[Year]],Table1[[#This Row],[Month]],1),"mmmm")</f>
        <v>March</v>
      </c>
    </row>
    <row r="1006" spans="1:9" x14ac:dyDescent="0.35">
      <c r="A1006" t="s">
        <v>20</v>
      </c>
      <c r="B1006" t="s">
        <v>10</v>
      </c>
      <c r="C1006" t="s">
        <v>12</v>
      </c>
      <c r="D1006">
        <v>2018</v>
      </c>
      <c r="E1006">
        <v>4</v>
      </c>
      <c r="F1006" s="17">
        <v>11292</v>
      </c>
      <c r="G1006" s="17">
        <f>SUMIFS(Table1[Profit (Month)],Table1[Category],Table1[[#This Row],[Category]],Table1[Supplier],Table1[[#This Row],[Supplier]],Table1[Brand],Table1[[#This Row],[Brand]],Table1[Year],Table1[[#This Row],[Year]],Table1[Month],"&lt;="&amp;Table1[[#This Row],[Month]])</f>
        <v>51444</v>
      </c>
      <c r="H1006" s="17">
        <f>Table1[[#This Row],[YTD profit ]]+SUMIFS(Table1[Profit (Month)],Table1[Category],Table1[[#This Row],[Category]],Table1[Supplier],Table1[[#This Row],[Supplier]],Table1[Brand],Table1[[#This Row],[Brand]],Table1[Year],Table1[[#This Row],[Year]]-1,Table1[Month],"&gt;"&amp;Table1[[#This Row],[Month]])</f>
        <v>51444</v>
      </c>
      <c r="I1006" s="17" t="str">
        <f>TEXT(DATE(Table1[[#This Row],[Year]],Table1[[#This Row],[Month]],1),"mmmm")</f>
        <v>April</v>
      </c>
    </row>
    <row r="1007" spans="1:9" x14ac:dyDescent="0.35">
      <c r="A1007" t="s">
        <v>20</v>
      </c>
      <c r="B1007" t="s">
        <v>10</v>
      </c>
      <c r="C1007" t="s">
        <v>12</v>
      </c>
      <c r="D1007">
        <v>2018</v>
      </c>
      <c r="E1007">
        <v>5</v>
      </c>
      <c r="F1007" s="17">
        <v>12719</v>
      </c>
      <c r="G1007" s="17">
        <f>SUMIFS(Table1[Profit (Month)],Table1[Category],Table1[[#This Row],[Category]],Table1[Supplier],Table1[[#This Row],[Supplier]],Table1[Brand],Table1[[#This Row],[Brand]],Table1[Year],Table1[[#This Row],[Year]],Table1[Month],"&lt;="&amp;Table1[[#This Row],[Month]])</f>
        <v>64163</v>
      </c>
      <c r="H1007" s="17">
        <f>Table1[[#This Row],[YTD profit ]]+SUMIFS(Table1[Profit (Month)],Table1[Category],Table1[[#This Row],[Category]],Table1[Supplier],Table1[[#This Row],[Supplier]],Table1[Brand],Table1[[#This Row],[Brand]],Table1[Year],Table1[[#This Row],[Year]]-1,Table1[Month],"&gt;"&amp;Table1[[#This Row],[Month]])</f>
        <v>64163</v>
      </c>
      <c r="I1007" s="17" t="str">
        <f>TEXT(DATE(Table1[[#This Row],[Year]],Table1[[#This Row],[Month]],1),"mmmm")</f>
        <v>May</v>
      </c>
    </row>
    <row r="1008" spans="1:9" x14ac:dyDescent="0.35">
      <c r="A1008" t="s">
        <v>20</v>
      </c>
      <c r="B1008" t="s">
        <v>10</v>
      </c>
      <c r="C1008" t="s">
        <v>12</v>
      </c>
      <c r="D1008">
        <v>2018</v>
      </c>
      <c r="E1008">
        <v>6</v>
      </c>
      <c r="F1008" s="17">
        <v>10786</v>
      </c>
      <c r="G1008" s="17">
        <f>SUMIFS(Table1[Profit (Month)],Table1[Category],Table1[[#This Row],[Category]],Table1[Supplier],Table1[[#This Row],[Supplier]],Table1[Brand],Table1[[#This Row],[Brand]],Table1[Year],Table1[[#This Row],[Year]],Table1[Month],"&lt;="&amp;Table1[[#This Row],[Month]])</f>
        <v>74949</v>
      </c>
      <c r="H1008" s="17">
        <f>Table1[[#This Row],[YTD profit ]]+SUMIFS(Table1[Profit (Month)],Table1[Category],Table1[[#This Row],[Category]],Table1[Supplier],Table1[[#This Row],[Supplier]],Table1[Brand],Table1[[#This Row],[Brand]],Table1[Year],Table1[[#This Row],[Year]]-1,Table1[Month],"&gt;"&amp;Table1[[#This Row],[Month]])</f>
        <v>74949</v>
      </c>
      <c r="I1008" s="17" t="str">
        <f>TEXT(DATE(Table1[[#This Row],[Year]],Table1[[#This Row],[Month]],1),"mmmm")</f>
        <v>June</v>
      </c>
    </row>
    <row r="1009" spans="1:9" x14ac:dyDescent="0.35">
      <c r="A1009" t="s">
        <v>20</v>
      </c>
      <c r="B1009" t="s">
        <v>10</v>
      </c>
      <c r="C1009" t="s">
        <v>12</v>
      </c>
      <c r="D1009">
        <v>2018</v>
      </c>
      <c r="E1009">
        <v>7</v>
      </c>
      <c r="F1009" s="17">
        <v>12142</v>
      </c>
      <c r="G1009" s="17">
        <f>SUMIFS(Table1[Profit (Month)],Table1[Category],Table1[[#This Row],[Category]],Table1[Supplier],Table1[[#This Row],[Supplier]],Table1[Brand],Table1[[#This Row],[Brand]],Table1[Year],Table1[[#This Row],[Year]],Table1[Month],"&lt;="&amp;Table1[[#This Row],[Month]])</f>
        <v>87091</v>
      </c>
      <c r="H1009" s="17">
        <f>Table1[[#This Row],[YTD profit ]]+SUMIFS(Table1[Profit (Month)],Table1[Category],Table1[[#This Row],[Category]],Table1[Supplier],Table1[[#This Row],[Supplier]],Table1[Brand],Table1[[#This Row],[Brand]],Table1[Year],Table1[[#This Row],[Year]]-1,Table1[Month],"&gt;"&amp;Table1[[#This Row],[Month]])</f>
        <v>87091</v>
      </c>
      <c r="I1009" s="17" t="str">
        <f>TEXT(DATE(Table1[[#This Row],[Year]],Table1[[#This Row],[Month]],1),"mmmm")</f>
        <v>July</v>
      </c>
    </row>
    <row r="1010" spans="1:9" x14ac:dyDescent="0.35">
      <c r="A1010" t="s">
        <v>20</v>
      </c>
      <c r="B1010" t="s">
        <v>10</v>
      </c>
      <c r="C1010" t="s">
        <v>12</v>
      </c>
      <c r="D1010">
        <v>2018</v>
      </c>
      <c r="E1010">
        <v>8</v>
      </c>
      <c r="F1010" s="17">
        <v>12399</v>
      </c>
      <c r="G1010" s="17">
        <f>SUMIFS(Table1[Profit (Month)],Table1[Category],Table1[[#This Row],[Category]],Table1[Supplier],Table1[[#This Row],[Supplier]],Table1[Brand],Table1[[#This Row],[Brand]],Table1[Year],Table1[[#This Row],[Year]],Table1[Month],"&lt;="&amp;Table1[[#This Row],[Month]])</f>
        <v>99490</v>
      </c>
      <c r="H1010" s="17">
        <f>Table1[[#This Row],[YTD profit ]]+SUMIFS(Table1[Profit (Month)],Table1[Category],Table1[[#This Row],[Category]],Table1[Supplier],Table1[[#This Row],[Supplier]],Table1[Brand],Table1[[#This Row],[Brand]],Table1[Year],Table1[[#This Row],[Year]]-1,Table1[Month],"&gt;"&amp;Table1[[#This Row],[Month]])</f>
        <v>99490</v>
      </c>
      <c r="I1010" s="17" t="str">
        <f>TEXT(DATE(Table1[[#This Row],[Year]],Table1[[#This Row],[Month]],1),"mmmm")</f>
        <v>August</v>
      </c>
    </row>
    <row r="1011" spans="1:9" x14ac:dyDescent="0.35">
      <c r="A1011" t="s">
        <v>20</v>
      </c>
      <c r="B1011" t="s">
        <v>10</v>
      </c>
      <c r="C1011" t="s">
        <v>12</v>
      </c>
      <c r="D1011">
        <v>2018</v>
      </c>
      <c r="E1011">
        <v>9</v>
      </c>
      <c r="F1011" s="17">
        <v>13600</v>
      </c>
      <c r="G1011" s="17">
        <f>SUMIFS(Table1[Profit (Month)],Table1[Category],Table1[[#This Row],[Category]],Table1[Supplier],Table1[[#This Row],[Supplier]],Table1[Brand],Table1[[#This Row],[Brand]],Table1[Year],Table1[[#This Row],[Year]],Table1[Month],"&lt;="&amp;Table1[[#This Row],[Month]])</f>
        <v>113090</v>
      </c>
      <c r="H1011" s="17">
        <f>Table1[[#This Row],[YTD profit ]]+SUMIFS(Table1[Profit (Month)],Table1[Category],Table1[[#This Row],[Category]],Table1[Supplier],Table1[[#This Row],[Supplier]],Table1[Brand],Table1[[#This Row],[Brand]],Table1[Year],Table1[[#This Row],[Year]]-1,Table1[Month],"&gt;"&amp;Table1[[#This Row],[Month]])</f>
        <v>113090</v>
      </c>
      <c r="I1011" s="17" t="str">
        <f>TEXT(DATE(Table1[[#This Row],[Year]],Table1[[#This Row],[Month]],1),"mmmm")</f>
        <v>September</v>
      </c>
    </row>
    <row r="1012" spans="1:9" x14ac:dyDescent="0.35">
      <c r="A1012" t="s">
        <v>20</v>
      </c>
      <c r="B1012" t="s">
        <v>10</v>
      </c>
      <c r="C1012" t="s">
        <v>12</v>
      </c>
      <c r="D1012">
        <v>2018</v>
      </c>
      <c r="E1012">
        <v>10</v>
      </c>
      <c r="F1012" s="17">
        <v>12096</v>
      </c>
      <c r="G1012" s="17">
        <f>SUMIFS(Table1[Profit (Month)],Table1[Category],Table1[[#This Row],[Category]],Table1[Supplier],Table1[[#This Row],[Supplier]],Table1[Brand],Table1[[#This Row],[Brand]],Table1[Year],Table1[[#This Row],[Year]],Table1[Month],"&lt;="&amp;Table1[[#This Row],[Month]])</f>
        <v>125186</v>
      </c>
      <c r="H1012" s="17">
        <f>Table1[[#This Row],[YTD profit ]]+SUMIFS(Table1[Profit (Month)],Table1[Category],Table1[[#This Row],[Category]],Table1[Supplier],Table1[[#This Row],[Supplier]],Table1[Brand],Table1[[#This Row],[Brand]],Table1[Year],Table1[[#This Row],[Year]]-1,Table1[Month],"&gt;"&amp;Table1[[#This Row],[Month]])</f>
        <v>125186</v>
      </c>
      <c r="I1012" s="17" t="str">
        <f>TEXT(DATE(Table1[[#This Row],[Year]],Table1[[#This Row],[Month]],1),"mmmm")</f>
        <v>October</v>
      </c>
    </row>
    <row r="1013" spans="1:9" x14ac:dyDescent="0.35">
      <c r="A1013" t="s">
        <v>20</v>
      </c>
      <c r="B1013" t="s">
        <v>10</v>
      </c>
      <c r="C1013" t="s">
        <v>12</v>
      </c>
      <c r="D1013">
        <v>2018</v>
      </c>
      <c r="E1013">
        <v>11</v>
      </c>
      <c r="F1013" s="17">
        <v>14890</v>
      </c>
      <c r="G1013" s="17">
        <f>SUMIFS(Table1[Profit (Month)],Table1[Category],Table1[[#This Row],[Category]],Table1[Supplier],Table1[[#This Row],[Supplier]],Table1[Brand],Table1[[#This Row],[Brand]],Table1[Year],Table1[[#This Row],[Year]],Table1[Month],"&lt;="&amp;Table1[[#This Row],[Month]])</f>
        <v>140076</v>
      </c>
      <c r="H1013" s="17">
        <f>Table1[[#This Row],[YTD profit ]]+SUMIFS(Table1[Profit (Month)],Table1[Category],Table1[[#This Row],[Category]],Table1[Supplier],Table1[[#This Row],[Supplier]],Table1[Brand],Table1[[#This Row],[Brand]],Table1[Year],Table1[[#This Row],[Year]]-1,Table1[Month],"&gt;"&amp;Table1[[#This Row],[Month]])</f>
        <v>140076</v>
      </c>
      <c r="I1013" s="17" t="str">
        <f>TEXT(DATE(Table1[[#This Row],[Year]],Table1[[#This Row],[Month]],1),"mmmm")</f>
        <v>November</v>
      </c>
    </row>
    <row r="1014" spans="1:9" x14ac:dyDescent="0.35">
      <c r="A1014" t="s">
        <v>20</v>
      </c>
      <c r="B1014" t="s">
        <v>10</v>
      </c>
      <c r="C1014" t="s">
        <v>12</v>
      </c>
      <c r="D1014">
        <v>2018</v>
      </c>
      <c r="E1014">
        <v>12</v>
      </c>
      <c r="F1014" s="17">
        <v>13781</v>
      </c>
      <c r="G1014" s="17">
        <f>SUMIFS(Table1[Profit (Month)],Table1[Category],Table1[[#This Row],[Category]],Table1[Supplier],Table1[[#This Row],[Supplier]],Table1[Brand],Table1[[#This Row],[Brand]],Table1[Year],Table1[[#This Row],[Year]],Table1[Month],"&lt;="&amp;Table1[[#This Row],[Month]])</f>
        <v>153857</v>
      </c>
      <c r="H1014" s="17">
        <f>Table1[[#This Row],[YTD profit ]]+SUMIFS(Table1[Profit (Month)],Table1[Category],Table1[[#This Row],[Category]],Table1[Supplier],Table1[[#This Row],[Supplier]],Table1[Brand],Table1[[#This Row],[Brand]],Table1[Year],Table1[[#This Row],[Year]]-1,Table1[Month],"&gt;"&amp;Table1[[#This Row],[Month]])</f>
        <v>153857</v>
      </c>
      <c r="I1014" s="17" t="str">
        <f>TEXT(DATE(Table1[[#This Row],[Year]],Table1[[#This Row],[Month]],1),"mmmm")</f>
        <v>December</v>
      </c>
    </row>
    <row r="1015" spans="1:9" x14ac:dyDescent="0.35">
      <c r="A1015" t="s">
        <v>20</v>
      </c>
      <c r="B1015" t="s">
        <v>10</v>
      </c>
      <c r="C1015" t="s">
        <v>12</v>
      </c>
      <c r="D1015">
        <v>2019</v>
      </c>
      <c r="E1015">
        <v>1</v>
      </c>
      <c r="F1015" s="17">
        <v>13933</v>
      </c>
      <c r="G1015" s="17">
        <f>SUMIFS(Table1[Profit (Month)],Table1[Category],Table1[[#This Row],[Category]],Table1[Supplier],Table1[[#This Row],[Supplier]],Table1[Brand],Table1[[#This Row],[Brand]],Table1[Year],Table1[[#This Row],[Year]],Table1[Month],"&lt;="&amp;Table1[[#This Row],[Month]])</f>
        <v>13933</v>
      </c>
      <c r="H1015" s="17">
        <f>Table1[[#This Row],[YTD profit ]]+SUMIFS(Table1[Profit (Month)],Table1[Category],Table1[[#This Row],[Category]],Table1[Supplier],Table1[[#This Row],[Supplier]],Table1[Brand],Table1[[#This Row],[Brand]],Table1[Year],Table1[[#This Row],[Year]]-1,Table1[Month],"&gt;"&amp;Table1[[#This Row],[Month]])</f>
        <v>154246</v>
      </c>
      <c r="I1015" s="17" t="str">
        <f>TEXT(DATE(Table1[[#This Row],[Year]],Table1[[#This Row],[Month]],1),"mmmm")</f>
        <v>January</v>
      </c>
    </row>
    <row r="1016" spans="1:9" x14ac:dyDescent="0.35">
      <c r="A1016" t="s">
        <v>20</v>
      </c>
      <c r="B1016" t="s">
        <v>10</v>
      </c>
      <c r="C1016" t="s">
        <v>12</v>
      </c>
      <c r="D1016">
        <v>2019</v>
      </c>
      <c r="E1016">
        <v>2</v>
      </c>
      <c r="F1016" s="17">
        <v>10040</v>
      </c>
      <c r="G1016" s="17">
        <f>SUMIFS(Table1[Profit (Month)],Table1[Category],Table1[[#This Row],[Category]],Table1[Supplier],Table1[[#This Row],[Supplier]],Table1[Brand],Table1[[#This Row],[Brand]],Table1[Year],Table1[[#This Row],[Year]],Table1[Month],"&lt;="&amp;Table1[[#This Row],[Month]])</f>
        <v>23973</v>
      </c>
      <c r="H1016" s="17">
        <f>Table1[[#This Row],[YTD profit ]]+SUMIFS(Table1[Profit (Month)],Table1[Category],Table1[[#This Row],[Category]],Table1[Supplier],Table1[[#This Row],[Supplier]],Table1[Brand],Table1[[#This Row],[Brand]],Table1[Year],Table1[[#This Row],[Year]]-1,Table1[Month],"&gt;"&amp;Table1[[#This Row],[Month]])</f>
        <v>150565</v>
      </c>
      <c r="I1016" s="17" t="str">
        <f>TEXT(DATE(Table1[[#This Row],[Year]],Table1[[#This Row],[Month]],1),"mmmm")</f>
        <v>February</v>
      </c>
    </row>
    <row r="1017" spans="1:9" x14ac:dyDescent="0.35">
      <c r="A1017" t="s">
        <v>20</v>
      </c>
      <c r="B1017" t="s">
        <v>10</v>
      </c>
      <c r="C1017" t="s">
        <v>12</v>
      </c>
      <c r="D1017">
        <v>2019</v>
      </c>
      <c r="E1017">
        <v>3</v>
      </c>
      <c r="F1017" s="17">
        <v>13623</v>
      </c>
      <c r="G1017" s="17">
        <f>SUMIFS(Table1[Profit (Month)],Table1[Category],Table1[[#This Row],[Category]],Table1[Supplier],Table1[[#This Row],[Supplier]],Table1[Brand],Table1[[#This Row],[Brand]],Table1[Year],Table1[[#This Row],[Year]],Table1[Month],"&lt;="&amp;Table1[[#This Row],[Month]])</f>
        <v>37596</v>
      </c>
      <c r="H1017" s="17">
        <f>Table1[[#This Row],[YTD profit ]]+SUMIFS(Table1[Profit (Month)],Table1[Category],Table1[[#This Row],[Category]],Table1[Supplier],Table1[[#This Row],[Supplier]],Table1[Brand],Table1[[#This Row],[Brand]],Table1[Year],Table1[[#This Row],[Year]]-1,Table1[Month],"&gt;"&amp;Table1[[#This Row],[Month]])</f>
        <v>151301</v>
      </c>
      <c r="I1017" s="17" t="str">
        <f>TEXT(DATE(Table1[[#This Row],[Year]],Table1[[#This Row],[Month]],1),"mmmm")</f>
        <v>March</v>
      </c>
    </row>
    <row r="1018" spans="1:9" x14ac:dyDescent="0.35">
      <c r="A1018" t="s">
        <v>20</v>
      </c>
      <c r="B1018" t="s">
        <v>10</v>
      </c>
      <c r="C1018" t="s">
        <v>12</v>
      </c>
      <c r="D1018">
        <v>2019</v>
      </c>
      <c r="E1018">
        <v>4</v>
      </c>
      <c r="F1018" s="17">
        <v>11582</v>
      </c>
      <c r="G1018" s="17">
        <f>SUMIFS(Table1[Profit (Month)],Table1[Category],Table1[[#This Row],[Category]],Table1[Supplier],Table1[[#This Row],[Supplier]],Table1[Brand],Table1[[#This Row],[Brand]],Table1[Year],Table1[[#This Row],[Year]],Table1[Month],"&lt;="&amp;Table1[[#This Row],[Month]])</f>
        <v>49178</v>
      </c>
      <c r="H1018" s="17">
        <f>Table1[[#This Row],[YTD profit ]]+SUMIFS(Table1[Profit (Month)],Table1[Category],Table1[[#This Row],[Category]],Table1[Supplier],Table1[[#This Row],[Supplier]],Table1[Brand],Table1[[#This Row],[Brand]],Table1[Year],Table1[[#This Row],[Year]]-1,Table1[Month],"&gt;"&amp;Table1[[#This Row],[Month]])</f>
        <v>151591</v>
      </c>
      <c r="I1018" s="17" t="str">
        <f>TEXT(DATE(Table1[[#This Row],[Year]],Table1[[#This Row],[Month]],1),"mmmm")</f>
        <v>April</v>
      </c>
    </row>
    <row r="1019" spans="1:9" x14ac:dyDescent="0.35">
      <c r="A1019" t="s">
        <v>20</v>
      </c>
      <c r="B1019" t="s">
        <v>10</v>
      </c>
      <c r="C1019" t="s">
        <v>12</v>
      </c>
      <c r="D1019">
        <v>2019</v>
      </c>
      <c r="E1019">
        <v>5</v>
      </c>
      <c r="F1019" s="17">
        <v>13117</v>
      </c>
      <c r="G1019" s="17">
        <f>SUMIFS(Table1[Profit (Month)],Table1[Category],Table1[[#This Row],[Category]],Table1[Supplier],Table1[[#This Row],[Supplier]],Table1[Brand],Table1[[#This Row],[Brand]],Table1[Year],Table1[[#This Row],[Year]],Table1[Month],"&lt;="&amp;Table1[[#This Row],[Month]])</f>
        <v>62295</v>
      </c>
      <c r="H1019" s="17">
        <f>Table1[[#This Row],[YTD profit ]]+SUMIFS(Table1[Profit (Month)],Table1[Category],Table1[[#This Row],[Category]],Table1[Supplier],Table1[[#This Row],[Supplier]],Table1[Brand],Table1[[#This Row],[Brand]],Table1[Year],Table1[[#This Row],[Year]]-1,Table1[Month],"&gt;"&amp;Table1[[#This Row],[Month]])</f>
        <v>151989</v>
      </c>
      <c r="I1019" s="17" t="str">
        <f>TEXT(DATE(Table1[[#This Row],[Year]],Table1[[#This Row],[Month]],1),"mmmm")</f>
        <v>May</v>
      </c>
    </row>
    <row r="1020" spans="1:9" x14ac:dyDescent="0.35">
      <c r="A1020" t="s">
        <v>20</v>
      </c>
      <c r="B1020" t="s">
        <v>10</v>
      </c>
      <c r="C1020" t="s">
        <v>12</v>
      </c>
      <c r="D1020">
        <v>2019</v>
      </c>
      <c r="E1020">
        <v>6</v>
      </c>
      <c r="F1020" s="17">
        <v>12784</v>
      </c>
      <c r="G1020" s="17">
        <f>SUMIFS(Table1[Profit (Month)],Table1[Category],Table1[[#This Row],[Category]],Table1[Supplier],Table1[[#This Row],[Supplier]],Table1[Brand],Table1[[#This Row],[Brand]],Table1[Year],Table1[[#This Row],[Year]],Table1[Month],"&lt;="&amp;Table1[[#This Row],[Month]])</f>
        <v>75079</v>
      </c>
      <c r="H1020" s="17">
        <f>Table1[[#This Row],[YTD profit ]]+SUMIFS(Table1[Profit (Month)],Table1[Category],Table1[[#This Row],[Category]],Table1[Supplier],Table1[[#This Row],[Supplier]],Table1[Brand],Table1[[#This Row],[Brand]],Table1[Year],Table1[[#This Row],[Year]]-1,Table1[Month],"&gt;"&amp;Table1[[#This Row],[Month]])</f>
        <v>153987</v>
      </c>
      <c r="I1020" s="17" t="str">
        <f>TEXT(DATE(Table1[[#This Row],[Year]],Table1[[#This Row],[Month]],1),"mmmm")</f>
        <v>June</v>
      </c>
    </row>
    <row r="1021" spans="1:9" x14ac:dyDescent="0.35">
      <c r="A1021" t="s">
        <v>20</v>
      </c>
      <c r="B1021" t="s">
        <v>10</v>
      </c>
      <c r="C1021" t="s">
        <v>12</v>
      </c>
      <c r="D1021">
        <v>2019</v>
      </c>
      <c r="E1021">
        <v>7</v>
      </c>
      <c r="F1021" s="17">
        <v>13213</v>
      </c>
      <c r="G1021" s="17">
        <f>SUMIFS(Table1[Profit (Month)],Table1[Category],Table1[[#This Row],[Category]],Table1[Supplier],Table1[[#This Row],[Supplier]],Table1[Brand],Table1[[#This Row],[Brand]],Table1[Year],Table1[[#This Row],[Year]],Table1[Month],"&lt;="&amp;Table1[[#This Row],[Month]])</f>
        <v>88292</v>
      </c>
      <c r="H1021" s="17">
        <f>Table1[[#This Row],[YTD profit ]]+SUMIFS(Table1[Profit (Month)],Table1[Category],Table1[[#This Row],[Category]],Table1[Supplier],Table1[[#This Row],[Supplier]],Table1[Brand],Table1[[#This Row],[Brand]],Table1[Year],Table1[[#This Row],[Year]]-1,Table1[Month],"&gt;"&amp;Table1[[#This Row],[Month]])</f>
        <v>155058</v>
      </c>
      <c r="I1021" s="17" t="str">
        <f>TEXT(DATE(Table1[[#This Row],[Year]],Table1[[#This Row],[Month]],1),"mmmm")</f>
        <v>July</v>
      </c>
    </row>
    <row r="1022" spans="1:9" x14ac:dyDescent="0.35">
      <c r="A1022" t="s">
        <v>20</v>
      </c>
      <c r="B1022" t="s">
        <v>10</v>
      </c>
      <c r="C1022" t="s">
        <v>12</v>
      </c>
      <c r="D1022">
        <v>2019</v>
      </c>
      <c r="E1022">
        <v>8</v>
      </c>
      <c r="F1022" s="17">
        <v>14235</v>
      </c>
      <c r="G1022" s="17">
        <f>SUMIFS(Table1[Profit (Month)],Table1[Category],Table1[[#This Row],[Category]],Table1[Supplier],Table1[[#This Row],[Supplier]],Table1[Brand],Table1[[#This Row],[Brand]],Table1[Year],Table1[[#This Row],[Year]],Table1[Month],"&lt;="&amp;Table1[[#This Row],[Month]])</f>
        <v>102527</v>
      </c>
      <c r="H1022" s="17">
        <f>Table1[[#This Row],[YTD profit ]]+SUMIFS(Table1[Profit (Month)],Table1[Category],Table1[[#This Row],[Category]],Table1[Supplier],Table1[[#This Row],[Supplier]],Table1[Brand],Table1[[#This Row],[Brand]],Table1[Year],Table1[[#This Row],[Year]]-1,Table1[Month],"&gt;"&amp;Table1[[#This Row],[Month]])</f>
        <v>156894</v>
      </c>
      <c r="I1022" s="17" t="str">
        <f>TEXT(DATE(Table1[[#This Row],[Year]],Table1[[#This Row],[Month]],1),"mmmm")</f>
        <v>August</v>
      </c>
    </row>
    <row r="1023" spans="1:9" x14ac:dyDescent="0.35">
      <c r="A1023" t="s">
        <v>20</v>
      </c>
      <c r="B1023" t="s">
        <v>10</v>
      </c>
      <c r="C1023" t="s">
        <v>12</v>
      </c>
      <c r="D1023">
        <v>2019</v>
      </c>
      <c r="E1023">
        <v>9</v>
      </c>
      <c r="F1023" s="17">
        <v>13971</v>
      </c>
      <c r="G1023" s="17">
        <f>SUMIFS(Table1[Profit (Month)],Table1[Category],Table1[[#This Row],[Category]],Table1[Supplier],Table1[[#This Row],[Supplier]],Table1[Brand],Table1[[#This Row],[Brand]],Table1[Year],Table1[[#This Row],[Year]],Table1[Month],"&lt;="&amp;Table1[[#This Row],[Month]])</f>
        <v>116498</v>
      </c>
      <c r="H1023" s="17">
        <f>Table1[[#This Row],[YTD profit ]]+SUMIFS(Table1[Profit (Month)],Table1[Category],Table1[[#This Row],[Category]],Table1[Supplier],Table1[[#This Row],[Supplier]],Table1[Brand],Table1[[#This Row],[Brand]],Table1[Year],Table1[[#This Row],[Year]]-1,Table1[Month],"&gt;"&amp;Table1[[#This Row],[Month]])</f>
        <v>157265</v>
      </c>
      <c r="I1023" s="17" t="str">
        <f>TEXT(DATE(Table1[[#This Row],[Year]],Table1[[#This Row],[Month]],1),"mmmm")</f>
        <v>September</v>
      </c>
    </row>
    <row r="1024" spans="1:9" x14ac:dyDescent="0.35">
      <c r="A1024" t="s">
        <v>20</v>
      </c>
      <c r="B1024" t="s">
        <v>10</v>
      </c>
      <c r="C1024" t="s">
        <v>12</v>
      </c>
      <c r="D1024">
        <v>2019</v>
      </c>
      <c r="E1024">
        <v>10</v>
      </c>
      <c r="F1024" s="17">
        <v>11926</v>
      </c>
      <c r="G1024" s="17">
        <f>SUMIFS(Table1[Profit (Month)],Table1[Category],Table1[[#This Row],[Category]],Table1[Supplier],Table1[[#This Row],[Supplier]],Table1[Brand],Table1[[#This Row],[Brand]],Table1[Year],Table1[[#This Row],[Year]],Table1[Month],"&lt;="&amp;Table1[[#This Row],[Month]])</f>
        <v>128424</v>
      </c>
      <c r="H1024" s="17">
        <f>Table1[[#This Row],[YTD profit ]]+SUMIFS(Table1[Profit (Month)],Table1[Category],Table1[[#This Row],[Category]],Table1[Supplier],Table1[[#This Row],[Supplier]],Table1[Brand],Table1[[#This Row],[Brand]],Table1[Year],Table1[[#This Row],[Year]]-1,Table1[Month],"&gt;"&amp;Table1[[#This Row],[Month]])</f>
        <v>157095</v>
      </c>
      <c r="I1024" s="17" t="str">
        <f>TEXT(DATE(Table1[[#This Row],[Year]],Table1[[#This Row],[Month]],1),"mmmm")</f>
        <v>October</v>
      </c>
    </row>
    <row r="1025" spans="1:9" x14ac:dyDescent="0.35">
      <c r="A1025" t="s">
        <v>20</v>
      </c>
      <c r="B1025" t="s">
        <v>10</v>
      </c>
      <c r="C1025" t="s">
        <v>12</v>
      </c>
      <c r="D1025">
        <v>2019</v>
      </c>
      <c r="E1025">
        <v>11</v>
      </c>
      <c r="F1025" s="17">
        <v>10529</v>
      </c>
      <c r="G1025" s="17">
        <f>SUMIFS(Table1[Profit (Month)],Table1[Category],Table1[[#This Row],[Category]],Table1[Supplier],Table1[[#This Row],[Supplier]],Table1[Brand],Table1[[#This Row],[Brand]],Table1[Year],Table1[[#This Row],[Year]],Table1[Month],"&lt;="&amp;Table1[[#This Row],[Month]])</f>
        <v>138953</v>
      </c>
      <c r="H1025" s="17">
        <f>Table1[[#This Row],[YTD profit ]]+SUMIFS(Table1[Profit (Month)],Table1[Category],Table1[[#This Row],[Category]],Table1[Supplier],Table1[[#This Row],[Supplier]],Table1[Brand],Table1[[#This Row],[Brand]],Table1[Year],Table1[[#This Row],[Year]]-1,Table1[Month],"&gt;"&amp;Table1[[#This Row],[Month]])</f>
        <v>152734</v>
      </c>
      <c r="I1025" s="17" t="str">
        <f>TEXT(DATE(Table1[[#This Row],[Year]],Table1[[#This Row],[Month]],1),"mmmm")</f>
        <v>November</v>
      </c>
    </row>
    <row r="1026" spans="1:9" x14ac:dyDescent="0.35">
      <c r="A1026" t="s">
        <v>20</v>
      </c>
      <c r="B1026" t="s">
        <v>10</v>
      </c>
      <c r="C1026" t="s">
        <v>12</v>
      </c>
      <c r="D1026">
        <v>2019</v>
      </c>
      <c r="E1026">
        <v>12</v>
      </c>
      <c r="F1026" s="17">
        <v>12634</v>
      </c>
      <c r="G1026" s="17">
        <f>SUMIFS(Table1[Profit (Month)],Table1[Category],Table1[[#This Row],[Category]],Table1[Supplier],Table1[[#This Row],[Supplier]],Table1[Brand],Table1[[#This Row],[Brand]],Table1[Year],Table1[[#This Row],[Year]],Table1[Month],"&lt;="&amp;Table1[[#This Row],[Month]])</f>
        <v>151587</v>
      </c>
      <c r="H1026" s="17">
        <f>Table1[[#This Row],[YTD profit ]]+SUMIFS(Table1[Profit (Month)],Table1[Category],Table1[[#This Row],[Category]],Table1[Supplier],Table1[[#This Row],[Supplier]],Table1[Brand],Table1[[#This Row],[Brand]],Table1[Year],Table1[[#This Row],[Year]]-1,Table1[Month],"&gt;"&amp;Table1[[#This Row],[Month]])</f>
        <v>151587</v>
      </c>
      <c r="I1026" s="17" t="str">
        <f>TEXT(DATE(Table1[[#This Row],[Year]],Table1[[#This Row],[Month]],1),"mmmm")</f>
        <v>December</v>
      </c>
    </row>
    <row r="1027" spans="1:9" x14ac:dyDescent="0.35">
      <c r="A1027" t="s">
        <v>20</v>
      </c>
      <c r="B1027" t="s">
        <v>10</v>
      </c>
      <c r="C1027" t="s">
        <v>12</v>
      </c>
      <c r="D1027">
        <v>2020</v>
      </c>
      <c r="E1027">
        <v>1</v>
      </c>
      <c r="F1027" s="17">
        <v>13274</v>
      </c>
      <c r="G1027" s="17">
        <f>SUMIFS(Table1[Profit (Month)],Table1[Category],Table1[[#This Row],[Category]],Table1[Supplier],Table1[[#This Row],[Supplier]],Table1[Brand],Table1[[#This Row],[Brand]],Table1[Year],Table1[[#This Row],[Year]],Table1[Month],"&lt;="&amp;Table1[[#This Row],[Month]])</f>
        <v>13274</v>
      </c>
      <c r="H1027" s="17">
        <f>Table1[[#This Row],[YTD profit ]]+SUMIFS(Table1[Profit (Month)],Table1[Category],Table1[[#This Row],[Category]],Table1[Supplier],Table1[[#This Row],[Supplier]],Table1[Brand],Table1[[#This Row],[Brand]],Table1[Year],Table1[[#This Row],[Year]]-1,Table1[Month],"&gt;"&amp;Table1[[#This Row],[Month]])</f>
        <v>150928</v>
      </c>
      <c r="I1027" s="17" t="str">
        <f>TEXT(DATE(Table1[[#This Row],[Year]],Table1[[#This Row],[Month]],1),"mmmm")</f>
        <v>January</v>
      </c>
    </row>
    <row r="1028" spans="1:9" x14ac:dyDescent="0.35">
      <c r="A1028" t="s">
        <v>20</v>
      </c>
      <c r="B1028" t="s">
        <v>10</v>
      </c>
      <c r="C1028" t="s">
        <v>12</v>
      </c>
      <c r="D1028">
        <v>2020</v>
      </c>
      <c r="E1028">
        <v>2</v>
      </c>
      <c r="F1028" s="17">
        <v>12038</v>
      </c>
      <c r="G1028" s="17">
        <f>SUMIFS(Table1[Profit (Month)],Table1[Category],Table1[[#This Row],[Category]],Table1[Supplier],Table1[[#This Row],[Supplier]],Table1[Brand],Table1[[#This Row],[Brand]],Table1[Year],Table1[[#This Row],[Year]],Table1[Month],"&lt;="&amp;Table1[[#This Row],[Month]])</f>
        <v>25312</v>
      </c>
      <c r="H1028" s="17">
        <f>Table1[[#This Row],[YTD profit ]]+SUMIFS(Table1[Profit (Month)],Table1[Category],Table1[[#This Row],[Category]],Table1[Supplier],Table1[[#This Row],[Supplier]],Table1[Brand],Table1[[#This Row],[Brand]],Table1[Year],Table1[[#This Row],[Year]]-1,Table1[Month],"&gt;"&amp;Table1[[#This Row],[Month]])</f>
        <v>152926</v>
      </c>
      <c r="I1028" s="17" t="str">
        <f>TEXT(DATE(Table1[[#This Row],[Year]],Table1[[#This Row],[Month]],1),"mmmm")</f>
        <v>February</v>
      </c>
    </row>
    <row r="1029" spans="1:9" x14ac:dyDescent="0.35">
      <c r="A1029" t="s">
        <v>20</v>
      </c>
      <c r="B1029" t="s">
        <v>10</v>
      </c>
      <c r="C1029" t="s">
        <v>12</v>
      </c>
      <c r="D1029">
        <v>2020</v>
      </c>
      <c r="E1029">
        <v>3</v>
      </c>
      <c r="F1029" s="17">
        <v>14057</v>
      </c>
      <c r="G1029" s="17">
        <f>SUMIFS(Table1[Profit (Month)],Table1[Category],Table1[[#This Row],[Category]],Table1[Supplier],Table1[[#This Row],[Supplier]],Table1[Brand],Table1[[#This Row],[Brand]],Table1[Year],Table1[[#This Row],[Year]],Table1[Month],"&lt;="&amp;Table1[[#This Row],[Month]])</f>
        <v>39369</v>
      </c>
      <c r="H1029" s="17">
        <f>Table1[[#This Row],[YTD profit ]]+SUMIFS(Table1[Profit (Month)],Table1[Category],Table1[[#This Row],[Category]],Table1[Supplier],Table1[[#This Row],[Supplier]],Table1[Brand],Table1[[#This Row],[Brand]],Table1[Year],Table1[[#This Row],[Year]]-1,Table1[Month],"&gt;"&amp;Table1[[#This Row],[Month]])</f>
        <v>153360</v>
      </c>
      <c r="I1029" s="17" t="str">
        <f>TEXT(DATE(Table1[[#This Row],[Year]],Table1[[#This Row],[Month]],1),"mmmm")</f>
        <v>March</v>
      </c>
    </row>
    <row r="1030" spans="1:9" x14ac:dyDescent="0.35">
      <c r="A1030" t="s">
        <v>20</v>
      </c>
      <c r="B1030" t="s">
        <v>10</v>
      </c>
      <c r="C1030" t="s">
        <v>12</v>
      </c>
      <c r="D1030">
        <v>2020</v>
      </c>
      <c r="E1030">
        <v>4</v>
      </c>
      <c r="F1030" s="17">
        <v>11439</v>
      </c>
      <c r="G1030" s="17">
        <f>SUMIFS(Table1[Profit (Month)],Table1[Category],Table1[[#This Row],[Category]],Table1[Supplier],Table1[[#This Row],[Supplier]],Table1[Brand],Table1[[#This Row],[Brand]],Table1[Year],Table1[[#This Row],[Year]],Table1[Month],"&lt;="&amp;Table1[[#This Row],[Month]])</f>
        <v>50808</v>
      </c>
      <c r="H1030" s="17">
        <f>Table1[[#This Row],[YTD profit ]]+SUMIFS(Table1[Profit (Month)],Table1[Category],Table1[[#This Row],[Category]],Table1[Supplier],Table1[[#This Row],[Supplier]],Table1[Brand],Table1[[#This Row],[Brand]],Table1[Year],Table1[[#This Row],[Year]]-1,Table1[Month],"&gt;"&amp;Table1[[#This Row],[Month]])</f>
        <v>153217</v>
      </c>
      <c r="I1030" s="17" t="str">
        <f>TEXT(DATE(Table1[[#This Row],[Year]],Table1[[#This Row],[Month]],1),"mmmm")</f>
        <v>April</v>
      </c>
    </row>
    <row r="1031" spans="1:9" x14ac:dyDescent="0.35">
      <c r="A1031" t="s">
        <v>20</v>
      </c>
      <c r="B1031" t="s">
        <v>10</v>
      </c>
      <c r="C1031" t="s">
        <v>12</v>
      </c>
      <c r="D1031">
        <v>2020</v>
      </c>
      <c r="E1031">
        <v>5</v>
      </c>
      <c r="F1031" s="17">
        <v>10974</v>
      </c>
      <c r="G1031" s="17">
        <f>SUMIFS(Table1[Profit (Month)],Table1[Category],Table1[[#This Row],[Category]],Table1[Supplier],Table1[[#This Row],[Supplier]],Table1[Brand],Table1[[#This Row],[Brand]],Table1[Year],Table1[[#This Row],[Year]],Table1[Month],"&lt;="&amp;Table1[[#This Row],[Month]])</f>
        <v>61782</v>
      </c>
      <c r="H1031" s="17">
        <f>Table1[[#This Row],[YTD profit ]]+SUMIFS(Table1[Profit (Month)],Table1[Category],Table1[[#This Row],[Category]],Table1[Supplier],Table1[[#This Row],[Supplier]],Table1[Brand],Table1[[#This Row],[Brand]],Table1[Year],Table1[[#This Row],[Year]]-1,Table1[Month],"&gt;"&amp;Table1[[#This Row],[Month]])</f>
        <v>151074</v>
      </c>
      <c r="I1031" s="17" t="str">
        <f>TEXT(DATE(Table1[[#This Row],[Year]],Table1[[#This Row],[Month]],1),"mmmm")</f>
        <v>May</v>
      </c>
    </row>
    <row r="1032" spans="1:9" x14ac:dyDescent="0.35">
      <c r="A1032" t="s">
        <v>20</v>
      </c>
      <c r="B1032" t="s">
        <v>10</v>
      </c>
      <c r="C1032" t="s">
        <v>12</v>
      </c>
      <c r="D1032">
        <v>2020</v>
      </c>
      <c r="E1032">
        <v>6</v>
      </c>
      <c r="F1032" s="17">
        <v>14976</v>
      </c>
      <c r="G1032" s="17">
        <f>SUMIFS(Table1[Profit (Month)],Table1[Category],Table1[[#This Row],[Category]],Table1[Supplier],Table1[[#This Row],[Supplier]],Table1[Brand],Table1[[#This Row],[Brand]],Table1[Year],Table1[[#This Row],[Year]],Table1[Month],"&lt;="&amp;Table1[[#This Row],[Month]])</f>
        <v>76758</v>
      </c>
      <c r="H1032" s="17">
        <f>Table1[[#This Row],[YTD profit ]]+SUMIFS(Table1[Profit (Month)],Table1[Category],Table1[[#This Row],[Category]],Table1[Supplier],Table1[[#This Row],[Supplier]],Table1[Brand],Table1[[#This Row],[Brand]],Table1[Year],Table1[[#This Row],[Year]]-1,Table1[Month],"&gt;"&amp;Table1[[#This Row],[Month]])</f>
        <v>153266</v>
      </c>
      <c r="I1032" s="17" t="str">
        <f>TEXT(DATE(Table1[[#This Row],[Year]],Table1[[#This Row],[Month]],1),"mmmm")</f>
        <v>June</v>
      </c>
    </row>
    <row r="1033" spans="1:9" x14ac:dyDescent="0.35">
      <c r="A1033" t="s">
        <v>20</v>
      </c>
      <c r="B1033" t="s">
        <v>10</v>
      </c>
      <c r="C1033" t="s">
        <v>12</v>
      </c>
      <c r="D1033">
        <v>2020</v>
      </c>
      <c r="E1033">
        <v>7</v>
      </c>
      <c r="F1033" s="17">
        <v>12920</v>
      </c>
      <c r="G1033" s="17">
        <f>SUMIFS(Table1[Profit (Month)],Table1[Category],Table1[[#This Row],[Category]],Table1[Supplier],Table1[[#This Row],[Supplier]],Table1[Brand],Table1[[#This Row],[Brand]],Table1[Year],Table1[[#This Row],[Year]],Table1[Month],"&lt;="&amp;Table1[[#This Row],[Month]])</f>
        <v>89678</v>
      </c>
      <c r="H1033" s="17">
        <f>Table1[[#This Row],[YTD profit ]]+SUMIFS(Table1[Profit (Month)],Table1[Category],Table1[[#This Row],[Category]],Table1[Supplier],Table1[[#This Row],[Supplier]],Table1[Brand],Table1[[#This Row],[Brand]],Table1[Year],Table1[[#This Row],[Year]]-1,Table1[Month],"&gt;"&amp;Table1[[#This Row],[Month]])</f>
        <v>152973</v>
      </c>
      <c r="I1033" s="17" t="str">
        <f>TEXT(DATE(Table1[[#This Row],[Year]],Table1[[#This Row],[Month]],1),"mmmm")</f>
        <v>July</v>
      </c>
    </row>
    <row r="1034" spans="1:9" x14ac:dyDescent="0.35">
      <c r="A1034" t="s">
        <v>20</v>
      </c>
      <c r="B1034" t="s">
        <v>10</v>
      </c>
      <c r="C1034" t="s">
        <v>12</v>
      </c>
      <c r="D1034">
        <v>2020</v>
      </c>
      <c r="E1034">
        <v>8</v>
      </c>
      <c r="F1034" s="17">
        <v>14587</v>
      </c>
      <c r="G1034" s="17">
        <f>SUMIFS(Table1[Profit (Month)],Table1[Category],Table1[[#This Row],[Category]],Table1[Supplier],Table1[[#This Row],[Supplier]],Table1[Brand],Table1[[#This Row],[Brand]],Table1[Year],Table1[[#This Row],[Year]],Table1[Month],"&lt;="&amp;Table1[[#This Row],[Month]])</f>
        <v>104265</v>
      </c>
      <c r="H1034" s="17">
        <f>Table1[[#This Row],[YTD profit ]]+SUMIFS(Table1[Profit (Month)],Table1[Category],Table1[[#This Row],[Category]],Table1[Supplier],Table1[[#This Row],[Supplier]],Table1[Brand],Table1[[#This Row],[Brand]],Table1[Year],Table1[[#This Row],[Year]]-1,Table1[Month],"&gt;"&amp;Table1[[#This Row],[Month]])</f>
        <v>153325</v>
      </c>
      <c r="I1034" s="17" t="str">
        <f>TEXT(DATE(Table1[[#This Row],[Year]],Table1[[#This Row],[Month]],1),"mmmm")</f>
        <v>August</v>
      </c>
    </row>
    <row r="1035" spans="1:9" x14ac:dyDescent="0.35">
      <c r="A1035" t="s">
        <v>20</v>
      </c>
      <c r="B1035" t="s">
        <v>10</v>
      </c>
      <c r="C1035" t="s">
        <v>12</v>
      </c>
      <c r="D1035">
        <v>2020</v>
      </c>
      <c r="E1035">
        <v>9</v>
      </c>
      <c r="F1035" s="17">
        <v>10340</v>
      </c>
      <c r="G1035" s="17">
        <f>SUMIFS(Table1[Profit (Month)],Table1[Category],Table1[[#This Row],[Category]],Table1[Supplier],Table1[[#This Row],[Supplier]],Table1[Brand],Table1[[#This Row],[Brand]],Table1[Year],Table1[[#This Row],[Year]],Table1[Month],"&lt;="&amp;Table1[[#This Row],[Month]])</f>
        <v>114605</v>
      </c>
      <c r="H1035" s="17">
        <f>Table1[[#This Row],[YTD profit ]]+SUMIFS(Table1[Profit (Month)],Table1[Category],Table1[[#This Row],[Category]],Table1[Supplier],Table1[[#This Row],[Supplier]],Table1[Brand],Table1[[#This Row],[Brand]],Table1[Year],Table1[[#This Row],[Year]]-1,Table1[Month],"&gt;"&amp;Table1[[#This Row],[Month]])</f>
        <v>149694</v>
      </c>
      <c r="I1035" s="17" t="str">
        <f>TEXT(DATE(Table1[[#This Row],[Year]],Table1[[#This Row],[Month]],1),"mmmm")</f>
        <v>September</v>
      </c>
    </row>
    <row r="1036" spans="1:9" x14ac:dyDescent="0.35">
      <c r="A1036" t="s">
        <v>20</v>
      </c>
      <c r="B1036" t="s">
        <v>10</v>
      </c>
      <c r="C1036" t="s">
        <v>12</v>
      </c>
      <c r="D1036">
        <v>2020</v>
      </c>
      <c r="E1036">
        <v>10</v>
      </c>
      <c r="F1036" s="17">
        <v>13283</v>
      </c>
      <c r="G1036" s="17">
        <f>SUMIFS(Table1[Profit (Month)],Table1[Category],Table1[[#This Row],[Category]],Table1[Supplier],Table1[[#This Row],[Supplier]],Table1[Brand],Table1[[#This Row],[Brand]],Table1[Year],Table1[[#This Row],[Year]],Table1[Month],"&lt;="&amp;Table1[[#This Row],[Month]])</f>
        <v>127888</v>
      </c>
      <c r="H1036" s="17">
        <f>Table1[[#This Row],[YTD profit ]]+SUMIFS(Table1[Profit (Month)],Table1[Category],Table1[[#This Row],[Category]],Table1[Supplier],Table1[[#This Row],[Supplier]],Table1[Brand],Table1[[#This Row],[Brand]],Table1[Year],Table1[[#This Row],[Year]]-1,Table1[Month],"&gt;"&amp;Table1[[#This Row],[Month]])</f>
        <v>151051</v>
      </c>
      <c r="I1036" s="17" t="str">
        <f>TEXT(DATE(Table1[[#This Row],[Year]],Table1[[#This Row],[Month]],1),"mmmm")</f>
        <v>October</v>
      </c>
    </row>
    <row r="1037" spans="1:9" x14ac:dyDescent="0.35">
      <c r="A1037" t="s">
        <v>20</v>
      </c>
      <c r="B1037" t="s">
        <v>10</v>
      </c>
      <c r="C1037" t="s">
        <v>12</v>
      </c>
      <c r="D1037">
        <v>2020</v>
      </c>
      <c r="E1037">
        <v>11</v>
      </c>
      <c r="F1037" s="17">
        <v>14043</v>
      </c>
      <c r="G1037" s="17">
        <f>SUMIFS(Table1[Profit (Month)],Table1[Category],Table1[[#This Row],[Category]],Table1[Supplier],Table1[[#This Row],[Supplier]],Table1[Brand],Table1[[#This Row],[Brand]],Table1[Year],Table1[[#This Row],[Year]],Table1[Month],"&lt;="&amp;Table1[[#This Row],[Month]])</f>
        <v>141931</v>
      </c>
      <c r="H1037" s="17">
        <f>Table1[[#This Row],[YTD profit ]]+SUMIFS(Table1[Profit (Month)],Table1[Category],Table1[[#This Row],[Category]],Table1[Supplier],Table1[[#This Row],[Supplier]],Table1[Brand],Table1[[#This Row],[Brand]],Table1[Year],Table1[[#This Row],[Year]]-1,Table1[Month],"&gt;"&amp;Table1[[#This Row],[Month]])</f>
        <v>154565</v>
      </c>
      <c r="I1037" s="17" t="str">
        <f>TEXT(DATE(Table1[[#This Row],[Year]],Table1[[#This Row],[Month]],1),"mmmm")</f>
        <v>November</v>
      </c>
    </row>
    <row r="1038" spans="1:9" x14ac:dyDescent="0.35">
      <c r="A1038" t="s">
        <v>20</v>
      </c>
      <c r="B1038" t="s">
        <v>10</v>
      </c>
      <c r="C1038" t="s">
        <v>12</v>
      </c>
      <c r="D1038">
        <v>2020</v>
      </c>
      <c r="E1038">
        <v>12</v>
      </c>
      <c r="F1038" s="17">
        <v>12402</v>
      </c>
      <c r="G1038" s="17">
        <f>SUMIFS(Table1[Profit (Month)],Table1[Category],Table1[[#This Row],[Category]],Table1[Supplier],Table1[[#This Row],[Supplier]],Table1[Brand],Table1[[#This Row],[Brand]],Table1[Year],Table1[[#This Row],[Year]],Table1[Month],"&lt;="&amp;Table1[[#This Row],[Month]])</f>
        <v>154333</v>
      </c>
      <c r="H1038" s="17">
        <f>Table1[[#This Row],[YTD profit ]]+SUMIFS(Table1[Profit (Month)],Table1[Category],Table1[[#This Row],[Category]],Table1[Supplier],Table1[[#This Row],[Supplier]],Table1[Brand],Table1[[#This Row],[Brand]],Table1[Year],Table1[[#This Row],[Year]]-1,Table1[Month],"&gt;"&amp;Table1[[#This Row],[Month]])</f>
        <v>154333</v>
      </c>
      <c r="I1038" s="17" t="str">
        <f>TEXT(DATE(Table1[[#This Row],[Year]],Table1[[#This Row],[Month]],1),"mmmm")</f>
        <v>December</v>
      </c>
    </row>
    <row r="1039" spans="1:9" x14ac:dyDescent="0.35">
      <c r="A1039" t="s">
        <v>20</v>
      </c>
      <c r="B1039" t="s">
        <v>10</v>
      </c>
      <c r="C1039" t="s">
        <v>12</v>
      </c>
      <c r="D1039">
        <v>2021</v>
      </c>
      <c r="E1039">
        <v>1</v>
      </c>
      <c r="F1039" s="17">
        <v>13157</v>
      </c>
      <c r="G1039" s="17">
        <f>SUMIFS(Table1[Profit (Month)],Table1[Category],Table1[[#This Row],[Category]],Table1[Supplier],Table1[[#This Row],[Supplier]],Table1[Brand],Table1[[#This Row],[Brand]],Table1[Year],Table1[[#This Row],[Year]],Table1[Month],"&lt;="&amp;Table1[[#This Row],[Month]])</f>
        <v>13157</v>
      </c>
      <c r="H1039" s="17">
        <f>Table1[[#This Row],[YTD profit ]]+SUMIFS(Table1[Profit (Month)],Table1[Category],Table1[[#This Row],[Category]],Table1[Supplier],Table1[[#This Row],[Supplier]],Table1[Brand],Table1[[#This Row],[Brand]],Table1[Year],Table1[[#This Row],[Year]]-1,Table1[Month],"&gt;"&amp;Table1[[#This Row],[Month]])</f>
        <v>154216</v>
      </c>
      <c r="I1039" s="17" t="str">
        <f>TEXT(DATE(Table1[[#This Row],[Year]],Table1[[#This Row],[Month]],1),"mmmm")</f>
        <v>January</v>
      </c>
    </row>
    <row r="1040" spans="1:9" x14ac:dyDescent="0.35">
      <c r="A1040" t="s">
        <v>20</v>
      </c>
      <c r="B1040" t="s">
        <v>10</v>
      </c>
      <c r="C1040" t="s">
        <v>12</v>
      </c>
      <c r="D1040">
        <v>2021</v>
      </c>
      <c r="E1040">
        <v>2</v>
      </c>
      <c r="F1040" s="17">
        <v>14241</v>
      </c>
      <c r="G1040" s="17">
        <f>SUMIFS(Table1[Profit (Month)],Table1[Category],Table1[[#This Row],[Category]],Table1[Supplier],Table1[[#This Row],[Supplier]],Table1[Brand],Table1[[#This Row],[Brand]],Table1[Year],Table1[[#This Row],[Year]],Table1[Month],"&lt;="&amp;Table1[[#This Row],[Month]])</f>
        <v>27398</v>
      </c>
      <c r="H1040" s="17">
        <f>Table1[[#This Row],[YTD profit ]]+SUMIFS(Table1[Profit (Month)],Table1[Category],Table1[[#This Row],[Category]],Table1[Supplier],Table1[[#This Row],[Supplier]],Table1[Brand],Table1[[#This Row],[Brand]],Table1[Year],Table1[[#This Row],[Year]]-1,Table1[Month],"&gt;"&amp;Table1[[#This Row],[Month]])</f>
        <v>156419</v>
      </c>
      <c r="I1040" s="17" t="str">
        <f>TEXT(DATE(Table1[[#This Row],[Year]],Table1[[#This Row],[Month]],1),"mmmm")</f>
        <v>February</v>
      </c>
    </row>
    <row r="1041" spans="1:9" x14ac:dyDescent="0.35">
      <c r="A1041" t="s">
        <v>20</v>
      </c>
      <c r="B1041" t="s">
        <v>10</v>
      </c>
      <c r="C1041" t="s">
        <v>12</v>
      </c>
      <c r="D1041">
        <v>2021</v>
      </c>
      <c r="E1041">
        <v>3</v>
      </c>
      <c r="F1041" s="17">
        <v>11986</v>
      </c>
      <c r="G1041" s="17">
        <f>SUMIFS(Table1[Profit (Month)],Table1[Category],Table1[[#This Row],[Category]],Table1[Supplier],Table1[[#This Row],[Supplier]],Table1[Brand],Table1[[#This Row],[Brand]],Table1[Year],Table1[[#This Row],[Year]],Table1[Month],"&lt;="&amp;Table1[[#This Row],[Month]])</f>
        <v>39384</v>
      </c>
      <c r="H1041" s="17">
        <f>Table1[[#This Row],[YTD profit ]]+SUMIFS(Table1[Profit (Month)],Table1[Category],Table1[[#This Row],[Category]],Table1[Supplier],Table1[[#This Row],[Supplier]],Table1[Brand],Table1[[#This Row],[Brand]],Table1[Year],Table1[[#This Row],[Year]]-1,Table1[Month],"&gt;"&amp;Table1[[#This Row],[Month]])</f>
        <v>154348</v>
      </c>
      <c r="I1041" s="17" t="str">
        <f>TEXT(DATE(Table1[[#This Row],[Year]],Table1[[#This Row],[Month]],1),"mmmm")</f>
        <v>March</v>
      </c>
    </row>
    <row r="1042" spans="1:9" x14ac:dyDescent="0.35">
      <c r="A1042" t="s">
        <v>20</v>
      </c>
      <c r="B1042" t="s">
        <v>10</v>
      </c>
      <c r="C1042" t="s">
        <v>12</v>
      </c>
      <c r="D1042">
        <v>2021</v>
      </c>
      <c r="E1042">
        <v>4</v>
      </c>
      <c r="F1042" s="17">
        <v>11083</v>
      </c>
      <c r="G1042" s="17">
        <f>SUMIFS(Table1[Profit (Month)],Table1[Category],Table1[[#This Row],[Category]],Table1[Supplier],Table1[[#This Row],[Supplier]],Table1[Brand],Table1[[#This Row],[Brand]],Table1[Year],Table1[[#This Row],[Year]],Table1[Month],"&lt;="&amp;Table1[[#This Row],[Month]])</f>
        <v>50467</v>
      </c>
      <c r="H1042" s="17">
        <f>Table1[[#This Row],[YTD profit ]]+SUMIFS(Table1[Profit (Month)],Table1[Category],Table1[[#This Row],[Category]],Table1[Supplier],Table1[[#This Row],[Supplier]],Table1[Brand],Table1[[#This Row],[Brand]],Table1[Year],Table1[[#This Row],[Year]]-1,Table1[Month],"&gt;"&amp;Table1[[#This Row],[Month]])</f>
        <v>153992</v>
      </c>
      <c r="I1042" s="17" t="str">
        <f>TEXT(DATE(Table1[[#This Row],[Year]],Table1[[#This Row],[Month]],1),"mmmm")</f>
        <v>April</v>
      </c>
    </row>
    <row r="1043" spans="1:9" x14ac:dyDescent="0.35">
      <c r="A1043" t="s">
        <v>20</v>
      </c>
      <c r="B1043" t="s">
        <v>10</v>
      </c>
      <c r="C1043" t="s">
        <v>12</v>
      </c>
      <c r="D1043">
        <v>2021</v>
      </c>
      <c r="E1043">
        <v>5</v>
      </c>
      <c r="F1043" s="17">
        <v>10622</v>
      </c>
      <c r="G1043" s="17">
        <f>SUMIFS(Table1[Profit (Month)],Table1[Category],Table1[[#This Row],[Category]],Table1[Supplier],Table1[[#This Row],[Supplier]],Table1[Brand],Table1[[#This Row],[Brand]],Table1[Year],Table1[[#This Row],[Year]],Table1[Month],"&lt;="&amp;Table1[[#This Row],[Month]])</f>
        <v>61089</v>
      </c>
      <c r="H1043" s="17">
        <f>Table1[[#This Row],[YTD profit ]]+SUMIFS(Table1[Profit (Month)],Table1[Category],Table1[[#This Row],[Category]],Table1[Supplier],Table1[[#This Row],[Supplier]],Table1[Brand],Table1[[#This Row],[Brand]],Table1[Year],Table1[[#This Row],[Year]]-1,Table1[Month],"&gt;"&amp;Table1[[#This Row],[Month]])</f>
        <v>153640</v>
      </c>
      <c r="I1043" s="17" t="str">
        <f>TEXT(DATE(Table1[[#This Row],[Year]],Table1[[#This Row],[Month]],1),"mmmm")</f>
        <v>May</v>
      </c>
    </row>
    <row r="1044" spans="1:9" x14ac:dyDescent="0.35">
      <c r="A1044" t="s">
        <v>20</v>
      </c>
      <c r="B1044" t="s">
        <v>10</v>
      </c>
      <c r="C1044" t="s">
        <v>12</v>
      </c>
      <c r="D1044">
        <v>2021</v>
      </c>
      <c r="E1044">
        <v>6</v>
      </c>
      <c r="F1044" s="17">
        <v>13624</v>
      </c>
      <c r="G1044" s="17">
        <f>SUMIFS(Table1[Profit (Month)],Table1[Category],Table1[[#This Row],[Category]],Table1[Supplier],Table1[[#This Row],[Supplier]],Table1[Brand],Table1[[#This Row],[Brand]],Table1[Year],Table1[[#This Row],[Year]],Table1[Month],"&lt;="&amp;Table1[[#This Row],[Month]])</f>
        <v>74713</v>
      </c>
      <c r="H1044" s="17">
        <f>Table1[[#This Row],[YTD profit ]]+SUMIFS(Table1[Profit (Month)],Table1[Category],Table1[[#This Row],[Category]],Table1[Supplier],Table1[[#This Row],[Supplier]],Table1[Brand],Table1[[#This Row],[Brand]],Table1[Year],Table1[[#This Row],[Year]]-1,Table1[Month],"&gt;"&amp;Table1[[#This Row],[Month]])</f>
        <v>152288</v>
      </c>
      <c r="I1044" s="17" t="str">
        <f>TEXT(DATE(Table1[[#This Row],[Year]],Table1[[#This Row],[Month]],1),"mmmm")</f>
        <v>June</v>
      </c>
    </row>
    <row r="1045" spans="1:9" x14ac:dyDescent="0.35">
      <c r="A1045" t="s">
        <v>20</v>
      </c>
      <c r="B1045" t="s">
        <v>10</v>
      </c>
      <c r="C1045" t="s">
        <v>12</v>
      </c>
      <c r="D1045">
        <v>2021</v>
      </c>
      <c r="E1045">
        <v>7</v>
      </c>
      <c r="F1045" s="17">
        <v>13880</v>
      </c>
      <c r="G1045" s="17">
        <f>SUMIFS(Table1[Profit (Month)],Table1[Category],Table1[[#This Row],[Category]],Table1[Supplier],Table1[[#This Row],[Supplier]],Table1[Brand],Table1[[#This Row],[Brand]],Table1[Year],Table1[[#This Row],[Year]],Table1[Month],"&lt;="&amp;Table1[[#This Row],[Month]])</f>
        <v>88593</v>
      </c>
      <c r="H1045" s="17">
        <f>Table1[[#This Row],[YTD profit ]]+SUMIFS(Table1[Profit (Month)],Table1[Category],Table1[[#This Row],[Category]],Table1[Supplier],Table1[[#This Row],[Supplier]],Table1[Brand],Table1[[#This Row],[Brand]],Table1[Year],Table1[[#This Row],[Year]]-1,Table1[Month],"&gt;"&amp;Table1[[#This Row],[Month]])</f>
        <v>153248</v>
      </c>
      <c r="I1045" s="17" t="str">
        <f>TEXT(DATE(Table1[[#This Row],[Year]],Table1[[#This Row],[Month]],1),"mmmm")</f>
        <v>July</v>
      </c>
    </row>
    <row r="1046" spans="1:9" x14ac:dyDescent="0.35">
      <c r="A1046" t="s">
        <v>20</v>
      </c>
      <c r="B1046" t="s">
        <v>10</v>
      </c>
      <c r="C1046" t="s">
        <v>12</v>
      </c>
      <c r="D1046">
        <v>2021</v>
      </c>
      <c r="E1046">
        <v>8</v>
      </c>
      <c r="F1046" s="17">
        <v>12747</v>
      </c>
      <c r="G1046" s="17">
        <f>SUMIFS(Table1[Profit (Month)],Table1[Category],Table1[[#This Row],[Category]],Table1[Supplier],Table1[[#This Row],[Supplier]],Table1[Brand],Table1[[#This Row],[Brand]],Table1[Year],Table1[[#This Row],[Year]],Table1[Month],"&lt;="&amp;Table1[[#This Row],[Month]])</f>
        <v>101340</v>
      </c>
      <c r="H1046" s="17">
        <f>Table1[[#This Row],[YTD profit ]]+SUMIFS(Table1[Profit (Month)],Table1[Category],Table1[[#This Row],[Category]],Table1[Supplier],Table1[[#This Row],[Supplier]],Table1[Brand],Table1[[#This Row],[Brand]],Table1[Year],Table1[[#This Row],[Year]]-1,Table1[Month],"&gt;"&amp;Table1[[#This Row],[Month]])</f>
        <v>151408</v>
      </c>
      <c r="I1046" s="17" t="str">
        <f>TEXT(DATE(Table1[[#This Row],[Year]],Table1[[#This Row],[Month]],1),"mmmm")</f>
        <v>August</v>
      </c>
    </row>
    <row r="1047" spans="1:9" x14ac:dyDescent="0.35">
      <c r="A1047" t="s">
        <v>20</v>
      </c>
      <c r="B1047" t="s">
        <v>10</v>
      </c>
      <c r="C1047" t="s">
        <v>12</v>
      </c>
      <c r="D1047">
        <v>2021</v>
      </c>
      <c r="E1047">
        <v>9</v>
      </c>
      <c r="F1047" s="17">
        <v>11016</v>
      </c>
      <c r="G1047" s="17">
        <f>SUMIFS(Table1[Profit (Month)],Table1[Category],Table1[[#This Row],[Category]],Table1[Supplier],Table1[[#This Row],[Supplier]],Table1[Brand],Table1[[#This Row],[Brand]],Table1[Year],Table1[[#This Row],[Year]],Table1[Month],"&lt;="&amp;Table1[[#This Row],[Month]])</f>
        <v>112356</v>
      </c>
      <c r="H1047" s="17">
        <f>Table1[[#This Row],[YTD profit ]]+SUMIFS(Table1[Profit (Month)],Table1[Category],Table1[[#This Row],[Category]],Table1[Supplier],Table1[[#This Row],[Supplier]],Table1[Brand],Table1[[#This Row],[Brand]],Table1[Year],Table1[[#This Row],[Year]]-1,Table1[Month],"&gt;"&amp;Table1[[#This Row],[Month]])</f>
        <v>152084</v>
      </c>
      <c r="I1047" s="17" t="str">
        <f>TEXT(DATE(Table1[[#This Row],[Year]],Table1[[#This Row],[Month]],1),"mmmm")</f>
        <v>September</v>
      </c>
    </row>
    <row r="1048" spans="1:9" x14ac:dyDescent="0.35">
      <c r="A1048" t="s">
        <v>20</v>
      </c>
      <c r="B1048" t="s">
        <v>10</v>
      </c>
      <c r="C1048" t="s">
        <v>12</v>
      </c>
      <c r="D1048">
        <v>2021</v>
      </c>
      <c r="E1048">
        <v>10</v>
      </c>
      <c r="F1048" s="17">
        <v>12813</v>
      </c>
      <c r="G1048" s="17">
        <f>SUMIFS(Table1[Profit (Month)],Table1[Category],Table1[[#This Row],[Category]],Table1[Supplier],Table1[[#This Row],[Supplier]],Table1[Brand],Table1[[#This Row],[Brand]],Table1[Year],Table1[[#This Row],[Year]],Table1[Month],"&lt;="&amp;Table1[[#This Row],[Month]])</f>
        <v>125169</v>
      </c>
      <c r="H1048" s="17">
        <f>Table1[[#This Row],[YTD profit ]]+SUMIFS(Table1[Profit (Month)],Table1[Category],Table1[[#This Row],[Category]],Table1[Supplier],Table1[[#This Row],[Supplier]],Table1[Brand],Table1[[#This Row],[Brand]],Table1[Year],Table1[[#This Row],[Year]]-1,Table1[Month],"&gt;"&amp;Table1[[#This Row],[Month]])</f>
        <v>151614</v>
      </c>
      <c r="I1048" s="17" t="str">
        <f>TEXT(DATE(Table1[[#This Row],[Year]],Table1[[#This Row],[Month]],1),"mmmm")</f>
        <v>October</v>
      </c>
    </row>
    <row r="1049" spans="1:9" x14ac:dyDescent="0.35">
      <c r="A1049" t="s">
        <v>20</v>
      </c>
      <c r="B1049" t="s">
        <v>10</v>
      </c>
      <c r="C1049" t="s">
        <v>12</v>
      </c>
      <c r="D1049">
        <v>2021</v>
      </c>
      <c r="E1049">
        <v>11</v>
      </c>
      <c r="F1049" s="17">
        <v>10648</v>
      </c>
      <c r="G1049" s="17">
        <f>SUMIFS(Table1[Profit (Month)],Table1[Category],Table1[[#This Row],[Category]],Table1[Supplier],Table1[[#This Row],[Supplier]],Table1[Brand],Table1[[#This Row],[Brand]],Table1[Year],Table1[[#This Row],[Year]],Table1[Month],"&lt;="&amp;Table1[[#This Row],[Month]])</f>
        <v>135817</v>
      </c>
      <c r="H1049" s="17">
        <f>Table1[[#This Row],[YTD profit ]]+SUMIFS(Table1[Profit (Month)],Table1[Category],Table1[[#This Row],[Category]],Table1[Supplier],Table1[[#This Row],[Supplier]],Table1[Brand],Table1[[#This Row],[Brand]],Table1[Year],Table1[[#This Row],[Year]]-1,Table1[Month],"&gt;"&amp;Table1[[#This Row],[Month]])</f>
        <v>148219</v>
      </c>
      <c r="I1049" s="17" t="str">
        <f>TEXT(DATE(Table1[[#This Row],[Year]],Table1[[#This Row],[Month]],1),"mmmm")</f>
        <v>November</v>
      </c>
    </row>
    <row r="1050" spans="1:9" x14ac:dyDescent="0.35">
      <c r="A1050" t="s">
        <v>20</v>
      </c>
      <c r="B1050" t="s">
        <v>10</v>
      </c>
      <c r="C1050" t="s">
        <v>12</v>
      </c>
      <c r="D1050">
        <v>2021</v>
      </c>
      <c r="E1050">
        <v>12</v>
      </c>
      <c r="F1050" s="17">
        <v>13133</v>
      </c>
      <c r="G1050" s="17">
        <f>SUMIFS(Table1[Profit (Month)],Table1[Category],Table1[[#This Row],[Category]],Table1[Supplier],Table1[[#This Row],[Supplier]],Table1[Brand],Table1[[#This Row],[Brand]],Table1[Year],Table1[[#This Row],[Year]],Table1[Month],"&lt;="&amp;Table1[[#This Row],[Month]])</f>
        <v>148950</v>
      </c>
      <c r="H1050" s="17">
        <f>Table1[[#This Row],[YTD profit ]]+SUMIFS(Table1[Profit (Month)],Table1[Category],Table1[[#This Row],[Category]],Table1[Supplier],Table1[[#This Row],[Supplier]],Table1[Brand],Table1[[#This Row],[Brand]],Table1[Year],Table1[[#This Row],[Year]]-1,Table1[Month],"&gt;"&amp;Table1[[#This Row],[Month]])</f>
        <v>148950</v>
      </c>
      <c r="I1050" s="17" t="str">
        <f>TEXT(DATE(Table1[[#This Row],[Year]],Table1[[#This Row],[Month]],1),"mmmm")</f>
        <v>December</v>
      </c>
    </row>
    <row r="1051" spans="1:9" x14ac:dyDescent="0.35">
      <c r="A1051" t="s">
        <v>20</v>
      </c>
      <c r="B1051" t="s">
        <v>10</v>
      </c>
      <c r="C1051" t="s">
        <v>12</v>
      </c>
      <c r="D1051">
        <v>2022</v>
      </c>
      <c r="E1051">
        <v>1</v>
      </c>
      <c r="F1051" s="17">
        <v>10679</v>
      </c>
      <c r="G1051" s="17">
        <f>SUMIFS(Table1[Profit (Month)],Table1[Category],Table1[[#This Row],[Category]],Table1[Supplier],Table1[[#This Row],[Supplier]],Table1[Brand],Table1[[#This Row],[Brand]],Table1[Year],Table1[[#This Row],[Year]],Table1[Month],"&lt;="&amp;Table1[[#This Row],[Month]])</f>
        <v>10679</v>
      </c>
      <c r="H1051" s="17">
        <f>Table1[[#This Row],[YTD profit ]]+SUMIFS(Table1[Profit (Month)],Table1[Category],Table1[[#This Row],[Category]],Table1[Supplier],Table1[[#This Row],[Supplier]],Table1[Brand],Table1[[#This Row],[Brand]],Table1[Year],Table1[[#This Row],[Year]]-1,Table1[Month],"&gt;"&amp;Table1[[#This Row],[Month]])</f>
        <v>146472</v>
      </c>
      <c r="I1051" s="17" t="str">
        <f>TEXT(DATE(Table1[[#This Row],[Year]],Table1[[#This Row],[Month]],1),"mmmm")</f>
        <v>January</v>
      </c>
    </row>
    <row r="1052" spans="1:9" x14ac:dyDescent="0.35">
      <c r="A1052" t="s">
        <v>20</v>
      </c>
      <c r="B1052" t="s">
        <v>10</v>
      </c>
      <c r="C1052" t="s">
        <v>12</v>
      </c>
      <c r="D1052">
        <v>2022</v>
      </c>
      <c r="E1052">
        <v>2</v>
      </c>
      <c r="F1052" s="17">
        <v>14174</v>
      </c>
      <c r="G1052" s="17">
        <f>SUMIFS(Table1[Profit (Month)],Table1[Category],Table1[[#This Row],[Category]],Table1[Supplier],Table1[[#This Row],[Supplier]],Table1[Brand],Table1[[#This Row],[Brand]],Table1[Year],Table1[[#This Row],[Year]],Table1[Month],"&lt;="&amp;Table1[[#This Row],[Month]])</f>
        <v>24853</v>
      </c>
      <c r="H1052" s="17">
        <f>Table1[[#This Row],[YTD profit ]]+SUMIFS(Table1[Profit (Month)],Table1[Category],Table1[[#This Row],[Category]],Table1[Supplier],Table1[[#This Row],[Supplier]],Table1[Brand],Table1[[#This Row],[Brand]],Table1[Year],Table1[[#This Row],[Year]]-1,Table1[Month],"&gt;"&amp;Table1[[#This Row],[Month]])</f>
        <v>146405</v>
      </c>
      <c r="I1052" s="17" t="str">
        <f>TEXT(DATE(Table1[[#This Row],[Year]],Table1[[#This Row],[Month]],1),"mmmm")</f>
        <v>February</v>
      </c>
    </row>
    <row r="1053" spans="1:9" x14ac:dyDescent="0.35">
      <c r="A1053" t="s">
        <v>20</v>
      </c>
      <c r="B1053" t="s">
        <v>10</v>
      </c>
      <c r="C1053" t="s">
        <v>12</v>
      </c>
      <c r="D1053">
        <v>2022</v>
      </c>
      <c r="E1053">
        <v>3</v>
      </c>
      <c r="F1053" s="17">
        <v>14109</v>
      </c>
      <c r="G1053" s="17">
        <f>SUMIFS(Table1[Profit (Month)],Table1[Category],Table1[[#This Row],[Category]],Table1[Supplier],Table1[[#This Row],[Supplier]],Table1[Brand],Table1[[#This Row],[Brand]],Table1[Year],Table1[[#This Row],[Year]],Table1[Month],"&lt;="&amp;Table1[[#This Row],[Month]])</f>
        <v>38962</v>
      </c>
      <c r="H1053" s="17">
        <f>Table1[[#This Row],[YTD profit ]]+SUMIFS(Table1[Profit (Month)],Table1[Category],Table1[[#This Row],[Category]],Table1[Supplier],Table1[[#This Row],[Supplier]],Table1[Brand],Table1[[#This Row],[Brand]],Table1[Year],Table1[[#This Row],[Year]]-1,Table1[Month],"&gt;"&amp;Table1[[#This Row],[Month]])</f>
        <v>148528</v>
      </c>
      <c r="I1053" s="17" t="str">
        <f>TEXT(DATE(Table1[[#This Row],[Year]],Table1[[#This Row],[Month]],1),"mmmm")</f>
        <v>March</v>
      </c>
    </row>
    <row r="1054" spans="1:9" x14ac:dyDescent="0.35">
      <c r="A1054" t="s">
        <v>20</v>
      </c>
      <c r="B1054" t="s">
        <v>10</v>
      </c>
      <c r="C1054" t="s">
        <v>12</v>
      </c>
      <c r="D1054">
        <v>2022</v>
      </c>
      <c r="E1054">
        <v>4</v>
      </c>
      <c r="F1054" s="17">
        <v>11016</v>
      </c>
      <c r="G1054" s="17">
        <f>SUMIFS(Table1[Profit (Month)],Table1[Category],Table1[[#This Row],[Category]],Table1[Supplier],Table1[[#This Row],[Supplier]],Table1[Brand],Table1[[#This Row],[Brand]],Table1[Year],Table1[[#This Row],[Year]],Table1[Month],"&lt;="&amp;Table1[[#This Row],[Month]])</f>
        <v>49978</v>
      </c>
      <c r="H1054" s="17">
        <f>Table1[[#This Row],[YTD profit ]]+SUMIFS(Table1[Profit (Month)],Table1[Category],Table1[[#This Row],[Category]],Table1[Supplier],Table1[[#This Row],[Supplier]],Table1[Brand],Table1[[#This Row],[Brand]],Table1[Year],Table1[[#This Row],[Year]]-1,Table1[Month],"&gt;"&amp;Table1[[#This Row],[Month]])</f>
        <v>148461</v>
      </c>
      <c r="I1054" s="17" t="str">
        <f>TEXT(DATE(Table1[[#This Row],[Year]],Table1[[#This Row],[Month]],1),"mmmm")</f>
        <v>April</v>
      </c>
    </row>
    <row r="1055" spans="1:9" x14ac:dyDescent="0.35">
      <c r="A1055" t="s">
        <v>20</v>
      </c>
      <c r="B1055" t="s">
        <v>10</v>
      </c>
      <c r="C1055" t="s">
        <v>12</v>
      </c>
      <c r="D1055">
        <v>2022</v>
      </c>
      <c r="E1055">
        <v>5</v>
      </c>
      <c r="F1055" s="17">
        <v>10133</v>
      </c>
      <c r="G1055" s="17">
        <f>SUMIFS(Table1[Profit (Month)],Table1[Category],Table1[[#This Row],[Category]],Table1[Supplier],Table1[[#This Row],[Supplier]],Table1[Brand],Table1[[#This Row],[Brand]],Table1[Year],Table1[[#This Row],[Year]],Table1[Month],"&lt;="&amp;Table1[[#This Row],[Month]])</f>
        <v>60111</v>
      </c>
      <c r="H1055" s="17">
        <f>Table1[[#This Row],[YTD profit ]]+SUMIFS(Table1[Profit (Month)],Table1[Category],Table1[[#This Row],[Category]],Table1[Supplier],Table1[[#This Row],[Supplier]],Table1[Brand],Table1[[#This Row],[Brand]],Table1[Year],Table1[[#This Row],[Year]]-1,Table1[Month],"&gt;"&amp;Table1[[#This Row],[Month]])</f>
        <v>147972</v>
      </c>
      <c r="I1055" s="17" t="str">
        <f>TEXT(DATE(Table1[[#This Row],[Year]],Table1[[#This Row],[Month]],1),"mmmm")</f>
        <v>May</v>
      </c>
    </row>
    <row r="1056" spans="1:9" x14ac:dyDescent="0.35">
      <c r="A1056" t="s">
        <v>20</v>
      </c>
      <c r="B1056" t="s">
        <v>10</v>
      </c>
      <c r="C1056" t="s">
        <v>12</v>
      </c>
      <c r="D1056">
        <v>2022</v>
      </c>
      <c r="E1056">
        <v>6</v>
      </c>
      <c r="F1056" s="17">
        <v>14344</v>
      </c>
      <c r="G1056" s="17">
        <f>SUMIFS(Table1[Profit (Month)],Table1[Category],Table1[[#This Row],[Category]],Table1[Supplier],Table1[[#This Row],[Supplier]],Table1[Brand],Table1[[#This Row],[Brand]],Table1[Year],Table1[[#This Row],[Year]],Table1[Month],"&lt;="&amp;Table1[[#This Row],[Month]])</f>
        <v>74455</v>
      </c>
      <c r="H1056" s="17">
        <f>Table1[[#This Row],[YTD profit ]]+SUMIFS(Table1[Profit (Month)],Table1[Category],Table1[[#This Row],[Category]],Table1[Supplier],Table1[[#This Row],[Supplier]],Table1[Brand],Table1[[#This Row],[Brand]],Table1[Year],Table1[[#This Row],[Year]]-1,Table1[Month],"&gt;"&amp;Table1[[#This Row],[Month]])</f>
        <v>148692</v>
      </c>
      <c r="I1056" s="17" t="str">
        <f>TEXT(DATE(Table1[[#This Row],[Year]],Table1[[#This Row],[Month]],1),"mmmm")</f>
        <v>June</v>
      </c>
    </row>
    <row r="1057" spans="1:9" x14ac:dyDescent="0.35">
      <c r="A1057" t="s">
        <v>20</v>
      </c>
      <c r="B1057" t="s">
        <v>10</v>
      </c>
      <c r="C1057" t="s">
        <v>12</v>
      </c>
      <c r="D1057">
        <v>2022</v>
      </c>
      <c r="E1057">
        <v>7</v>
      </c>
      <c r="F1057" s="17">
        <v>10901</v>
      </c>
      <c r="G1057" s="17">
        <f>SUMIFS(Table1[Profit (Month)],Table1[Category],Table1[[#This Row],[Category]],Table1[Supplier],Table1[[#This Row],[Supplier]],Table1[Brand],Table1[[#This Row],[Brand]],Table1[Year],Table1[[#This Row],[Year]],Table1[Month],"&lt;="&amp;Table1[[#This Row],[Month]])</f>
        <v>85356</v>
      </c>
      <c r="H1057" s="17">
        <f>Table1[[#This Row],[YTD profit ]]+SUMIFS(Table1[Profit (Month)],Table1[Category],Table1[[#This Row],[Category]],Table1[Supplier],Table1[[#This Row],[Supplier]],Table1[Brand],Table1[[#This Row],[Brand]],Table1[Year],Table1[[#This Row],[Year]]-1,Table1[Month],"&gt;"&amp;Table1[[#This Row],[Month]])</f>
        <v>145713</v>
      </c>
      <c r="I1057" s="17" t="str">
        <f>TEXT(DATE(Table1[[#This Row],[Year]],Table1[[#This Row],[Month]],1),"mmmm")</f>
        <v>July</v>
      </c>
    </row>
    <row r="1058" spans="1:9" x14ac:dyDescent="0.35">
      <c r="A1058" t="s">
        <v>20</v>
      </c>
      <c r="B1058" t="s">
        <v>10</v>
      </c>
      <c r="C1058" t="s">
        <v>12</v>
      </c>
      <c r="D1058">
        <v>2022</v>
      </c>
      <c r="E1058">
        <v>8</v>
      </c>
      <c r="F1058" s="17">
        <v>11159</v>
      </c>
      <c r="G1058" s="17">
        <f>SUMIFS(Table1[Profit (Month)],Table1[Category],Table1[[#This Row],[Category]],Table1[Supplier],Table1[[#This Row],[Supplier]],Table1[Brand],Table1[[#This Row],[Brand]],Table1[Year],Table1[[#This Row],[Year]],Table1[Month],"&lt;="&amp;Table1[[#This Row],[Month]])</f>
        <v>96515</v>
      </c>
      <c r="H1058" s="17">
        <f>Table1[[#This Row],[YTD profit ]]+SUMIFS(Table1[Profit (Month)],Table1[Category],Table1[[#This Row],[Category]],Table1[Supplier],Table1[[#This Row],[Supplier]],Table1[Brand],Table1[[#This Row],[Brand]],Table1[Year],Table1[[#This Row],[Year]]-1,Table1[Month],"&gt;"&amp;Table1[[#This Row],[Month]])</f>
        <v>144125</v>
      </c>
      <c r="I1058" s="17" t="str">
        <f>TEXT(DATE(Table1[[#This Row],[Year]],Table1[[#This Row],[Month]],1),"mmmm")</f>
        <v>August</v>
      </c>
    </row>
    <row r="1059" spans="1:9" x14ac:dyDescent="0.35">
      <c r="A1059" t="s">
        <v>20</v>
      </c>
      <c r="B1059" t="s">
        <v>10</v>
      </c>
      <c r="C1059" t="s">
        <v>12</v>
      </c>
      <c r="D1059">
        <v>2022</v>
      </c>
      <c r="E1059">
        <v>9</v>
      </c>
      <c r="F1059" s="17">
        <v>13962</v>
      </c>
      <c r="G1059" s="17">
        <f>SUMIFS(Table1[Profit (Month)],Table1[Category],Table1[[#This Row],[Category]],Table1[Supplier],Table1[[#This Row],[Supplier]],Table1[Brand],Table1[[#This Row],[Brand]],Table1[Year],Table1[[#This Row],[Year]],Table1[Month],"&lt;="&amp;Table1[[#This Row],[Month]])</f>
        <v>110477</v>
      </c>
      <c r="H1059" s="17">
        <f>Table1[[#This Row],[YTD profit ]]+SUMIFS(Table1[Profit (Month)],Table1[Category],Table1[[#This Row],[Category]],Table1[Supplier],Table1[[#This Row],[Supplier]],Table1[Brand],Table1[[#This Row],[Brand]],Table1[Year],Table1[[#This Row],[Year]]-1,Table1[Month],"&gt;"&amp;Table1[[#This Row],[Month]])</f>
        <v>147071</v>
      </c>
      <c r="I1059" s="17" t="str">
        <f>TEXT(DATE(Table1[[#This Row],[Year]],Table1[[#This Row],[Month]],1),"mmmm")</f>
        <v>September</v>
      </c>
    </row>
    <row r="1060" spans="1:9" x14ac:dyDescent="0.35">
      <c r="A1060" t="s">
        <v>20</v>
      </c>
      <c r="B1060" t="s">
        <v>10</v>
      </c>
      <c r="C1060" t="s">
        <v>12</v>
      </c>
      <c r="D1060">
        <v>2022</v>
      </c>
      <c r="E1060">
        <v>10</v>
      </c>
      <c r="F1060" s="17">
        <v>14426</v>
      </c>
      <c r="G1060" s="17">
        <f>SUMIFS(Table1[Profit (Month)],Table1[Category],Table1[[#This Row],[Category]],Table1[Supplier],Table1[[#This Row],[Supplier]],Table1[Brand],Table1[[#This Row],[Brand]],Table1[Year],Table1[[#This Row],[Year]],Table1[Month],"&lt;="&amp;Table1[[#This Row],[Month]])</f>
        <v>124903</v>
      </c>
      <c r="H1060" s="17">
        <f>Table1[[#This Row],[YTD profit ]]+SUMIFS(Table1[Profit (Month)],Table1[Category],Table1[[#This Row],[Category]],Table1[Supplier],Table1[[#This Row],[Supplier]],Table1[Brand],Table1[[#This Row],[Brand]],Table1[Year],Table1[[#This Row],[Year]]-1,Table1[Month],"&gt;"&amp;Table1[[#This Row],[Month]])</f>
        <v>148684</v>
      </c>
      <c r="I1060" s="17" t="str">
        <f>TEXT(DATE(Table1[[#This Row],[Year]],Table1[[#This Row],[Month]],1),"mmmm")</f>
        <v>October</v>
      </c>
    </row>
    <row r="1061" spans="1:9" x14ac:dyDescent="0.35">
      <c r="A1061" t="s">
        <v>20</v>
      </c>
      <c r="B1061" t="s">
        <v>10</v>
      </c>
      <c r="C1061" t="s">
        <v>12</v>
      </c>
      <c r="D1061">
        <v>2022</v>
      </c>
      <c r="E1061">
        <v>11</v>
      </c>
      <c r="F1061" s="17">
        <v>13333</v>
      </c>
      <c r="G1061" s="17">
        <f>SUMIFS(Table1[Profit (Month)],Table1[Category],Table1[[#This Row],[Category]],Table1[Supplier],Table1[[#This Row],[Supplier]],Table1[Brand],Table1[[#This Row],[Brand]],Table1[Year],Table1[[#This Row],[Year]],Table1[Month],"&lt;="&amp;Table1[[#This Row],[Month]])</f>
        <v>138236</v>
      </c>
      <c r="H1061" s="17">
        <f>Table1[[#This Row],[YTD profit ]]+SUMIFS(Table1[Profit (Month)],Table1[Category],Table1[[#This Row],[Category]],Table1[Supplier],Table1[[#This Row],[Supplier]],Table1[Brand],Table1[[#This Row],[Brand]],Table1[Year],Table1[[#This Row],[Year]]-1,Table1[Month],"&gt;"&amp;Table1[[#This Row],[Month]])</f>
        <v>151369</v>
      </c>
      <c r="I1061" s="17" t="str">
        <f>TEXT(DATE(Table1[[#This Row],[Year]],Table1[[#This Row],[Month]],1),"mmmm")</f>
        <v>November</v>
      </c>
    </row>
    <row r="1062" spans="1:9" x14ac:dyDescent="0.35">
      <c r="A1062" t="s">
        <v>20</v>
      </c>
      <c r="B1062" t="s">
        <v>10</v>
      </c>
      <c r="C1062" t="s">
        <v>12</v>
      </c>
      <c r="D1062">
        <v>2022</v>
      </c>
      <c r="E1062">
        <v>12</v>
      </c>
      <c r="F1062" s="17">
        <v>10914</v>
      </c>
      <c r="G1062" s="17">
        <f>SUMIFS(Table1[Profit (Month)],Table1[Category],Table1[[#This Row],[Category]],Table1[Supplier],Table1[[#This Row],[Supplier]],Table1[Brand],Table1[[#This Row],[Brand]],Table1[Year],Table1[[#This Row],[Year]],Table1[Month],"&lt;="&amp;Table1[[#This Row],[Month]])</f>
        <v>149150</v>
      </c>
      <c r="H1062" s="17">
        <f>Table1[[#This Row],[YTD profit ]]+SUMIFS(Table1[Profit (Month)],Table1[Category],Table1[[#This Row],[Category]],Table1[Supplier],Table1[[#This Row],[Supplier]],Table1[Brand],Table1[[#This Row],[Brand]],Table1[Year],Table1[[#This Row],[Year]]-1,Table1[Month],"&gt;"&amp;Table1[[#This Row],[Month]])</f>
        <v>149150</v>
      </c>
      <c r="I1062" s="17" t="str">
        <f>TEXT(DATE(Table1[[#This Row],[Year]],Table1[[#This Row],[Month]],1),"mmmm")</f>
        <v>December</v>
      </c>
    </row>
    <row r="1063" spans="1:9" x14ac:dyDescent="0.35">
      <c r="A1063" t="s">
        <v>20</v>
      </c>
      <c r="B1063" t="s">
        <v>10</v>
      </c>
      <c r="C1063" t="s">
        <v>12</v>
      </c>
      <c r="D1063">
        <v>2023</v>
      </c>
      <c r="E1063">
        <v>1</v>
      </c>
      <c r="F1063" s="17">
        <v>10930</v>
      </c>
      <c r="G1063" s="17">
        <f>SUMIFS(Table1[Profit (Month)],Table1[Category],Table1[[#This Row],[Category]],Table1[Supplier],Table1[[#This Row],[Supplier]],Table1[Brand],Table1[[#This Row],[Brand]],Table1[Year],Table1[[#This Row],[Year]],Table1[Month],"&lt;="&amp;Table1[[#This Row],[Month]])</f>
        <v>10930</v>
      </c>
      <c r="H1063" s="17">
        <f>Table1[[#This Row],[YTD profit ]]+SUMIFS(Table1[Profit (Month)],Table1[Category],Table1[[#This Row],[Category]],Table1[Supplier],Table1[[#This Row],[Supplier]],Table1[Brand],Table1[[#This Row],[Brand]],Table1[Year],Table1[[#This Row],[Year]]-1,Table1[Month],"&gt;"&amp;Table1[[#This Row],[Month]])</f>
        <v>149401</v>
      </c>
      <c r="I1063" s="17" t="str">
        <f>TEXT(DATE(Table1[[#This Row],[Year]],Table1[[#This Row],[Month]],1),"mmmm")</f>
        <v>January</v>
      </c>
    </row>
    <row r="1064" spans="1:9" x14ac:dyDescent="0.35">
      <c r="A1064" t="s">
        <v>20</v>
      </c>
      <c r="B1064" t="s">
        <v>10</v>
      </c>
      <c r="C1064" t="s">
        <v>12</v>
      </c>
      <c r="D1064">
        <v>2023</v>
      </c>
      <c r="E1064">
        <v>2</v>
      </c>
      <c r="F1064" s="17">
        <v>10184</v>
      </c>
      <c r="G1064" s="17">
        <f>SUMIFS(Table1[Profit (Month)],Table1[Category],Table1[[#This Row],[Category]],Table1[Supplier],Table1[[#This Row],[Supplier]],Table1[Brand],Table1[[#This Row],[Brand]],Table1[Year],Table1[[#This Row],[Year]],Table1[Month],"&lt;="&amp;Table1[[#This Row],[Month]])</f>
        <v>21114</v>
      </c>
      <c r="H1064" s="17">
        <f>Table1[[#This Row],[YTD profit ]]+SUMIFS(Table1[Profit (Month)],Table1[Category],Table1[[#This Row],[Category]],Table1[Supplier],Table1[[#This Row],[Supplier]],Table1[Brand],Table1[[#This Row],[Brand]],Table1[Year],Table1[[#This Row],[Year]]-1,Table1[Month],"&gt;"&amp;Table1[[#This Row],[Month]])</f>
        <v>145411</v>
      </c>
      <c r="I1064" s="17" t="str">
        <f>TEXT(DATE(Table1[[#This Row],[Year]],Table1[[#This Row],[Month]],1),"mmmm")</f>
        <v>February</v>
      </c>
    </row>
    <row r="1065" spans="1:9" x14ac:dyDescent="0.35">
      <c r="A1065" t="s">
        <v>20</v>
      </c>
      <c r="B1065" t="s">
        <v>10</v>
      </c>
      <c r="C1065" t="s">
        <v>12</v>
      </c>
      <c r="D1065">
        <v>2023</v>
      </c>
      <c r="E1065">
        <v>3</v>
      </c>
      <c r="F1065" s="17">
        <v>11402</v>
      </c>
      <c r="G1065" s="17">
        <f>SUMIFS(Table1[Profit (Month)],Table1[Category],Table1[[#This Row],[Category]],Table1[Supplier],Table1[[#This Row],[Supplier]],Table1[Brand],Table1[[#This Row],[Brand]],Table1[Year],Table1[[#This Row],[Year]],Table1[Month],"&lt;="&amp;Table1[[#This Row],[Month]])</f>
        <v>32516</v>
      </c>
      <c r="H1065" s="17">
        <f>Table1[[#This Row],[YTD profit ]]+SUMIFS(Table1[Profit (Month)],Table1[Category],Table1[[#This Row],[Category]],Table1[Supplier],Table1[[#This Row],[Supplier]],Table1[Brand],Table1[[#This Row],[Brand]],Table1[Year],Table1[[#This Row],[Year]]-1,Table1[Month],"&gt;"&amp;Table1[[#This Row],[Month]])</f>
        <v>142704</v>
      </c>
      <c r="I1065" s="17" t="str">
        <f>TEXT(DATE(Table1[[#This Row],[Year]],Table1[[#This Row],[Month]],1),"mmmm")</f>
        <v>March</v>
      </c>
    </row>
    <row r="1066" spans="1:9" x14ac:dyDescent="0.35">
      <c r="A1066" t="s">
        <v>20</v>
      </c>
      <c r="B1066" t="s">
        <v>10</v>
      </c>
      <c r="C1066" t="s">
        <v>12</v>
      </c>
      <c r="D1066">
        <v>2023</v>
      </c>
      <c r="E1066">
        <v>4</v>
      </c>
      <c r="F1066" s="17">
        <v>10536</v>
      </c>
      <c r="G1066" s="17">
        <f>SUMIFS(Table1[Profit (Month)],Table1[Category],Table1[[#This Row],[Category]],Table1[Supplier],Table1[[#This Row],[Supplier]],Table1[Brand],Table1[[#This Row],[Brand]],Table1[Year],Table1[[#This Row],[Year]],Table1[Month],"&lt;="&amp;Table1[[#This Row],[Month]])</f>
        <v>43052</v>
      </c>
      <c r="H1066" s="17">
        <f>Table1[[#This Row],[YTD profit ]]+SUMIFS(Table1[Profit (Month)],Table1[Category],Table1[[#This Row],[Category]],Table1[Supplier],Table1[[#This Row],[Supplier]],Table1[Brand],Table1[[#This Row],[Brand]],Table1[Year],Table1[[#This Row],[Year]]-1,Table1[Month],"&gt;"&amp;Table1[[#This Row],[Month]])</f>
        <v>142224</v>
      </c>
      <c r="I1066" s="17" t="str">
        <f>TEXT(DATE(Table1[[#This Row],[Year]],Table1[[#This Row],[Month]],1),"mmmm")</f>
        <v>April</v>
      </c>
    </row>
    <row r="1067" spans="1:9" x14ac:dyDescent="0.35">
      <c r="A1067" t="s">
        <v>20</v>
      </c>
      <c r="B1067" t="s">
        <v>10</v>
      </c>
      <c r="C1067" t="s">
        <v>12</v>
      </c>
      <c r="D1067">
        <v>2023</v>
      </c>
      <c r="E1067">
        <v>5</v>
      </c>
      <c r="F1067" s="17">
        <v>10468</v>
      </c>
      <c r="G1067" s="17">
        <f>SUMIFS(Table1[Profit (Month)],Table1[Category],Table1[[#This Row],[Category]],Table1[Supplier],Table1[[#This Row],[Supplier]],Table1[Brand],Table1[[#This Row],[Brand]],Table1[Year],Table1[[#This Row],[Year]],Table1[Month],"&lt;="&amp;Table1[[#This Row],[Month]])</f>
        <v>53520</v>
      </c>
      <c r="H1067" s="17">
        <f>Table1[[#This Row],[YTD profit ]]+SUMIFS(Table1[Profit (Month)],Table1[Category],Table1[[#This Row],[Category]],Table1[Supplier],Table1[[#This Row],[Supplier]],Table1[Brand],Table1[[#This Row],[Brand]],Table1[Year],Table1[[#This Row],[Year]]-1,Table1[Month],"&gt;"&amp;Table1[[#This Row],[Month]])</f>
        <v>142559</v>
      </c>
      <c r="I1067" s="17" t="str">
        <f>TEXT(DATE(Table1[[#This Row],[Year]],Table1[[#This Row],[Month]],1),"mmmm")</f>
        <v>May</v>
      </c>
    </row>
    <row r="1068" spans="1:9" x14ac:dyDescent="0.35">
      <c r="A1068" t="s">
        <v>20</v>
      </c>
      <c r="B1068" t="s">
        <v>10</v>
      </c>
      <c r="C1068" t="s">
        <v>12</v>
      </c>
      <c r="D1068">
        <v>2023</v>
      </c>
      <c r="E1068">
        <v>6</v>
      </c>
      <c r="F1068" s="17">
        <v>13616</v>
      </c>
      <c r="G1068" s="17">
        <f>SUMIFS(Table1[Profit (Month)],Table1[Category],Table1[[#This Row],[Category]],Table1[Supplier],Table1[[#This Row],[Supplier]],Table1[Brand],Table1[[#This Row],[Brand]],Table1[Year],Table1[[#This Row],[Year]],Table1[Month],"&lt;="&amp;Table1[[#This Row],[Month]])</f>
        <v>67136</v>
      </c>
      <c r="H1068" s="17">
        <f>Table1[[#This Row],[YTD profit ]]+SUMIFS(Table1[Profit (Month)],Table1[Category],Table1[[#This Row],[Category]],Table1[Supplier],Table1[[#This Row],[Supplier]],Table1[Brand],Table1[[#This Row],[Brand]],Table1[Year],Table1[[#This Row],[Year]]-1,Table1[Month],"&gt;"&amp;Table1[[#This Row],[Month]])</f>
        <v>141831</v>
      </c>
      <c r="I1068" s="17" t="str">
        <f>TEXT(DATE(Table1[[#This Row],[Year]],Table1[[#This Row],[Month]],1),"mmmm")</f>
        <v>June</v>
      </c>
    </row>
    <row r="1069" spans="1:9" x14ac:dyDescent="0.35">
      <c r="A1069" t="s">
        <v>20</v>
      </c>
      <c r="B1069" t="s">
        <v>10</v>
      </c>
      <c r="C1069" t="s">
        <v>12</v>
      </c>
      <c r="D1069">
        <v>2023</v>
      </c>
      <c r="E1069">
        <v>7</v>
      </c>
      <c r="F1069" s="17">
        <v>10432</v>
      </c>
      <c r="G1069" s="17">
        <f>SUMIFS(Table1[Profit (Month)],Table1[Category],Table1[[#This Row],[Category]],Table1[Supplier],Table1[[#This Row],[Supplier]],Table1[Brand],Table1[[#This Row],[Brand]],Table1[Year],Table1[[#This Row],[Year]],Table1[Month],"&lt;="&amp;Table1[[#This Row],[Month]])</f>
        <v>77568</v>
      </c>
      <c r="H1069" s="17">
        <f>Table1[[#This Row],[YTD profit ]]+SUMIFS(Table1[Profit (Month)],Table1[Category],Table1[[#This Row],[Category]],Table1[Supplier],Table1[[#This Row],[Supplier]],Table1[Brand],Table1[[#This Row],[Brand]],Table1[Year],Table1[[#This Row],[Year]]-1,Table1[Month],"&gt;"&amp;Table1[[#This Row],[Month]])</f>
        <v>141362</v>
      </c>
      <c r="I1069" s="17" t="str">
        <f>TEXT(DATE(Table1[[#This Row],[Year]],Table1[[#This Row],[Month]],1),"mmmm")</f>
        <v>July</v>
      </c>
    </row>
    <row r="1070" spans="1:9" x14ac:dyDescent="0.35">
      <c r="A1070" t="s">
        <v>20</v>
      </c>
      <c r="B1070" t="s">
        <v>10</v>
      </c>
      <c r="C1070" t="s">
        <v>12</v>
      </c>
      <c r="D1070">
        <v>2023</v>
      </c>
      <c r="E1070">
        <v>8</v>
      </c>
      <c r="F1070" s="17">
        <v>13346</v>
      </c>
      <c r="G1070" s="17">
        <f>SUMIFS(Table1[Profit (Month)],Table1[Category],Table1[[#This Row],[Category]],Table1[Supplier],Table1[[#This Row],[Supplier]],Table1[Brand],Table1[[#This Row],[Brand]],Table1[Year],Table1[[#This Row],[Year]],Table1[Month],"&lt;="&amp;Table1[[#This Row],[Month]])</f>
        <v>90914</v>
      </c>
      <c r="H1070" s="17">
        <f>Table1[[#This Row],[YTD profit ]]+SUMIFS(Table1[Profit (Month)],Table1[Category],Table1[[#This Row],[Category]],Table1[Supplier],Table1[[#This Row],[Supplier]],Table1[Brand],Table1[[#This Row],[Brand]],Table1[Year],Table1[[#This Row],[Year]]-1,Table1[Month],"&gt;"&amp;Table1[[#This Row],[Month]])</f>
        <v>143549</v>
      </c>
      <c r="I1070" s="17" t="str">
        <f>TEXT(DATE(Table1[[#This Row],[Year]],Table1[[#This Row],[Month]],1),"mmmm")</f>
        <v>August</v>
      </c>
    </row>
    <row r="1071" spans="1:9" x14ac:dyDescent="0.35">
      <c r="A1071" t="s">
        <v>20</v>
      </c>
      <c r="B1071" t="s">
        <v>10</v>
      </c>
      <c r="C1071" t="s">
        <v>12</v>
      </c>
      <c r="D1071">
        <v>2023</v>
      </c>
      <c r="E1071">
        <v>9</v>
      </c>
      <c r="F1071" s="17">
        <v>11092</v>
      </c>
      <c r="G1071" s="17">
        <f>SUMIFS(Table1[Profit (Month)],Table1[Category],Table1[[#This Row],[Category]],Table1[Supplier],Table1[[#This Row],[Supplier]],Table1[Brand],Table1[[#This Row],[Brand]],Table1[Year],Table1[[#This Row],[Year]],Table1[Month],"&lt;="&amp;Table1[[#This Row],[Month]])</f>
        <v>102006</v>
      </c>
      <c r="H1071" s="17">
        <f>Table1[[#This Row],[YTD profit ]]+SUMIFS(Table1[Profit (Month)],Table1[Category],Table1[[#This Row],[Category]],Table1[Supplier],Table1[[#This Row],[Supplier]],Table1[Brand],Table1[[#This Row],[Brand]],Table1[Year],Table1[[#This Row],[Year]]-1,Table1[Month],"&gt;"&amp;Table1[[#This Row],[Month]])</f>
        <v>140679</v>
      </c>
      <c r="I1071" s="17" t="str">
        <f>TEXT(DATE(Table1[[#This Row],[Year]],Table1[[#This Row],[Month]],1),"mmmm")</f>
        <v>September</v>
      </c>
    </row>
    <row r="1072" spans="1:9" x14ac:dyDescent="0.35">
      <c r="A1072" t="s">
        <v>20</v>
      </c>
      <c r="B1072" t="s">
        <v>10</v>
      </c>
      <c r="C1072" t="s">
        <v>12</v>
      </c>
      <c r="D1072">
        <v>2023</v>
      </c>
      <c r="E1072">
        <v>10</v>
      </c>
      <c r="F1072" s="17">
        <v>12318</v>
      </c>
      <c r="G1072" s="17">
        <f>SUMIFS(Table1[Profit (Month)],Table1[Category],Table1[[#This Row],[Category]],Table1[Supplier],Table1[[#This Row],[Supplier]],Table1[Brand],Table1[[#This Row],[Brand]],Table1[Year],Table1[[#This Row],[Year]],Table1[Month],"&lt;="&amp;Table1[[#This Row],[Month]])</f>
        <v>114324</v>
      </c>
      <c r="H1072" s="17">
        <f>Table1[[#This Row],[YTD profit ]]+SUMIFS(Table1[Profit (Month)],Table1[Category],Table1[[#This Row],[Category]],Table1[Supplier],Table1[[#This Row],[Supplier]],Table1[Brand],Table1[[#This Row],[Brand]],Table1[Year],Table1[[#This Row],[Year]]-1,Table1[Month],"&gt;"&amp;Table1[[#This Row],[Month]])</f>
        <v>138571</v>
      </c>
      <c r="I1072" s="17" t="str">
        <f>TEXT(DATE(Table1[[#This Row],[Year]],Table1[[#This Row],[Month]],1),"mmmm")</f>
        <v>October</v>
      </c>
    </row>
    <row r="1073" spans="1:9" x14ac:dyDescent="0.35">
      <c r="A1073" t="s">
        <v>20</v>
      </c>
      <c r="B1073" t="s">
        <v>10</v>
      </c>
      <c r="C1073" t="s">
        <v>12</v>
      </c>
      <c r="D1073">
        <v>2023</v>
      </c>
      <c r="E1073">
        <v>11</v>
      </c>
      <c r="F1073" s="17">
        <v>13255</v>
      </c>
      <c r="G1073" s="17">
        <f>SUMIFS(Table1[Profit (Month)],Table1[Category],Table1[[#This Row],[Category]],Table1[Supplier],Table1[[#This Row],[Supplier]],Table1[Brand],Table1[[#This Row],[Brand]],Table1[Year],Table1[[#This Row],[Year]],Table1[Month],"&lt;="&amp;Table1[[#This Row],[Month]])</f>
        <v>127579</v>
      </c>
      <c r="H1073" s="17">
        <f>Table1[[#This Row],[YTD profit ]]+SUMIFS(Table1[Profit (Month)],Table1[Category],Table1[[#This Row],[Category]],Table1[Supplier],Table1[[#This Row],[Supplier]],Table1[Brand],Table1[[#This Row],[Brand]],Table1[Year],Table1[[#This Row],[Year]]-1,Table1[Month],"&gt;"&amp;Table1[[#This Row],[Month]])</f>
        <v>138493</v>
      </c>
      <c r="I1073" s="17" t="str">
        <f>TEXT(DATE(Table1[[#This Row],[Year]],Table1[[#This Row],[Month]],1),"mmmm")</f>
        <v>November</v>
      </c>
    </row>
    <row r="1074" spans="1:9" x14ac:dyDescent="0.35">
      <c r="A1074" t="s">
        <v>20</v>
      </c>
      <c r="B1074" t="s">
        <v>10</v>
      </c>
      <c r="C1074" t="s">
        <v>12</v>
      </c>
      <c r="D1074">
        <v>2023</v>
      </c>
      <c r="E1074">
        <v>12</v>
      </c>
      <c r="F1074" s="17">
        <v>12554</v>
      </c>
      <c r="G1074" s="17">
        <f>SUMIFS(Table1[Profit (Month)],Table1[Category],Table1[[#This Row],[Category]],Table1[Supplier],Table1[[#This Row],[Supplier]],Table1[Brand],Table1[[#This Row],[Brand]],Table1[Year],Table1[[#This Row],[Year]],Table1[Month],"&lt;="&amp;Table1[[#This Row],[Month]])</f>
        <v>140133</v>
      </c>
      <c r="H1074" s="17">
        <f>Table1[[#This Row],[YTD profit ]]+SUMIFS(Table1[Profit (Month)],Table1[Category],Table1[[#This Row],[Category]],Table1[Supplier],Table1[[#This Row],[Supplier]],Table1[Brand],Table1[[#This Row],[Brand]],Table1[Year],Table1[[#This Row],[Year]]-1,Table1[Month],"&gt;"&amp;Table1[[#This Row],[Month]])</f>
        <v>140133</v>
      </c>
      <c r="I1074" s="17" t="str">
        <f>TEXT(DATE(Table1[[#This Row],[Year]],Table1[[#This Row],[Month]],1),"mmmm")</f>
        <v>December</v>
      </c>
    </row>
    <row r="1075" spans="1:9" x14ac:dyDescent="0.35">
      <c r="A1075" t="s">
        <v>20</v>
      </c>
      <c r="B1075" t="s">
        <v>10</v>
      </c>
      <c r="C1075" t="s">
        <v>12</v>
      </c>
      <c r="D1075">
        <v>2024</v>
      </c>
      <c r="E1075">
        <v>1</v>
      </c>
      <c r="F1075" s="17">
        <v>10070</v>
      </c>
      <c r="G1075" s="17">
        <f>SUMIFS(Table1[Profit (Month)],Table1[Category],Table1[[#This Row],[Category]],Table1[Supplier],Table1[[#This Row],[Supplier]],Table1[Brand],Table1[[#This Row],[Brand]],Table1[Year],Table1[[#This Row],[Year]],Table1[Month],"&lt;="&amp;Table1[[#This Row],[Month]])</f>
        <v>10070</v>
      </c>
      <c r="H1075" s="17">
        <f>Table1[[#This Row],[YTD profit ]]+SUMIFS(Table1[Profit (Month)],Table1[Category],Table1[[#This Row],[Category]],Table1[Supplier],Table1[[#This Row],[Supplier]],Table1[Brand],Table1[[#This Row],[Brand]],Table1[Year],Table1[[#This Row],[Year]]-1,Table1[Month],"&gt;"&amp;Table1[[#This Row],[Month]])</f>
        <v>139273</v>
      </c>
      <c r="I1075" s="17" t="str">
        <f>TEXT(DATE(Table1[[#This Row],[Year]],Table1[[#This Row],[Month]],1),"mmmm")</f>
        <v>January</v>
      </c>
    </row>
    <row r="1076" spans="1:9" x14ac:dyDescent="0.35">
      <c r="A1076" t="s">
        <v>20</v>
      </c>
      <c r="B1076" t="s">
        <v>10</v>
      </c>
      <c r="C1076" t="s">
        <v>12</v>
      </c>
      <c r="D1076">
        <v>2024</v>
      </c>
      <c r="E1076">
        <v>2</v>
      </c>
      <c r="F1076" s="17">
        <v>12363</v>
      </c>
      <c r="G1076" s="17">
        <f>SUMIFS(Table1[Profit (Month)],Table1[Category],Table1[[#This Row],[Category]],Table1[Supplier],Table1[[#This Row],[Supplier]],Table1[Brand],Table1[[#This Row],[Brand]],Table1[Year],Table1[[#This Row],[Year]],Table1[Month],"&lt;="&amp;Table1[[#This Row],[Month]])</f>
        <v>22433</v>
      </c>
      <c r="H1076" s="17">
        <f>Table1[[#This Row],[YTD profit ]]+SUMIFS(Table1[Profit (Month)],Table1[Category],Table1[[#This Row],[Category]],Table1[Supplier],Table1[[#This Row],[Supplier]],Table1[Brand],Table1[[#This Row],[Brand]],Table1[Year],Table1[[#This Row],[Year]]-1,Table1[Month],"&gt;"&amp;Table1[[#This Row],[Month]])</f>
        <v>141452</v>
      </c>
      <c r="I1076" s="17" t="str">
        <f>TEXT(DATE(Table1[[#This Row],[Year]],Table1[[#This Row],[Month]],1),"mmmm")</f>
        <v>February</v>
      </c>
    </row>
    <row r="1077" spans="1:9" x14ac:dyDescent="0.35">
      <c r="A1077" t="s">
        <v>20</v>
      </c>
      <c r="B1077" t="s">
        <v>10</v>
      </c>
      <c r="C1077" t="s">
        <v>12</v>
      </c>
      <c r="D1077">
        <v>2024</v>
      </c>
      <c r="E1077">
        <v>3</v>
      </c>
      <c r="F1077" s="17">
        <v>14953</v>
      </c>
      <c r="G1077" s="17">
        <f>SUMIFS(Table1[Profit (Month)],Table1[Category],Table1[[#This Row],[Category]],Table1[Supplier],Table1[[#This Row],[Supplier]],Table1[Brand],Table1[[#This Row],[Brand]],Table1[Year],Table1[[#This Row],[Year]],Table1[Month],"&lt;="&amp;Table1[[#This Row],[Month]])</f>
        <v>37386</v>
      </c>
      <c r="H1077" s="17">
        <f>Table1[[#This Row],[YTD profit ]]+SUMIFS(Table1[Profit (Month)],Table1[Category],Table1[[#This Row],[Category]],Table1[Supplier],Table1[[#This Row],[Supplier]],Table1[Brand],Table1[[#This Row],[Brand]],Table1[Year],Table1[[#This Row],[Year]]-1,Table1[Month],"&gt;"&amp;Table1[[#This Row],[Month]])</f>
        <v>145003</v>
      </c>
      <c r="I1077" s="17" t="str">
        <f>TEXT(DATE(Table1[[#This Row],[Year]],Table1[[#This Row],[Month]],1),"mmmm")</f>
        <v>March</v>
      </c>
    </row>
    <row r="1078" spans="1:9" x14ac:dyDescent="0.35">
      <c r="A1078" t="s">
        <v>20</v>
      </c>
      <c r="B1078" t="s">
        <v>10</v>
      </c>
      <c r="C1078" t="s">
        <v>12</v>
      </c>
      <c r="D1078">
        <v>2024</v>
      </c>
      <c r="E1078">
        <v>4</v>
      </c>
      <c r="F1078" s="17">
        <v>10796</v>
      </c>
      <c r="G1078" s="17">
        <f>SUMIFS(Table1[Profit (Month)],Table1[Category],Table1[[#This Row],[Category]],Table1[Supplier],Table1[[#This Row],[Supplier]],Table1[Brand],Table1[[#This Row],[Brand]],Table1[Year],Table1[[#This Row],[Year]],Table1[Month],"&lt;="&amp;Table1[[#This Row],[Month]])</f>
        <v>48182</v>
      </c>
      <c r="H1078" s="17">
        <f>Table1[[#This Row],[YTD profit ]]+SUMIFS(Table1[Profit (Month)],Table1[Category],Table1[[#This Row],[Category]],Table1[Supplier],Table1[[#This Row],[Supplier]],Table1[Brand],Table1[[#This Row],[Brand]],Table1[Year],Table1[[#This Row],[Year]]-1,Table1[Month],"&gt;"&amp;Table1[[#This Row],[Month]])</f>
        <v>145263</v>
      </c>
      <c r="I1078" s="17" t="str">
        <f>TEXT(DATE(Table1[[#This Row],[Year]],Table1[[#This Row],[Month]],1),"mmmm")</f>
        <v>April</v>
      </c>
    </row>
    <row r="1079" spans="1:9" x14ac:dyDescent="0.35">
      <c r="A1079" t="s">
        <v>20</v>
      </c>
      <c r="B1079" t="s">
        <v>10</v>
      </c>
      <c r="C1079" t="s">
        <v>12</v>
      </c>
      <c r="D1079">
        <v>2024</v>
      </c>
      <c r="E1079">
        <v>5</v>
      </c>
      <c r="F1079" s="17">
        <v>10026</v>
      </c>
      <c r="G1079" s="17">
        <f>SUMIFS(Table1[Profit (Month)],Table1[Category],Table1[[#This Row],[Category]],Table1[Supplier],Table1[[#This Row],[Supplier]],Table1[Brand],Table1[[#This Row],[Brand]],Table1[Year],Table1[[#This Row],[Year]],Table1[Month],"&lt;="&amp;Table1[[#This Row],[Month]])</f>
        <v>58208</v>
      </c>
      <c r="H1079" s="17">
        <f>Table1[[#This Row],[YTD profit ]]+SUMIFS(Table1[Profit (Month)],Table1[Category],Table1[[#This Row],[Category]],Table1[Supplier],Table1[[#This Row],[Supplier]],Table1[Brand],Table1[[#This Row],[Brand]],Table1[Year],Table1[[#This Row],[Year]]-1,Table1[Month],"&gt;"&amp;Table1[[#This Row],[Month]])</f>
        <v>144821</v>
      </c>
      <c r="I1079" s="17" t="str">
        <f>TEXT(DATE(Table1[[#This Row],[Year]],Table1[[#This Row],[Month]],1),"mmmm")</f>
        <v>May</v>
      </c>
    </row>
    <row r="1080" spans="1:9" x14ac:dyDescent="0.35">
      <c r="A1080" t="s">
        <v>20</v>
      </c>
      <c r="B1080" t="s">
        <v>10</v>
      </c>
      <c r="C1080" t="s">
        <v>19</v>
      </c>
      <c r="D1080">
        <v>2018</v>
      </c>
      <c r="E1080">
        <v>1</v>
      </c>
      <c r="F1080" s="17">
        <v>13235</v>
      </c>
      <c r="G1080" s="17">
        <f>SUMIFS(Table1[Profit (Month)],Table1[Category],Table1[[#This Row],[Category]],Table1[Supplier],Table1[[#This Row],[Supplier]],Table1[Brand],Table1[[#This Row],[Brand]],Table1[Year],Table1[[#This Row],[Year]],Table1[Month],"&lt;="&amp;Table1[[#This Row],[Month]])</f>
        <v>13235</v>
      </c>
      <c r="H1080" s="17">
        <f>Table1[[#This Row],[YTD profit ]]+SUMIFS(Table1[Profit (Month)],Table1[Category],Table1[[#This Row],[Category]],Table1[Supplier],Table1[[#This Row],[Supplier]],Table1[Brand],Table1[[#This Row],[Brand]],Table1[Year],Table1[[#This Row],[Year]]-1,Table1[Month],"&gt;"&amp;Table1[[#This Row],[Month]])</f>
        <v>13235</v>
      </c>
      <c r="I1080" s="17" t="str">
        <f>TEXT(DATE(Table1[[#This Row],[Year]],Table1[[#This Row],[Month]],1),"mmmm")</f>
        <v>January</v>
      </c>
    </row>
    <row r="1081" spans="1:9" x14ac:dyDescent="0.35">
      <c r="A1081" t="s">
        <v>20</v>
      </c>
      <c r="B1081" t="s">
        <v>10</v>
      </c>
      <c r="C1081" t="s">
        <v>19</v>
      </c>
      <c r="D1081">
        <v>2018</v>
      </c>
      <c r="E1081">
        <v>2</v>
      </c>
      <c r="F1081" s="17">
        <v>12681</v>
      </c>
      <c r="G1081" s="17">
        <f>SUMIFS(Table1[Profit (Month)],Table1[Category],Table1[[#This Row],[Category]],Table1[Supplier],Table1[[#This Row],[Supplier]],Table1[Brand],Table1[[#This Row],[Brand]],Table1[Year],Table1[[#This Row],[Year]],Table1[Month],"&lt;="&amp;Table1[[#This Row],[Month]])</f>
        <v>25916</v>
      </c>
      <c r="H1081" s="17">
        <f>Table1[[#This Row],[YTD profit ]]+SUMIFS(Table1[Profit (Month)],Table1[Category],Table1[[#This Row],[Category]],Table1[Supplier],Table1[[#This Row],[Supplier]],Table1[Brand],Table1[[#This Row],[Brand]],Table1[Year],Table1[[#This Row],[Year]]-1,Table1[Month],"&gt;"&amp;Table1[[#This Row],[Month]])</f>
        <v>25916</v>
      </c>
      <c r="I1081" s="17" t="str">
        <f>TEXT(DATE(Table1[[#This Row],[Year]],Table1[[#This Row],[Month]],1),"mmmm")</f>
        <v>February</v>
      </c>
    </row>
    <row r="1082" spans="1:9" x14ac:dyDescent="0.35">
      <c r="A1082" t="s">
        <v>20</v>
      </c>
      <c r="B1082" t="s">
        <v>10</v>
      </c>
      <c r="C1082" t="s">
        <v>19</v>
      </c>
      <c r="D1082">
        <v>2018</v>
      </c>
      <c r="E1082">
        <v>3</v>
      </c>
      <c r="F1082" s="17">
        <v>11155</v>
      </c>
      <c r="G1082" s="17">
        <f>SUMIFS(Table1[Profit (Month)],Table1[Category],Table1[[#This Row],[Category]],Table1[Supplier],Table1[[#This Row],[Supplier]],Table1[Brand],Table1[[#This Row],[Brand]],Table1[Year],Table1[[#This Row],[Year]],Table1[Month],"&lt;="&amp;Table1[[#This Row],[Month]])</f>
        <v>37071</v>
      </c>
      <c r="H1082" s="17">
        <f>Table1[[#This Row],[YTD profit ]]+SUMIFS(Table1[Profit (Month)],Table1[Category],Table1[[#This Row],[Category]],Table1[Supplier],Table1[[#This Row],[Supplier]],Table1[Brand],Table1[[#This Row],[Brand]],Table1[Year],Table1[[#This Row],[Year]]-1,Table1[Month],"&gt;"&amp;Table1[[#This Row],[Month]])</f>
        <v>37071</v>
      </c>
      <c r="I1082" s="17" t="str">
        <f>TEXT(DATE(Table1[[#This Row],[Year]],Table1[[#This Row],[Month]],1),"mmmm")</f>
        <v>March</v>
      </c>
    </row>
    <row r="1083" spans="1:9" x14ac:dyDescent="0.35">
      <c r="A1083" t="s">
        <v>20</v>
      </c>
      <c r="B1083" t="s">
        <v>10</v>
      </c>
      <c r="C1083" t="s">
        <v>19</v>
      </c>
      <c r="D1083">
        <v>2018</v>
      </c>
      <c r="E1083">
        <v>4</v>
      </c>
      <c r="F1083" s="17">
        <v>14727</v>
      </c>
      <c r="G1083" s="17">
        <f>SUMIFS(Table1[Profit (Month)],Table1[Category],Table1[[#This Row],[Category]],Table1[Supplier],Table1[[#This Row],[Supplier]],Table1[Brand],Table1[[#This Row],[Brand]],Table1[Year],Table1[[#This Row],[Year]],Table1[Month],"&lt;="&amp;Table1[[#This Row],[Month]])</f>
        <v>51798</v>
      </c>
      <c r="H1083" s="17">
        <f>Table1[[#This Row],[YTD profit ]]+SUMIFS(Table1[Profit (Month)],Table1[Category],Table1[[#This Row],[Category]],Table1[Supplier],Table1[[#This Row],[Supplier]],Table1[Brand],Table1[[#This Row],[Brand]],Table1[Year],Table1[[#This Row],[Year]]-1,Table1[Month],"&gt;"&amp;Table1[[#This Row],[Month]])</f>
        <v>51798</v>
      </c>
      <c r="I1083" s="17" t="str">
        <f>TEXT(DATE(Table1[[#This Row],[Year]],Table1[[#This Row],[Month]],1),"mmmm")</f>
        <v>April</v>
      </c>
    </row>
    <row r="1084" spans="1:9" x14ac:dyDescent="0.35">
      <c r="A1084" t="s">
        <v>20</v>
      </c>
      <c r="B1084" t="s">
        <v>10</v>
      </c>
      <c r="C1084" t="s">
        <v>19</v>
      </c>
      <c r="D1084">
        <v>2018</v>
      </c>
      <c r="E1084">
        <v>5</v>
      </c>
      <c r="F1084" s="17">
        <v>13466</v>
      </c>
      <c r="G1084" s="17">
        <f>SUMIFS(Table1[Profit (Month)],Table1[Category],Table1[[#This Row],[Category]],Table1[Supplier],Table1[[#This Row],[Supplier]],Table1[Brand],Table1[[#This Row],[Brand]],Table1[Year],Table1[[#This Row],[Year]],Table1[Month],"&lt;="&amp;Table1[[#This Row],[Month]])</f>
        <v>65264</v>
      </c>
      <c r="H1084" s="17">
        <f>Table1[[#This Row],[YTD profit ]]+SUMIFS(Table1[Profit (Month)],Table1[Category],Table1[[#This Row],[Category]],Table1[Supplier],Table1[[#This Row],[Supplier]],Table1[Brand],Table1[[#This Row],[Brand]],Table1[Year],Table1[[#This Row],[Year]]-1,Table1[Month],"&gt;"&amp;Table1[[#This Row],[Month]])</f>
        <v>65264</v>
      </c>
      <c r="I1084" s="17" t="str">
        <f>TEXT(DATE(Table1[[#This Row],[Year]],Table1[[#This Row],[Month]],1),"mmmm")</f>
        <v>May</v>
      </c>
    </row>
    <row r="1085" spans="1:9" x14ac:dyDescent="0.35">
      <c r="A1085" t="s">
        <v>20</v>
      </c>
      <c r="B1085" t="s">
        <v>10</v>
      </c>
      <c r="C1085" t="s">
        <v>19</v>
      </c>
      <c r="D1085">
        <v>2018</v>
      </c>
      <c r="E1085">
        <v>6</v>
      </c>
      <c r="F1085" s="17">
        <v>13150</v>
      </c>
      <c r="G1085" s="17">
        <f>SUMIFS(Table1[Profit (Month)],Table1[Category],Table1[[#This Row],[Category]],Table1[Supplier],Table1[[#This Row],[Supplier]],Table1[Brand],Table1[[#This Row],[Brand]],Table1[Year],Table1[[#This Row],[Year]],Table1[Month],"&lt;="&amp;Table1[[#This Row],[Month]])</f>
        <v>78414</v>
      </c>
      <c r="H1085" s="17">
        <f>Table1[[#This Row],[YTD profit ]]+SUMIFS(Table1[Profit (Month)],Table1[Category],Table1[[#This Row],[Category]],Table1[Supplier],Table1[[#This Row],[Supplier]],Table1[Brand],Table1[[#This Row],[Brand]],Table1[Year],Table1[[#This Row],[Year]]-1,Table1[Month],"&gt;"&amp;Table1[[#This Row],[Month]])</f>
        <v>78414</v>
      </c>
      <c r="I1085" s="17" t="str">
        <f>TEXT(DATE(Table1[[#This Row],[Year]],Table1[[#This Row],[Month]],1),"mmmm")</f>
        <v>June</v>
      </c>
    </row>
    <row r="1086" spans="1:9" x14ac:dyDescent="0.35">
      <c r="A1086" t="s">
        <v>20</v>
      </c>
      <c r="B1086" t="s">
        <v>10</v>
      </c>
      <c r="C1086" t="s">
        <v>19</v>
      </c>
      <c r="D1086">
        <v>2018</v>
      </c>
      <c r="E1086">
        <v>7</v>
      </c>
      <c r="F1086" s="17">
        <v>10800</v>
      </c>
      <c r="G1086" s="17">
        <f>SUMIFS(Table1[Profit (Month)],Table1[Category],Table1[[#This Row],[Category]],Table1[Supplier],Table1[[#This Row],[Supplier]],Table1[Brand],Table1[[#This Row],[Brand]],Table1[Year],Table1[[#This Row],[Year]],Table1[Month],"&lt;="&amp;Table1[[#This Row],[Month]])</f>
        <v>89214</v>
      </c>
      <c r="H1086" s="17">
        <f>Table1[[#This Row],[YTD profit ]]+SUMIFS(Table1[Profit (Month)],Table1[Category],Table1[[#This Row],[Category]],Table1[Supplier],Table1[[#This Row],[Supplier]],Table1[Brand],Table1[[#This Row],[Brand]],Table1[Year],Table1[[#This Row],[Year]]-1,Table1[Month],"&gt;"&amp;Table1[[#This Row],[Month]])</f>
        <v>89214</v>
      </c>
      <c r="I1086" s="17" t="str">
        <f>TEXT(DATE(Table1[[#This Row],[Year]],Table1[[#This Row],[Month]],1),"mmmm")</f>
        <v>July</v>
      </c>
    </row>
    <row r="1087" spans="1:9" x14ac:dyDescent="0.35">
      <c r="A1087" t="s">
        <v>20</v>
      </c>
      <c r="B1087" t="s">
        <v>10</v>
      </c>
      <c r="C1087" t="s">
        <v>19</v>
      </c>
      <c r="D1087">
        <v>2018</v>
      </c>
      <c r="E1087">
        <v>8</v>
      </c>
      <c r="F1087" s="17">
        <v>13707</v>
      </c>
      <c r="G1087" s="17">
        <f>SUMIFS(Table1[Profit (Month)],Table1[Category],Table1[[#This Row],[Category]],Table1[Supplier],Table1[[#This Row],[Supplier]],Table1[Brand],Table1[[#This Row],[Brand]],Table1[Year],Table1[[#This Row],[Year]],Table1[Month],"&lt;="&amp;Table1[[#This Row],[Month]])</f>
        <v>102921</v>
      </c>
      <c r="H1087" s="17">
        <f>Table1[[#This Row],[YTD profit ]]+SUMIFS(Table1[Profit (Month)],Table1[Category],Table1[[#This Row],[Category]],Table1[Supplier],Table1[[#This Row],[Supplier]],Table1[Brand],Table1[[#This Row],[Brand]],Table1[Year],Table1[[#This Row],[Year]]-1,Table1[Month],"&gt;"&amp;Table1[[#This Row],[Month]])</f>
        <v>102921</v>
      </c>
      <c r="I1087" s="17" t="str">
        <f>TEXT(DATE(Table1[[#This Row],[Year]],Table1[[#This Row],[Month]],1),"mmmm")</f>
        <v>August</v>
      </c>
    </row>
    <row r="1088" spans="1:9" x14ac:dyDescent="0.35">
      <c r="A1088" t="s">
        <v>20</v>
      </c>
      <c r="B1088" t="s">
        <v>10</v>
      </c>
      <c r="C1088" t="s">
        <v>19</v>
      </c>
      <c r="D1088">
        <v>2018</v>
      </c>
      <c r="E1088">
        <v>9</v>
      </c>
      <c r="F1088" s="17">
        <v>13719</v>
      </c>
      <c r="G1088" s="17">
        <f>SUMIFS(Table1[Profit (Month)],Table1[Category],Table1[[#This Row],[Category]],Table1[Supplier],Table1[[#This Row],[Supplier]],Table1[Brand],Table1[[#This Row],[Brand]],Table1[Year],Table1[[#This Row],[Year]],Table1[Month],"&lt;="&amp;Table1[[#This Row],[Month]])</f>
        <v>116640</v>
      </c>
      <c r="H1088" s="17">
        <f>Table1[[#This Row],[YTD profit ]]+SUMIFS(Table1[Profit (Month)],Table1[Category],Table1[[#This Row],[Category]],Table1[Supplier],Table1[[#This Row],[Supplier]],Table1[Brand],Table1[[#This Row],[Brand]],Table1[Year],Table1[[#This Row],[Year]]-1,Table1[Month],"&gt;"&amp;Table1[[#This Row],[Month]])</f>
        <v>116640</v>
      </c>
      <c r="I1088" s="17" t="str">
        <f>TEXT(DATE(Table1[[#This Row],[Year]],Table1[[#This Row],[Month]],1),"mmmm")</f>
        <v>September</v>
      </c>
    </row>
    <row r="1089" spans="1:9" x14ac:dyDescent="0.35">
      <c r="A1089" t="s">
        <v>20</v>
      </c>
      <c r="B1089" t="s">
        <v>10</v>
      </c>
      <c r="C1089" t="s">
        <v>19</v>
      </c>
      <c r="D1089">
        <v>2018</v>
      </c>
      <c r="E1089">
        <v>10</v>
      </c>
      <c r="F1089" s="17">
        <v>10159</v>
      </c>
      <c r="G1089" s="17">
        <f>SUMIFS(Table1[Profit (Month)],Table1[Category],Table1[[#This Row],[Category]],Table1[Supplier],Table1[[#This Row],[Supplier]],Table1[Brand],Table1[[#This Row],[Brand]],Table1[Year],Table1[[#This Row],[Year]],Table1[Month],"&lt;="&amp;Table1[[#This Row],[Month]])</f>
        <v>126799</v>
      </c>
      <c r="H1089" s="17">
        <f>Table1[[#This Row],[YTD profit ]]+SUMIFS(Table1[Profit (Month)],Table1[Category],Table1[[#This Row],[Category]],Table1[Supplier],Table1[[#This Row],[Supplier]],Table1[Brand],Table1[[#This Row],[Brand]],Table1[Year],Table1[[#This Row],[Year]]-1,Table1[Month],"&gt;"&amp;Table1[[#This Row],[Month]])</f>
        <v>126799</v>
      </c>
      <c r="I1089" s="17" t="str">
        <f>TEXT(DATE(Table1[[#This Row],[Year]],Table1[[#This Row],[Month]],1),"mmmm")</f>
        <v>October</v>
      </c>
    </row>
    <row r="1090" spans="1:9" x14ac:dyDescent="0.35">
      <c r="A1090" t="s">
        <v>20</v>
      </c>
      <c r="B1090" t="s">
        <v>10</v>
      </c>
      <c r="C1090" t="s">
        <v>19</v>
      </c>
      <c r="D1090">
        <v>2018</v>
      </c>
      <c r="E1090">
        <v>11</v>
      </c>
      <c r="F1090" s="17">
        <v>13887</v>
      </c>
      <c r="G1090" s="17">
        <f>SUMIFS(Table1[Profit (Month)],Table1[Category],Table1[[#This Row],[Category]],Table1[Supplier],Table1[[#This Row],[Supplier]],Table1[Brand],Table1[[#This Row],[Brand]],Table1[Year],Table1[[#This Row],[Year]],Table1[Month],"&lt;="&amp;Table1[[#This Row],[Month]])</f>
        <v>140686</v>
      </c>
      <c r="H1090" s="17">
        <f>Table1[[#This Row],[YTD profit ]]+SUMIFS(Table1[Profit (Month)],Table1[Category],Table1[[#This Row],[Category]],Table1[Supplier],Table1[[#This Row],[Supplier]],Table1[Brand],Table1[[#This Row],[Brand]],Table1[Year],Table1[[#This Row],[Year]]-1,Table1[Month],"&gt;"&amp;Table1[[#This Row],[Month]])</f>
        <v>140686</v>
      </c>
      <c r="I1090" s="17" t="str">
        <f>TEXT(DATE(Table1[[#This Row],[Year]],Table1[[#This Row],[Month]],1),"mmmm")</f>
        <v>November</v>
      </c>
    </row>
    <row r="1091" spans="1:9" x14ac:dyDescent="0.35">
      <c r="A1091" t="s">
        <v>20</v>
      </c>
      <c r="B1091" t="s">
        <v>10</v>
      </c>
      <c r="C1091" t="s">
        <v>19</v>
      </c>
      <c r="D1091">
        <v>2018</v>
      </c>
      <c r="E1091">
        <v>12</v>
      </c>
      <c r="F1091" s="17">
        <v>14398</v>
      </c>
      <c r="G1091" s="17">
        <f>SUMIFS(Table1[Profit (Month)],Table1[Category],Table1[[#This Row],[Category]],Table1[Supplier],Table1[[#This Row],[Supplier]],Table1[Brand],Table1[[#This Row],[Brand]],Table1[Year],Table1[[#This Row],[Year]],Table1[Month],"&lt;="&amp;Table1[[#This Row],[Month]])</f>
        <v>155084</v>
      </c>
      <c r="H1091" s="17">
        <f>Table1[[#This Row],[YTD profit ]]+SUMIFS(Table1[Profit (Month)],Table1[Category],Table1[[#This Row],[Category]],Table1[Supplier],Table1[[#This Row],[Supplier]],Table1[Brand],Table1[[#This Row],[Brand]],Table1[Year],Table1[[#This Row],[Year]]-1,Table1[Month],"&gt;"&amp;Table1[[#This Row],[Month]])</f>
        <v>155084</v>
      </c>
      <c r="I1091" s="17" t="str">
        <f>TEXT(DATE(Table1[[#This Row],[Year]],Table1[[#This Row],[Month]],1),"mmmm")</f>
        <v>December</v>
      </c>
    </row>
    <row r="1092" spans="1:9" x14ac:dyDescent="0.35">
      <c r="A1092" t="s">
        <v>20</v>
      </c>
      <c r="B1092" t="s">
        <v>10</v>
      </c>
      <c r="C1092" t="s">
        <v>19</v>
      </c>
      <c r="D1092">
        <v>2019</v>
      </c>
      <c r="E1092">
        <v>1</v>
      </c>
      <c r="F1092" s="17">
        <v>11714</v>
      </c>
      <c r="G1092" s="17">
        <f>SUMIFS(Table1[Profit (Month)],Table1[Category],Table1[[#This Row],[Category]],Table1[Supplier],Table1[[#This Row],[Supplier]],Table1[Brand],Table1[[#This Row],[Brand]],Table1[Year],Table1[[#This Row],[Year]],Table1[Month],"&lt;="&amp;Table1[[#This Row],[Month]])</f>
        <v>11714</v>
      </c>
      <c r="H1092" s="17">
        <f>Table1[[#This Row],[YTD profit ]]+SUMIFS(Table1[Profit (Month)],Table1[Category],Table1[[#This Row],[Category]],Table1[Supplier],Table1[[#This Row],[Supplier]],Table1[Brand],Table1[[#This Row],[Brand]],Table1[Year],Table1[[#This Row],[Year]]-1,Table1[Month],"&gt;"&amp;Table1[[#This Row],[Month]])</f>
        <v>153563</v>
      </c>
      <c r="I1092" s="17" t="str">
        <f>TEXT(DATE(Table1[[#This Row],[Year]],Table1[[#This Row],[Month]],1),"mmmm")</f>
        <v>January</v>
      </c>
    </row>
    <row r="1093" spans="1:9" x14ac:dyDescent="0.35">
      <c r="A1093" t="s">
        <v>20</v>
      </c>
      <c r="B1093" t="s">
        <v>10</v>
      </c>
      <c r="C1093" t="s">
        <v>19</v>
      </c>
      <c r="D1093">
        <v>2019</v>
      </c>
      <c r="E1093">
        <v>2</v>
      </c>
      <c r="F1093" s="17">
        <v>13101</v>
      </c>
      <c r="G1093" s="17">
        <f>SUMIFS(Table1[Profit (Month)],Table1[Category],Table1[[#This Row],[Category]],Table1[Supplier],Table1[[#This Row],[Supplier]],Table1[Brand],Table1[[#This Row],[Brand]],Table1[Year],Table1[[#This Row],[Year]],Table1[Month],"&lt;="&amp;Table1[[#This Row],[Month]])</f>
        <v>24815</v>
      </c>
      <c r="H1093" s="17">
        <f>Table1[[#This Row],[YTD profit ]]+SUMIFS(Table1[Profit (Month)],Table1[Category],Table1[[#This Row],[Category]],Table1[Supplier],Table1[[#This Row],[Supplier]],Table1[Brand],Table1[[#This Row],[Brand]],Table1[Year],Table1[[#This Row],[Year]]-1,Table1[Month],"&gt;"&amp;Table1[[#This Row],[Month]])</f>
        <v>153983</v>
      </c>
      <c r="I1093" s="17" t="str">
        <f>TEXT(DATE(Table1[[#This Row],[Year]],Table1[[#This Row],[Month]],1),"mmmm")</f>
        <v>February</v>
      </c>
    </row>
    <row r="1094" spans="1:9" x14ac:dyDescent="0.35">
      <c r="A1094" t="s">
        <v>20</v>
      </c>
      <c r="B1094" t="s">
        <v>10</v>
      </c>
      <c r="C1094" t="s">
        <v>19</v>
      </c>
      <c r="D1094">
        <v>2019</v>
      </c>
      <c r="E1094">
        <v>3</v>
      </c>
      <c r="F1094" s="17">
        <v>11797</v>
      </c>
      <c r="G1094" s="17">
        <f>SUMIFS(Table1[Profit (Month)],Table1[Category],Table1[[#This Row],[Category]],Table1[Supplier],Table1[[#This Row],[Supplier]],Table1[Brand],Table1[[#This Row],[Brand]],Table1[Year],Table1[[#This Row],[Year]],Table1[Month],"&lt;="&amp;Table1[[#This Row],[Month]])</f>
        <v>36612</v>
      </c>
      <c r="H1094" s="17">
        <f>Table1[[#This Row],[YTD profit ]]+SUMIFS(Table1[Profit (Month)],Table1[Category],Table1[[#This Row],[Category]],Table1[Supplier],Table1[[#This Row],[Supplier]],Table1[Brand],Table1[[#This Row],[Brand]],Table1[Year],Table1[[#This Row],[Year]]-1,Table1[Month],"&gt;"&amp;Table1[[#This Row],[Month]])</f>
        <v>154625</v>
      </c>
      <c r="I1094" s="17" t="str">
        <f>TEXT(DATE(Table1[[#This Row],[Year]],Table1[[#This Row],[Month]],1),"mmmm")</f>
        <v>March</v>
      </c>
    </row>
    <row r="1095" spans="1:9" x14ac:dyDescent="0.35">
      <c r="A1095" t="s">
        <v>20</v>
      </c>
      <c r="B1095" t="s">
        <v>10</v>
      </c>
      <c r="C1095" t="s">
        <v>19</v>
      </c>
      <c r="D1095">
        <v>2019</v>
      </c>
      <c r="E1095">
        <v>4</v>
      </c>
      <c r="F1095" s="17">
        <v>10653</v>
      </c>
      <c r="G1095" s="17">
        <f>SUMIFS(Table1[Profit (Month)],Table1[Category],Table1[[#This Row],[Category]],Table1[Supplier],Table1[[#This Row],[Supplier]],Table1[Brand],Table1[[#This Row],[Brand]],Table1[Year],Table1[[#This Row],[Year]],Table1[Month],"&lt;="&amp;Table1[[#This Row],[Month]])</f>
        <v>47265</v>
      </c>
      <c r="H1095" s="17">
        <f>Table1[[#This Row],[YTD profit ]]+SUMIFS(Table1[Profit (Month)],Table1[Category],Table1[[#This Row],[Category]],Table1[Supplier],Table1[[#This Row],[Supplier]],Table1[Brand],Table1[[#This Row],[Brand]],Table1[Year],Table1[[#This Row],[Year]]-1,Table1[Month],"&gt;"&amp;Table1[[#This Row],[Month]])</f>
        <v>150551</v>
      </c>
      <c r="I1095" s="17" t="str">
        <f>TEXT(DATE(Table1[[#This Row],[Year]],Table1[[#This Row],[Month]],1),"mmmm")</f>
        <v>April</v>
      </c>
    </row>
    <row r="1096" spans="1:9" x14ac:dyDescent="0.35">
      <c r="A1096" t="s">
        <v>20</v>
      </c>
      <c r="B1096" t="s">
        <v>10</v>
      </c>
      <c r="C1096" t="s">
        <v>19</v>
      </c>
      <c r="D1096">
        <v>2019</v>
      </c>
      <c r="E1096">
        <v>5</v>
      </c>
      <c r="F1096" s="17">
        <v>14448</v>
      </c>
      <c r="G1096" s="17">
        <f>SUMIFS(Table1[Profit (Month)],Table1[Category],Table1[[#This Row],[Category]],Table1[Supplier],Table1[[#This Row],[Supplier]],Table1[Brand],Table1[[#This Row],[Brand]],Table1[Year],Table1[[#This Row],[Year]],Table1[Month],"&lt;="&amp;Table1[[#This Row],[Month]])</f>
        <v>61713</v>
      </c>
      <c r="H1096" s="17">
        <f>Table1[[#This Row],[YTD profit ]]+SUMIFS(Table1[Profit (Month)],Table1[Category],Table1[[#This Row],[Category]],Table1[Supplier],Table1[[#This Row],[Supplier]],Table1[Brand],Table1[[#This Row],[Brand]],Table1[Year],Table1[[#This Row],[Year]]-1,Table1[Month],"&gt;"&amp;Table1[[#This Row],[Month]])</f>
        <v>151533</v>
      </c>
      <c r="I1096" s="17" t="str">
        <f>TEXT(DATE(Table1[[#This Row],[Year]],Table1[[#This Row],[Month]],1),"mmmm")</f>
        <v>May</v>
      </c>
    </row>
    <row r="1097" spans="1:9" x14ac:dyDescent="0.35">
      <c r="A1097" t="s">
        <v>20</v>
      </c>
      <c r="B1097" t="s">
        <v>10</v>
      </c>
      <c r="C1097" t="s">
        <v>19</v>
      </c>
      <c r="D1097">
        <v>2019</v>
      </c>
      <c r="E1097">
        <v>6</v>
      </c>
      <c r="F1097" s="17">
        <v>12621</v>
      </c>
      <c r="G1097" s="17">
        <f>SUMIFS(Table1[Profit (Month)],Table1[Category],Table1[[#This Row],[Category]],Table1[Supplier],Table1[[#This Row],[Supplier]],Table1[Brand],Table1[[#This Row],[Brand]],Table1[Year],Table1[[#This Row],[Year]],Table1[Month],"&lt;="&amp;Table1[[#This Row],[Month]])</f>
        <v>74334</v>
      </c>
      <c r="H1097" s="17">
        <f>Table1[[#This Row],[YTD profit ]]+SUMIFS(Table1[Profit (Month)],Table1[Category],Table1[[#This Row],[Category]],Table1[Supplier],Table1[[#This Row],[Supplier]],Table1[Brand],Table1[[#This Row],[Brand]],Table1[Year],Table1[[#This Row],[Year]]-1,Table1[Month],"&gt;"&amp;Table1[[#This Row],[Month]])</f>
        <v>151004</v>
      </c>
      <c r="I1097" s="17" t="str">
        <f>TEXT(DATE(Table1[[#This Row],[Year]],Table1[[#This Row],[Month]],1),"mmmm")</f>
        <v>June</v>
      </c>
    </row>
    <row r="1098" spans="1:9" x14ac:dyDescent="0.35">
      <c r="A1098" t="s">
        <v>20</v>
      </c>
      <c r="B1098" t="s">
        <v>10</v>
      </c>
      <c r="C1098" t="s">
        <v>19</v>
      </c>
      <c r="D1098">
        <v>2019</v>
      </c>
      <c r="E1098">
        <v>7</v>
      </c>
      <c r="F1098" s="17">
        <v>14999</v>
      </c>
      <c r="G1098" s="17">
        <f>SUMIFS(Table1[Profit (Month)],Table1[Category],Table1[[#This Row],[Category]],Table1[Supplier],Table1[[#This Row],[Supplier]],Table1[Brand],Table1[[#This Row],[Brand]],Table1[Year],Table1[[#This Row],[Year]],Table1[Month],"&lt;="&amp;Table1[[#This Row],[Month]])</f>
        <v>89333</v>
      </c>
      <c r="H1098" s="17">
        <f>Table1[[#This Row],[YTD profit ]]+SUMIFS(Table1[Profit (Month)],Table1[Category],Table1[[#This Row],[Category]],Table1[Supplier],Table1[[#This Row],[Supplier]],Table1[Brand],Table1[[#This Row],[Brand]],Table1[Year],Table1[[#This Row],[Year]]-1,Table1[Month],"&gt;"&amp;Table1[[#This Row],[Month]])</f>
        <v>155203</v>
      </c>
      <c r="I1098" s="17" t="str">
        <f>TEXT(DATE(Table1[[#This Row],[Year]],Table1[[#This Row],[Month]],1),"mmmm")</f>
        <v>July</v>
      </c>
    </row>
    <row r="1099" spans="1:9" x14ac:dyDescent="0.35">
      <c r="A1099" t="s">
        <v>20</v>
      </c>
      <c r="B1099" t="s">
        <v>10</v>
      </c>
      <c r="C1099" t="s">
        <v>19</v>
      </c>
      <c r="D1099">
        <v>2019</v>
      </c>
      <c r="E1099">
        <v>8</v>
      </c>
      <c r="F1099" s="17">
        <v>13662</v>
      </c>
      <c r="G1099" s="17">
        <f>SUMIFS(Table1[Profit (Month)],Table1[Category],Table1[[#This Row],[Category]],Table1[Supplier],Table1[[#This Row],[Supplier]],Table1[Brand],Table1[[#This Row],[Brand]],Table1[Year],Table1[[#This Row],[Year]],Table1[Month],"&lt;="&amp;Table1[[#This Row],[Month]])</f>
        <v>102995</v>
      </c>
      <c r="H1099" s="17">
        <f>Table1[[#This Row],[YTD profit ]]+SUMIFS(Table1[Profit (Month)],Table1[Category],Table1[[#This Row],[Category]],Table1[Supplier],Table1[[#This Row],[Supplier]],Table1[Brand],Table1[[#This Row],[Brand]],Table1[Year],Table1[[#This Row],[Year]]-1,Table1[Month],"&gt;"&amp;Table1[[#This Row],[Month]])</f>
        <v>155158</v>
      </c>
      <c r="I1099" s="17" t="str">
        <f>TEXT(DATE(Table1[[#This Row],[Year]],Table1[[#This Row],[Month]],1),"mmmm")</f>
        <v>August</v>
      </c>
    </row>
    <row r="1100" spans="1:9" x14ac:dyDescent="0.35">
      <c r="A1100" t="s">
        <v>20</v>
      </c>
      <c r="B1100" t="s">
        <v>10</v>
      </c>
      <c r="C1100" t="s">
        <v>19</v>
      </c>
      <c r="D1100">
        <v>2019</v>
      </c>
      <c r="E1100">
        <v>9</v>
      </c>
      <c r="F1100" s="17">
        <v>12697</v>
      </c>
      <c r="G1100" s="17">
        <f>SUMIFS(Table1[Profit (Month)],Table1[Category],Table1[[#This Row],[Category]],Table1[Supplier],Table1[[#This Row],[Supplier]],Table1[Brand],Table1[[#This Row],[Brand]],Table1[Year],Table1[[#This Row],[Year]],Table1[Month],"&lt;="&amp;Table1[[#This Row],[Month]])</f>
        <v>115692</v>
      </c>
      <c r="H1100" s="17">
        <f>Table1[[#This Row],[YTD profit ]]+SUMIFS(Table1[Profit (Month)],Table1[Category],Table1[[#This Row],[Category]],Table1[Supplier],Table1[[#This Row],[Supplier]],Table1[Brand],Table1[[#This Row],[Brand]],Table1[Year],Table1[[#This Row],[Year]]-1,Table1[Month],"&gt;"&amp;Table1[[#This Row],[Month]])</f>
        <v>154136</v>
      </c>
      <c r="I1100" s="17" t="str">
        <f>TEXT(DATE(Table1[[#This Row],[Year]],Table1[[#This Row],[Month]],1),"mmmm")</f>
        <v>September</v>
      </c>
    </row>
    <row r="1101" spans="1:9" x14ac:dyDescent="0.35">
      <c r="A1101" t="s">
        <v>20</v>
      </c>
      <c r="B1101" t="s">
        <v>10</v>
      </c>
      <c r="C1101" t="s">
        <v>19</v>
      </c>
      <c r="D1101">
        <v>2019</v>
      </c>
      <c r="E1101">
        <v>10</v>
      </c>
      <c r="F1101" s="17">
        <v>11372</v>
      </c>
      <c r="G1101" s="17">
        <f>SUMIFS(Table1[Profit (Month)],Table1[Category],Table1[[#This Row],[Category]],Table1[Supplier],Table1[[#This Row],[Supplier]],Table1[Brand],Table1[[#This Row],[Brand]],Table1[Year],Table1[[#This Row],[Year]],Table1[Month],"&lt;="&amp;Table1[[#This Row],[Month]])</f>
        <v>127064</v>
      </c>
      <c r="H1101" s="17">
        <f>Table1[[#This Row],[YTD profit ]]+SUMIFS(Table1[Profit (Month)],Table1[Category],Table1[[#This Row],[Category]],Table1[Supplier],Table1[[#This Row],[Supplier]],Table1[Brand],Table1[[#This Row],[Brand]],Table1[Year],Table1[[#This Row],[Year]]-1,Table1[Month],"&gt;"&amp;Table1[[#This Row],[Month]])</f>
        <v>155349</v>
      </c>
      <c r="I1101" s="17" t="str">
        <f>TEXT(DATE(Table1[[#This Row],[Year]],Table1[[#This Row],[Month]],1),"mmmm")</f>
        <v>October</v>
      </c>
    </row>
    <row r="1102" spans="1:9" x14ac:dyDescent="0.35">
      <c r="A1102" t="s">
        <v>20</v>
      </c>
      <c r="B1102" t="s">
        <v>10</v>
      </c>
      <c r="C1102" t="s">
        <v>19</v>
      </c>
      <c r="D1102">
        <v>2019</v>
      </c>
      <c r="E1102">
        <v>11</v>
      </c>
      <c r="F1102" s="17">
        <v>10544</v>
      </c>
      <c r="G1102" s="17">
        <f>SUMIFS(Table1[Profit (Month)],Table1[Category],Table1[[#This Row],[Category]],Table1[Supplier],Table1[[#This Row],[Supplier]],Table1[Brand],Table1[[#This Row],[Brand]],Table1[Year],Table1[[#This Row],[Year]],Table1[Month],"&lt;="&amp;Table1[[#This Row],[Month]])</f>
        <v>137608</v>
      </c>
      <c r="H1102" s="17">
        <f>Table1[[#This Row],[YTD profit ]]+SUMIFS(Table1[Profit (Month)],Table1[Category],Table1[[#This Row],[Category]],Table1[Supplier],Table1[[#This Row],[Supplier]],Table1[Brand],Table1[[#This Row],[Brand]],Table1[Year],Table1[[#This Row],[Year]]-1,Table1[Month],"&gt;"&amp;Table1[[#This Row],[Month]])</f>
        <v>152006</v>
      </c>
      <c r="I1102" s="17" t="str">
        <f>TEXT(DATE(Table1[[#This Row],[Year]],Table1[[#This Row],[Month]],1),"mmmm")</f>
        <v>November</v>
      </c>
    </row>
    <row r="1103" spans="1:9" x14ac:dyDescent="0.35">
      <c r="A1103" t="s">
        <v>20</v>
      </c>
      <c r="B1103" t="s">
        <v>10</v>
      </c>
      <c r="C1103" t="s">
        <v>19</v>
      </c>
      <c r="D1103">
        <v>2019</v>
      </c>
      <c r="E1103">
        <v>12</v>
      </c>
      <c r="F1103" s="17">
        <v>10245</v>
      </c>
      <c r="G1103" s="17">
        <f>SUMIFS(Table1[Profit (Month)],Table1[Category],Table1[[#This Row],[Category]],Table1[Supplier],Table1[[#This Row],[Supplier]],Table1[Brand],Table1[[#This Row],[Brand]],Table1[Year],Table1[[#This Row],[Year]],Table1[Month],"&lt;="&amp;Table1[[#This Row],[Month]])</f>
        <v>147853</v>
      </c>
      <c r="H1103" s="17">
        <f>Table1[[#This Row],[YTD profit ]]+SUMIFS(Table1[Profit (Month)],Table1[Category],Table1[[#This Row],[Category]],Table1[Supplier],Table1[[#This Row],[Supplier]],Table1[Brand],Table1[[#This Row],[Brand]],Table1[Year],Table1[[#This Row],[Year]]-1,Table1[Month],"&gt;"&amp;Table1[[#This Row],[Month]])</f>
        <v>147853</v>
      </c>
      <c r="I1103" s="17" t="str">
        <f>TEXT(DATE(Table1[[#This Row],[Year]],Table1[[#This Row],[Month]],1),"mmmm")</f>
        <v>December</v>
      </c>
    </row>
    <row r="1104" spans="1:9" x14ac:dyDescent="0.35">
      <c r="A1104" t="s">
        <v>20</v>
      </c>
      <c r="B1104" t="s">
        <v>10</v>
      </c>
      <c r="C1104" t="s">
        <v>19</v>
      </c>
      <c r="D1104">
        <v>2020</v>
      </c>
      <c r="E1104">
        <v>1</v>
      </c>
      <c r="F1104" s="17">
        <v>14411</v>
      </c>
      <c r="G1104" s="17">
        <f>SUMIFS(Table1[Profit (Month)],Table1[Category],Table1[[#This Row],[Category]],Table1[Supplier],Table1[[#This Row],[Supplier]],Table1[Brand],Table1[[#This Row],[Brand]],Table1[Year],Table1[[#This Row],[Year]],Table1[Month],"&lt;="&amp;Table1[[#This Row],[Month]])</f>
        <v>14411</v>
      </c>
      <c r="H1104" s="17">
        <f>Table1[[#This Row],[YTD profit ]]+SUMIFS(Table1[Profit (Month)],Table1[Category],Table1[[#This Row],[Category]],Table1[Supplier],Table1[[#This Row],[Supplier]],Table1[Brand],Table1[[#This Row],[Brand]],Table1[Year],Table1[[#This Row],[Year]]-1,Table1[Month],"&gt;"&amp;Table1[[#This Row],[Month]])</f>
        <v>150550</v>
      </c>
      <c r="I1104" s="17" t="str">
        <f>TEXT(DATE(Table1[[#This Row],[Year]],Table1[[#This Row],[Month]],1),"mmmm")</f>
        <v>January</v>
      </c>
    </row>
    <row r="1105" spans="1:9" x14ac:dyDescent="0.35">
      <c r="A1105" t="s">
        <v>20</v>
      </c>
      <c r="B1105" t="s">
        <v>10</v>
      </c>
      <c r="C1105" t="s">
        <v>19</v>
      </c>
      <c r="D1105">
        <v>2020</v>
      </c>
      <c r="E1105">
        <v>2</v>
      </c>
      <c r="F1105" s="17">
        <v>11532</v>
      </c>
      <c r="G1105" s="17">
        <f>SUMIFS(Table1[Profit (Month)],Table1[Category],Table1[[#This Row],[Category]],Table1[Supplier],Table1[[#This Row],[Supplier]],Table1[Brand],Table1[[#This Row],[Brand]],Table1[Year],Table1[[#This Row],[Year]],Table1[Month],"&lt;="&amp;Table1[[#This Row],[Month]])</f>
        <v>25943</v>
      </c>
      <c r="H1105" s="17">
        <f>Table1[[#This Row],[YTD profit ]]+SUMIFS(Table1[Profit (Month)],Table1[Category],Table1[[#This Row],[Category]],Table1[Supplier],Table1[[#This Row],[Supplier]],Table1[Brand],Table1[[#This Row],[Brand]],Table1[Year],Table1[[#This Row],[Year]]-1,Table1[Month],"&gt;"&amp;Table1[[#This Row],[Month]])</f>
        <v>148981</v>
      </c>
      <c r="I1105" s="17" t="str">
        <f>TEXT(DATE(Table1[[#This Row],[Year]],Table1[[#This Row],[Month]],1),"mmmm")</f>
        <v>February</v>
      </c>
    </row>
    <row r="1106" spans="1:9" x14ac:dyDescent="0.35">
      <c r="A1106" t="s">
        <v>20</v>
      </c>
      <c r="B1106" t="s">
        <v>10</v>
      </c>
      <c r="C1106" t="s">
        <v>19</v>
      </c>
      <c r="D1106">
        <v>2020</v>
      </c>
      <c r="E1106">
        <v>3</v>
      </c>
      <c r="F1106" s="17">
        <v>12819</v>
      </c>
      <c r="G1106" s="17">
        <f>SUMIFS(Table1[Profit (Month)],Table1[Category],Table1[[#This Row],[Category]],Table1[Supplier],Table1[[#This Row],[Supplier]],Table1[Brand],Table1[[#This Row],[Brand]],Table1[Year],Table1[[#This Row],[Year]],Table1[Month],"&lt;="&amp;Table1[[#This Row],[Month]])</f>
        <v>38762</v>
      </c>
      <c r="H1106" s="17">
        <f>Table1[[#This Row],[YTD profit ]]+SUMIFS(Table1[Profit (Month)],Table1[Category],Table1[[#This Row],[Category]],Table1[Supplier],Table1[[#This Row],[Supplier]],Table1[Brand],Table1[[#This Row],[Brand]],Table1[Year],Table1[[#This Row],[Year]]-1,Table1[Month],"&gt;"&amp;Table1[[#This Row],[Month]])</f>
        <v>150003</v>
      </c>
      <c r="I1106" s="17" t="str">
        <f>TEXT(DATE(Table1[[#This Row],[Year]],Table1[[#This Row],[Month]],1),"mmmm")</f>
        <v>March</v>
      </c>
    </row>
    <row r="1107" spans="1:9" x14ac:dyDescent="0.35">
      <c r="A1107" t="s">
        <v>20</v>
      </c>
      <c r="B1107" t="s">
        <v>10</v>
      </c>
      <c r="C1107" t="s">
        <v>19</v>
      </c>
      <c r="D1107">
        <v>2020</v>
      </c>
      <c r="E1107">
        <v>4</v>
      </c>
      <c r="F1107" s="17">
        <v>13062</v>
      </c>
      <c r="G1107" s="17">
        <f>SUMIFS(Table1[Profit (Month)],Table1[Category],Table1[[#This Row],[Category]],Table1[Supplier],Table1[[#This Row],[Supplier]],Table1[Brand],Table1[[#This Row],[Brand]],Table1[Year],Table1[[#This Row],[Year]],Table1[Month],"&lt;="&amp;Table1[[#This Row],[Month]])</f>
        <v>51824</v>
      </c>
      <c r="H1107" s="17">
        <f>Table1[[#This Row],[YTD profit ]]+SUMIFS(Table1[Profit (Month)],Table1[Category],Table1[[#This Row],[Category]],Table1[Supplier],Table1[[#This Row],[Supplier]],Table1[Brand],Table1[[#This Row],[Brand]],Table1[Year],Table1[[#This Row],[Year]]-1,Table1[Month],"&gt;"&amp;Table1[[#This Row],[Month]])</f>
        <v>152412</v>
      </c>
      <c r="I1107" s="17" t="str">
        <f>TEXT(DATE(Table1[[#This Row],[Year]],Table1[[#This Row],[Month]],1),"mmmm")</f>
        <v>April</v>
      </c>
    </row>
    <row r="1108" spans="1:9" x14ac:dyDescent="0.35">
      <c r="A1108" t="s">
        <v>20</v>
      </c>
      <c r="B1108" t="s">
        <v>10</v>
      </c>
      <c r="C1108" t="s">
        <v>19</v>
      </c>
      <c r="D1108">
        <v>2020</v>
      </c>
      <c r="E1108">
        <v>5</v>
      </c>
      <c r="F1108" s="17">
        <v>11793</v>
      </c>
      <c r="G1108" s="17">
        <f>SUMIFS(Table1[Profit (Month)],Table1[Category],Table1[[#This Row],[Category]],Table1[Supplier],Table1[[#This Row],[Supplier]],Table1[Brand],Table1[[#This Row],[Brand]],Table1[Year],Table1[[#This Row],[Year]],Table1[Month],"&lt;="&amp;Table1[[#This Row],[Month]])</f>
        <v>63617</v>
      </c>
      <c r="H1108" s="17">
        <f>Table1[[#This Row],[YTD profit ]]+SUMIFS(Table1[Profit (Month)],Table1[Category],Table1[[#This Row],[Category]],Table1[Supplier],Table1[[#This Row],[Supplier]],Table1[Brand],Table1[[#This Row],[Brand]],Table1[Year],Table1[[#This Row],[Year]]-1,Table1[Month],"&gt;"&amp;Table1[[#This Row],[Month]])</f>
        <v>149757</v>
      </c>
      <c r="I1108" s="17" t="str">
        <f>TEXT(DATE(Table1[[#This Row],[Year]],Table1[[#This Row],[Month]],1),"mmmm")</f>
        <v>May</v>
      </c>
    </row>
    <row r="1109" spans="1:9" x14ac:dyDescent="0.35">
      <c r="A1109" t="s">
        <v>20</v>
      </c>
      <c r="B1109" t="s">
        <v>10</v>
      </c>
      <c r="C1109" t="s">
        <v>19</v>
      </c>
      <c r="D1109">
        <v>2020</v>
      </c>
      <c r="E1109">
        <v>6</v>
      </c>
      <c r="F1109" s="17">
        <v>14678</v>
      </c>
      <c r="G1109" s="17">
        <f>SUMIFS(Table1[Profit (Month)],Table1[Category],Table1[[#This Row],[Category]],Table1[Supplier],Table1[[#This Row],[Supplier]],Table1[Brand],Table1[[#This Row],[Brand]],Table1[Year],Table1[[#This Row],[Year]],Table1[Month],"&lt;="&amp;Table1[[#This Row],[Month]])</f>
        <v>78295</v>
      </c>
      <c r="H1109" s="17">
        <f>Table1[[#This Row],[YTD profit ]]+SUMIFS(Table1[Profit (Month)],Table1[Category],Table1[[#This Row],[Category]],Table1[Supplier],Table1[[#This Row],[Supplier]],Table1[Brand],Table1[[#This Row],[Brand]],Table1[Year],Table1[[#This Row],[Year]]-1,Table1[Month],"&gt;"&amp;Table1[[#This Row],[Month]])</f>
        <v>151814</v>
      </c>
      <c r="I1109" s="17" t="str">
        <f>TEXT(DATE(Table1[[#This Row],[Year]],Table1[[#This Row],[Month]],1),"mmmm")</f>
        <v>June</v>
      </c>
    </row>
    <row r="1110" spans="1:9" x14ac:dyDescent="0.35">
      <c r="A1110" t="s">
        <v>20</v>
      </c>
      <c r="B1110" t="s">
        <v>10</v>
      </c>
      <c r="C1110" t="s">
        <v>19</v>
      </c>
      <c r="D1110">
        <v>2020</v>
      </c>
      <c r="E1110">
        <v>7</v>
      </c>
      <c r="F1110" s="17">
        <v>10797</v>
      </c>
      <c r="G1110" s="17">
        <f>SUMIFS(Table1[Profit (Month)],Table1[Category],Table1[[#This Row],[Category]],Table1[Supplier],Table1[[#This Row],[Supplier]],Table1[Brand],Table1[[#This Row],[Brand]],Table1[Year],Table1[[#This Row],[Year]],Table1[Month],"&lt;="&amp;Table1[[#This Row],[Month]])</f>
        <v>89092</v>
      </c>
      <c r="H1110" s="17">
        <f>Table1[[#This Row],[YTD profit ]]+SUMIFS(Table1[Profit (Month)],Table1[Category],Table1[[#This Row],[Category]],Table1[Supplier],Table1[[#This Row],[Supplier]],Table1[Brand],Table1[[#This Row],[Brand]],Table1[Year],Table1[[#This Row],[Year]]-1,Table1[Month],"&gt;"&amp;Table1[[#This Row],[Month]])</f>
        <v>147612</v>
      </c>
      <c r="I1110" s="17" t="str">
        <f>TEXT(DATE(Table1[[#This Row],[Year]],Table1[[#This Row],[Month]],1),"mmmm")</f>
        <v>July</v>
      </c>
    </row>
    <row r="1111" spans="1:9" x14ac:dyDescent="0.35">
      <c r="A1111" t="s">
        <v>20</v>
      </c>
      <c r="B1111" t="s">
        <v>10</v>
      </c>
      <c r="C1111" t="s">
        <v>19</v>
      </c>
      <c r="D1111">
        <v>2020</v>
      </c>
      <c r="E1111">
        <v>8</v>
      </c>
      <c r="F1111" s="17">
        <v>11003</v>
      </c>
      <c r="G1111" s="17">
        <f>SUMIFS(Table1[Profit (Month)],Table1[Category],Table1[[#This Row],[Category]],Table1[Supplier],Table1[[#This Row],[Supplier]],Table1[Brand],Table1[[#This Row],[Brand]],Table1[Year],Table1[[#This Row],[Year]],Table1[Month],"&lt;="&amp;Table1[[#This Row],[Month]])</f>
        <v>100095</v>
      </c>
      <c r="H1111" s="17">
        <f>Table1[[#This Row],[YTD profit ]]+SUMIFS(Table1[Profit (Month)],Table1[Category],Table1[[#This Row],[Category]],Table1[Supplier],Table1[[#This Row],[Supplier]],Table1[Brand],Table1[[#This Row],[Brand]],Table1[Year],Table1[[#This Row],[Year]]-1,Table1[Month],"&gt;"&amp;Table1[[#This Row],[Month]])</f>
        <v>144953</v>
      </c>
      <c r="I1111" s="17" t="str">
        <f>TEXT(DATE(Table1[[#This Row],[Year]],Table1[[#This Row],[Month]],1),"mmmm")</f>
        <v>August</v>
      </c>
    </row>
    <row r="1112" spans="1:9" x14ac:dyDescent="0.35">
      <c r="A1112" t="s">
        <v>20</v>
      </c>
      <c r="B1112" t="s">
        <v>10</v>
      </c>
      <c r="C1112" t="s">
        <v>19</v>
      </c>
      <c r="D1112">
        <v>2020</v>
      </c>
      <c r="E1112">
        <v>9</v>
      </c>
      <c r="F1112" s="17">
        <v>12463</v>
      </c>
      <c r="G1112" s="17">
        <f>SUMIFS(Table1[Profit (Month)],Table1[Category],Table1[[#This Row],[Category]],Table1[Supplier],Table1[[#This Row],[Supplier]],Table1[Brand],Table1[[#This Row],[Brand]],Table1[Year],Table1[[#This Row],[Year]],Table1[Month],"&lt;="&amp;Table1[[#This Row],[Month]])</f>
        <v>112558</v>
      </c>
      <c r="H1112" s="17">
        <f>Table1[[#This Row],[YTD profit ]]+SUMIFS(Table1[Profit (Month)],Table1[Category],Table1[[#This Row],[Category]],Table1[Supplier],Table1[[#This Row],[Supplier]],Table1[Brand],Table1[[#This Row],[Brand]],Table1[Year],Table1[[#This Row],[Year]]-1,Table1[Month],"&gt;"&amp;Table1[[#This Row],[Month]])</f>
        <v>144719</v>
      </c>
      <c r="I1112" s="17" t="str">
        <f>TEXT(DATE(Table1[[#This Row],[Year]],Table1[[#This Row],[Month]],1),"mmmm")</f>
        <v>September</v>
      </c>
    </row>
    <row r="1113" spans="1:9" x14ac:dyDescent="0.35">
      <c r="A1113" t="s">
        <v>20</v>
      </c>
      <c r="B1113" t="s">
        <v>10</v>
      </c>
      <c r="C1113" t="s">
        <v>19</v>
      </c>
      <c r="D1113">
        <v>2020</v>
      </c>
      <c r="E1113">
        <v>10</v>
      </c>
      <c r="F1113" s="17">
        <v>11594</v>
      </c>
      <c r="G1113" s="17">
        <f>SUMIFS(Table1[Profit (Month)],Table1[Category],Table1[[#This Row],[Category]],Table1[Supplier],Table1[[#This Row],[Supplier]],Table1[Brand],Table1[[#This Row],[Brand]],Table1[Year],Table1[[#This Row],[Year]],Table1[Month],"&lt;="&amp;Table1[[#This Row],[Month]])</f>
        <v>124152</v>
      </c>
      <c r="H1113" s="17">
        <f>Table1[[#This Row],[YTD profit ]]+SUMIFS(Table1[Profit (Month)],Table1[Category],Table1[[#This Row],[Category]],Table1[Supplier],Table1[[#This Row],[Supplier]],Table1[Brand],Table1[[#This Row],[Brand]],Table1[Year],Table1[[#This Row],[Year]]-1,Table1[Month],"&gt;"&amp;Table1[[#This Row],[Month]])</f>
        <v>144941</v>
      </c>
      <c r="I1113" s="17" t="str">
        <f>TEXT(DATE(Table1[[#This Row],[Year]],Table1[[#This Row],[Month]],1),"mmmm")</f>
        <v>October</v>
      </c>
    </row>
    <row r="1114" spans="1:9" x14ac:dyDescent="0.35">
      <c r="A1114" t="s">
        <v>20</v>
      </c>
      <c r="B1114" t="s">
        <v>10</v>
      </c>
      <c r="C1114" t="s">
        <v>19</v>
      </c>
      <c r="D1114">
        <v>2020</v>
      </c>
      <c r="E1114">
        <v>11</v>
      </c>
      <c r="F1114" s="17">
        <v>13197</v>
      </c>
      <c r="G1114" s="17">
        <f>SUMIFS(Table1[Profit (Month)],Table1[Category],Table1[[#This Row],[Category]],Table1[Supplier],Table1[[#This Row],[Supplier]],Table1[Brand],Table1[[#This Row],[Brand]],Table1[Year],Table1[[#This Row],[Year]],Table1[Month],"&lt;="&amp;Table1[[#This Row],[Month]])</f>
        <v>137349</v>
      </c>
      <c r="H1114" s="17">
        <f>Table1[[#This Row],[YTD profit ]]+SUMIFS(Table1[Profit (Month)],Table1[Category],Table1[[#This Row],[Category]],Table1[Supplier],Table1[[#This Row],[Supplier]],Table1[Brand],Table1[[#This Row],[Brand]],Table1[Year],Table1[[#This Row],[Year]]-1,Table1[Month],"&gt;"&amp;Table1[[#This Row],[Month]])</f>
        <v>147594</v>
      </c>
      <c r="I1114" s="17" t="str">
        <f>TEXT(DATE(Table1[[#This Row],[Year]],Table1[[#This Row],[Month]],1),"mmmm")</f>
        <v>November</v>
      </c>
    </row>
    <row r="1115" spans="1:9" x14ac:dyDescent="0.35">
      <c r="A1115" t="s">
        <v>20</v>
      </c>
      <c r="B1115" t="s">
        <v>10</v>
      </c>
      <c r="C1115" t="s">
        <v>19</v>
      </c>
      <c r="D1115">
        <v>2020</v>
      </c>
      <c r="E1115">
        <v>12</v>
      </c>
      <c r="F1115" s="17">
        <v>13346</v>
      </c>
      <c r="G1115" s="17">
        <f>SUMIFS(Table1[Profit (Month)],Table1[Category],Table1[[#This Row],[Category]],Table1[Supplier],Table1[[#This Row],[Supplier]],Table1[Brand],Table1[[#This Row],[Brand]],Table1[Year],Table1[[#This Row],[Year]],Table1[Month],"&lt;="&amp;Table1[[#This Row],[Month]])</f>
        <v>150695</v>
      </c>
      <c r="H1115" s="17">
        <f>Table1[[#This Row],[YTD profit ]]+SUMIFS(Table1[Profit (Month)],Table1[Category],Table1[[#This Row],[Category]],Table1[Supplier],Table1[[#This Row],[Supplier]],Table1[Brand],Table1[[#This Row],[Brand]],Table1[Year],Table1[[#This Row],[Year]]-1,Table1[Month],"&gt;"&amp;Table1[[#This Row],[Month]])</f>
        <v>150695</v>
      </c>
      <c r="I1115" s="17" t="str">
        <f>TEXT(DATE(Table1[[#This Row],[Year]],Table1[[#This Row],[Month]],1),"mmmm")</f>
        <v>December</v>
      </c>
    </row>
    <row r="1116" spans="1:9" x14ac:dyDescent="0.35">
      <c r="A1116" t="s">
        <v>20</v>
      </c>
      <c r="B1116" t="s">
        <v>10</v>
      </c>
      <c r="C1116" t="s">
        <v>19</v>
      </c>
      <c r="D1116">
        <v>2021</v>
      </c>
      <c r="E1116">
        <v>1</v>
      </c>
      <c r="F1116" s="17">
        <v>13966</v>
      </c>
      <c r="G1116" s="17">
        <f>SUMIFS(Table1[Profit (Month)],Table1[Category],Table1[[#This Row],[Category]],Table1[Supplier],Table1[[#This Row],[Supplier]],Table1[Brand],Table1[[#This Row],[Brand]],Table1[Year],Table1[[#This Row],[Year]],Table1[Month],"&lt;="&amp;Table1[[#This Row],[Month]])</f>
        <v>13966</v>
      </c>
      <c r="H1116" s="17">
        <f>Table1[[#This Row],[YTD profit ]]+SUMIFS(Table1[Profit (Month)],Table1[Category],Table1[[#This Row],[Category]],Table1[Supplier],Table1[[#This Row],[Supplier]],Table1[Brand],Table1[[#This Row],[Brand]],Table1[Year],Table1[[#This Row],[Year]]-1,Table1[Month],"&gt;"&amp;Table1[[#This Row],[Month]])</f>
        <v>150250</v>
      </c>
      <c r="I1116" s="17" t="str">
        <f>TEXT(DATE(Table1[[#This Row],[Year]],Table1[[#This Row],[Month]],1),"mmmm")</f>
        <v>January</v>
      </c>
    </row>
    <row r="1117" spans="1:9" x14ac:dyDescent="0.35">
      <c r="A1117" t="s">
        <v>20</v>
      </c>
      <c r="B1117" t="s">
        <v>10</v>
      </c>
      <c r="C1117" t="s">
        <v>19</v>
      </c>
      <c r="D1117">
        <v>2021</v>
      </c>
      <c r="E1117">
        <v>2</v>
      </c>
      <c r="F1117" s="17">
        <v>11672</v>
      </c>
      <c r="G1117" s="17">
        <f>SUMIFS(Table1[Profit (Month)],Table1[Category],Table1[[#This Row],[Category]],Table1[Supplier],Table1[[#This Row],[Supplier]],Table1[Brand],Table1[[#This Row],[Brand]],Table1[Year],Table1[[#This Row],[Year]],Table1[Month],"&lt;="&amp;Table1[[#This Row],[Month]])</f>
        <v>25638</v>
      </c>
      <c r="H1117" s="17">
        <f>Table1[[#This Row],[YTD profit ]]+SUMIFS(Table1[Profit (Month)],Table1[Category],Table1[[#This Row],[Category]],Table1[Supplier],Table1[[#This Row],[Supplier]],Table1[Brand],Table1[[#This Row],[Brand]],Table1[Year],Table1[[#This Row],[Year]]-1,Table1[Month],"&gt;"&amp;Table1[[#This Row],[Month]])</f>
        <v>150390</v>
      </c>
      <c r="I1117" s="17" t="str">
        <f>TEXT(DATE(Table1[[#This Row],[Year]],Table1[[#This Row],[Month]],1),"mmmm")</f>
        <v>February</v>
      </c>
    </row>
    <row r="1118" spans="1:9" x14ac:dyDescent="0.35">
      <c r="A1118" t="s">
        <v>20</v>
      </c>
      <c r="B1118" t="s">
        <v>10</v>
      </c>
      <c r="C1118" t="s">
        <v>19</v>
      </c>
      <c r="D1118">
        <v>2021</v>
      </c>
      <c r="E1118">
        <v>3</v>
      </c>
      <c r="F1118" s="17">
        <v>13954</v>
      </c>
      <c r="G1118" s="17">
        <f>SUMIFS(Table1[Profit (Month)],Table1[Category],Table1[[#This Row],[Category]],Table1[Supplier],Table1[[#This Row],[Supplier]],Table1[Brand],Table1[[#This Row],[Brand]],Table1[Year],Table1[[#This Row],[Year]],Table1[Month],"&lt;="&amp;Table1[[#This Row],[Month]])</f>
        <v>39592</v>
      </c>
      <c r="H1118" s="17">
        <f>Table1[[#This Row],[YTD profit ]]+SUMIFS(Table1[Profit (Month)],Table1[Category],Table1[[#This Row],[Category]],Table1[Supplier],Table1[[#This Row],[Supplier]],Table1[Brand],Table1[[#This Row],[Brand]],Table1[Year],Table1[[#This Row],[Year]]-1,Table1[Month],"&gt;"&amp;Table1[[#This Row],[Month]])</f>
        <v>151525</v>
      </c>
      <c r="I1118" s="17" t="str">
        <f>TEXT(DATE(Table1[[#This Row],[Year]],Table1[[#This Row],[Month]],1),"mmmm")</f>
        <v>March</v>
      </c>
    </row>
    <row r="1119" spans="1:9" x14ac:dyDescent="0.35">
      <c r="A1119" t="s">
        <v>20</v>
      </c>
      <c r="B1119" t="s">
        <v>10</v>
      </c>
      <c r="C1119" t="s">
        <v>19</v>
      </c>
      <c r="D1119">
        <v>2021</v>
      </c>
      <c r="E1119">
        <v>4</v>
      </c>
      <c r="F1119" s="17">
        <v>13685</v>
      </c>
      <c r="G1119" s="17">
        <f>SUMIFS(Table1[Profit (Month)],Table1[Category],Table1[[#This Row],[Category]],Table1[Supplier],Table1[[#This Row],[Supplier]],Table1[Brand],Table1[[#This Row],[Brand]],Table1[Year],Table1[[#This Row],[Year]],Table1[Month],"&lt;="&amp;Table1[[#This Row],[Month]])</f>
        <v>53277</v>
      </c>
      <c r="H1119" s="17">
        <f>Table1[[#This Row],[YTD profit ]]+SUMIFS(Table1[Profit (Month)],Table1[Category],Table1[[#This Row],[Category]],Table1[Supplier],Table1[[#This Row],[Supplier]],Table1[Brand],Table1[[#This Row],[Brand]],Table1[Year],Table1[[#This Row],[Year]]-1,Table1[Month],"&gt;"&amp;Table1[[#This Row],[Month]])</f>
        <v>152148</v>
      </c>
      <c r="I1119" s="17" t="str">
        <f>TEXT(DATE(Table1[[#This Row],[Year]],Table1[[#This Row],[Month]],1),"mmmm")</f>
        <v>April</v>
      </c>
    </row>
    <row r="1120" spans="1:9" x14ac:dyDescent="0.35">
      <c r="A1120" t="s">
        <v>20</v>
      </c>
      <c r="B1120" t="s">
        <v>10</v>
      </c>
      <c r="C1120" t="s">
        <v>19</v>
      </c>
      <c r="D1120">
        <v>2021</v>
      </c>
      <c r="E1120">
        <v>5</v>
      </c>
      <c r="F1120" s="17">
        <v>11874</v>
      </c>
      <c r="G1120" s="17">
        <f>SUMIFS(Table1[Profit (Month)],Table1[Category],Table1[[#This Row],[Category]],Table1[Supplier],Table1[[#This Row],[Supplier]],Table1[Brand],Table1[[#This Row],[Brand]],Table1[Year],Table1[[#This Row],[Year]],Table1[Month],"&lt;="&amp;Table1[[#This Row],[Month]])</f>
        <v>65151</v>
      </c>
      <c r="H1120" s="17">
        <f>Table1[[#This Row],[YTD profit ]]+SUMIFS(Table1[Profit (Month)],Table1[Category],Table1[[#This Row],[Category]],Table1[Supplier],Table1[[#This Row],[Supplier]],Table1[Brand],Table1[[#This Row],[Brand]],Table1[Year],Table1[[#This Row],[Year]]-1,Table1[Month],"&gt;"&amp;Table1[[#This Row],[Month]])</f>
        <v>152229</v>
      </c>
      <c r="I1120" s="17" t="str">
        <f>TEXT(DATE(Table1[[#This Row],[Year]],Table1[[#This Row],[Month]],1),"mmmm")</f>
        <v>May</v>
      </c>
    </row>
    <row r="1121" spans="1:9" x14ac:dyDescent="0.35">
      <c r="A1121" t="s">
        <v>20</v>
      </c>
      <c r="B1121" t="s">
        <v>10</v>
      </c>
      <c r="C1121" t="s">
        <v>19</v>
      </c>
      <c r="D1121">
        <v>2021</v>
      </c>
      <c r="E1121">
        <v>6</v>
      </c>
      <c r="F1121" s="17">
        <v>10936</v>
      </c>
      <c r="G1121" s="17">
        <f>SUMIFS(Table1[Profit (Month)],Table1[Category],Table1[[#This Row],[Category]],Table1[Supplier],Table1[[#This Row],[Supplier]],Table1[Brand],Table1[[#This Row],[Brand]],Table1[Year],Table1[[#This Row],[Year]],Table1[Month],"&lt;="&amp;Table1[[#This Row],[Month]])</f>
        <v>76087</v>
      </c>
      <c r="H1121" s="17">
        <f>Table1[[#This Row],[YTD profit ]]+SUMIFS(Table1[Profit (Month)],Table1[Category],Table1[[#This Row],[Category]],Table1[Supplier],Table1[[#This Row],[Supplier]],Table1[Brand],Table1[[#This Row],[Brand]],Table1[Year],Table1[[#This Row],[Year]]-1,Table1[Month],"&gt;"&amp;Table1[[#This Row],[Month]])</f>
        <v>148487</v>
      </c>
      <c r="I1121" s="17" t="str">
        <f>TEXT(DATE(Table1[[#This Row],[Year]],Table1[[#This Row],[Month]],1),"mmmm")</f>
        <v>June</v>
      </c>
    </row>
    <row r="1122" spans="1:9" x14ac:dyDescent="0.35">
      <c r="A1122" t="s">
        <v>20</v>
      </c>
      <c r="B1122" t="s">
        <v>10</v>
      </c>
      <c r="C1122" t="s">
        <v>19</v>
      </c>
      <c r="D1122">
        <v>2021</v>
      </c>
      <c r="E1122">
        <v>7</v>
      </c>
      <c r="F1122" s="17">
        <v>12127</v>
      </c>
      <c r="G1122" s="17">
        <f>SUMIFS(Table1[Profit (Month)],Table1[Category],Table1[[#This Row],[Category]],Table1[Supplier],Table1[[#This Row],[Supplier]],Table1[Brand],Table1[[#This Row],[Brand]],Table1[Year],Table1[[#This Row],[Year]],Table1[Month],"&lt;="&amp;Table1[[#This Row],[Month]])</f>
        <v>88214</v>
      </c>
      <c r="H1122" s="17">
        <f>Table1[[#This Row],[YTD profit ]]+SUMIFS(Table1[Profit (Month)],Table1[Category],Table1[[#This Row],[Category]],Table1[Supplier],Table1[[#This Row],[Supplier]],Table1[Brand],Table1[[#This Row],[Brand]],Table1[Year],Table1[[#This Row],[Year]]-1,Table1[Month],"&gt;"&amp;Table1[[#This Row],[Month]])</f>
        <v>149817</v>
      </c>
      <c r="I1122" s="17" t="str">
        <f>TEXT(DATE(Table1[[#This Row],[Year]],Table1[[#This Row],[Month]],1),"mmmm")</f>
        <v>July</v>
      </c>
    </row>
    <row r="1123" spans="1:9" x14ac:dyDescent="0.35">
      <c r="A1123" t="s">
        <v>20</v>
      </c>
      <c r="B1123" t="s">
        <v>10</v>
      </c>
      <c r="C1123" t="s">
        <v>19</v>
      </c>
      <c r="D1123">
        <v>2021</v>
      </c>
      <c r="E1123">
        <v>8</v>
      </c>
      <c r="F1123" s="17">
        <v>11396</v>
      </c>
      <c r="G1123" s="17">
        <f>SUMIFS(Table1[Profit (Month)],Table1[Category],Table1[[#This Row],[Category]],Table1[Supplier],Table1[[#This Row],[Supplier]],Table1[Brand],Table1[[#This Row],[Brand]],Table1[Year],Table1[[#This Row],[Year]],Table1[Month],"&lt;="&amp;Table1[[#This Row],[Month]])</f>
        <v>99610</v>
      </c>
      <c r="H1123" s="17">
        <f>Table1[[#This Row],[YTD profit ]]+SUMIFS(Table1[Profit (Month)],Table1[Category],Table1[[#This Row],[Category]],Table1[Supplier],Table1[[#This Row],[Supplier]],Table1[Brand],Table1[[#This Row],[Brand]],Table1[Year],Table1[[#This Row],[Year]]-1,Table1[Month],"&gt;"&amp;Table1[[#This Row],[Month]])</f>
        <v>150210</v>
      </c>
      <c r="I1123" s="17" t="str">
        <f>TEXT(DATE(Table1[[#This Row],[Year]],Table1[[#This Row],[Month]],1),"mmmm")</f>
        <v>August</v>
      </c>
    </row>
    <row r="1124" spans="1:9" x14ac:dyDescent="0.35">
      <c r="A1124" t="s">
        <v>20</v>
      </c>
      <c r="B1124" t="s">
        <v>10</v>
      </c>
      <c r="C1124" t="s">
        <v>19</v>
      </c>
      <c r="D1124">
        <v>2021</v>
      </c>
      <c r="E1124">
        <v>9</v>
      </c>
      <c r="F1124" s="17">
        <v>13434</v>
      </c>
      <c r="G1124" s="17">
        <f>SUMIFS(Table1[Profit (Month)],Table1[Category],Table1[[#This Row],[Category]],Table1[Supplier],Table1[[#This Row],[Supplier]],Table1[Brand],Table1[[#This Row],[Brand]],Table1[Year],Table1[[#This Row],[Year]],Table1[Month],"&lt;="&amp;Table1[[#This Row],[Month]])</f>
        <v>113044</v>
      </c>
      <c r="H1124" s="17">
        <f>Table1[[#This Row],[YTD profit ]]+SUMIFS(Table1[Profit (Month)],Table1[Category],Table1[[#This Row],[Category]],Table1[Supplier],Table1[[#This Row],[Supplier]],Table1[Brand],Table1[[#This Row],[Brand]],Table1[Year],Table1[[#This Row],[Year]]-1,Table1[Month],"&gt;"&amp;Table1[[#This Row],[Month]])</f>
        <v>151181</v>
      </c>
      <c r="I1124" s="17" t="str">
        <f>TEXT(DATE(Table1[[#This Row],[Year]],Table1[[#This Row],[Month]],1),"mmmm")</f>
        <v>September</v>
      </c>
    </row>
    <row r="1125" spans="1:9" x14ac:dyDescent="0.35">
      <c r="A1125" t="s">
        <v>20</v>
      </c>
      <c r="B1125" t="s">
        <v>10</v>
      </c>
      <c r="C1125" t="s">
        <v>19</v>
      </c>
      <c r="D1125">
        <v>2021</v>
      </c>
      <c r="E1125">
        <v>10</v>
      </c>
      <c r="F1125" s="17">
        <v>14832</v>
      </c>
      <c r="G1125" s="17">
        <f>SUMIFS(Table1[Profit (Month)],Table1[Category],Table1[[#This Row],[Category]],Table1[Supplier],Table1[[#This Row],[Supplier]],Table1[Brand],Table1[[#This Row],[Brand]],Table1[Year],Table1[[#This Row],[Year]],Table1[Month],"&lt;="&amp;Table1[[#This Row],[Month]])</f>
        <v>127876</v>
      </c>
      <c r="H1125" s="17">
        <f>Table1[[#This Row],[YTD profit ]]+SUMIFS(Table1[Profit (Month)],Table1[Category],Table1[[#This Row],[Category]],Table1[Supplier],Table1[[#This Row],[Supplier]],Table1[Brand],Table1[[#This Row],[Brand]],Table1[Year],Table1[[#This Row],[Year]]-1,Table1[Month],"&gt;"&amp;Table1[[#This Row],[Month]])</f>
        <v>154419</v>
      </c>
      <c r="I1125" s="17" t="str">
        <f>TEXT(DATE(Table1[[#This Row],[Year]],Table1[[#This Row],[Month]],1),"mmmm")</f>
        <v>October</v>
      </c>
    </row>
    <row r="1126" spans="1:9" x14ac:dyDescent="0.35">
      <c r="A1126" t="s">
        <v>20</v>
      </c>
      <c r="B1126" t="s">
        <v>10</v>
      </c>
      <c r="C1126" t="s">
        <v>19</v>
      </c>
      <c r="D1126">
        <v>2021</v>
      </c>
      <c r="E1126">
        <v>11</v>
      </c>
      <c r="F1126" s="17">
        <v>14448</v>
      </c>
      <c r="G1126" s="17">
        <f>SUMIFS(Table1[Profit (Month)],Table1[Category],Table1[[#This Row],[Category]],Table1[Supplier],Table1[[#This Row],[Supplier]],Table1[Brand],Table1[[#This Row],[Brand]],Table1[Year],Table1[[#This Row],[Year]],Table1[Month],"&lt;="&amp;Table1[[#This Row],[Month]])</f>
        <v>142324</v>
      </c>
      <c r="H1126" s="17">
        <f>Table1[[#This Row],[YTD profit ]]+SUMIFS(Table1[Profit (Month)],Table1[Category],Table1[[#This Row],[Category]],Table1[Supplier],Table1[[#This Row],[Supplier]],Table1[Brand],Table1[[#This Row],[Brand]],Table1[Year],Table1[[#This Row],[Year]]-1,Table1[Month],"&gt;"&amp;Table1[[#This Row],[Month]])</f>
        <v>155670</v>
      </c>
      <c r="I1126" s="17" t="str">
        <f>TEXT(DATE(Table1[[#This Row],[Year]],Table1[[#This Row],[Month]],1),"mmmm")</f>
        <v>November</v>
      </c>
    </row>
    <row r="1127" spans="1:9" x14ac:dyDescent="0.35">
      <c r="A1127" t="s">
        <v>20</v>
      </c>
      <c r="B1127" t="s">
        <v>10</v>
      </c>
      <c r="C1127" t="s">
        <v>19</v>
      </c>
      <c r="D1127">
        <v>2021</v>
      </c>
      <c r="E1127">
        <v>12</v>
      </c>
      <c r="F1127" s="17">
        <v>13124</v>
      </c>
      <c r="G1127" s="17">
        <f>SUMIFS(Table1[Profit (Month)],Table1[Category],Table1[[#This Row],[Category]],Table1[Supplier],Table1[[#This Row],[Supplier]],Table1[Brand],Table1[[#This Row],[Brand]],Table1[Year],Table1[[#This Row],[Year]],Table1[Month],"&lt;="&amp;Table1[[#This Row],[Month]])</f>
        <v>155448</v>
      </c>
      <c r="H1127" s="17">
        <f>Table1[[#This Row],[YTD profit ]]+SUMIFS(Table1[Profit (Month)],Table1[Category],Table1[[#This Row],[Category]],Table1[Supplier],Table1[[#This Row],[Supplier]],Table1[Brand],Table1[[#This Row],[Brand]],Table1[Year],Table1[[#This Row],[Year]]-1,Table1[Month],"&gt;"&amp;Table1[[#This Row],[Month]])</f>
        <v>155448</v>
      </c>
      <c r="I1127" s="17" t="str">
        <f>TEXT(DATE(Table1[[#This Row],[Year]],Table1[[#This Row],[Month]],1),"mmmm")</f>
        <v>December</v>
      </c>
    </row>
    <row r="1128" spans="1:9" x14ac:dyDescent="0.35">
      <c r="A1128" t="s">
        <v>20</v>
      </c>
      <c r="B1128" t="s">
        <v>10</v>
      </c>
      <c r="C1128" t="s">
        <v>19</v>
      </c>
      <c r="D1128">
        <v>2022</v>
      </c>
      <c r="E1128">
        <v>1</v>
      </c>
      <c r="F1128" s="17">
        <v>10840</v>
      </c>
      <c r="G1128" s="17">
        <f>SUMIFS(Table1[Profit (Month)],Table1[Category],Table1[[#This Row],[Category]],Table1[Supplier],Table1[[#This Row],[Supplier]],Table1[Brand],Table1[[#This Row],[Brand]],Table1[Year],Table1[[#This Row],[Year]],Table1[Month],"&lt;="&amp;Table1[[#This Row],[Month]])</f>
        <v>10840</v>
      </c>
      <c r="H1128" s="17">
        <f>Table1[[#This Row],[YTD profit ]]+SUMIFS(Table1[Profit (Month)],Table1[Category],Table1[[#This Row],[Category]],Table1[Supplier],Table1[[#This Row],[Supplier]],Table1[Brand],Table1[[#This Row],[Brand]],Table1[Year],Table1[[#This Row],[Year]]-1,Table1[Month],"&gt;"&amp;Table1[[#This Row],[Month]])</f>
        <v>152322</v>
      </c>
      <c r="I1128" s="17" t="str">
        <f>TEXT(DATE(Table1[[#This Row],[Year]],Table1[[#This Row],[Month]],1),"mmmm")</f>
        <v>January</v>
      </c>
    </row>
    <row r="1129" spans="1:9" x14ac:dyDescent="0.35">
      <c r="A1129" t="s">
        <v>20</v>
      </c>
      <c r="B1129" t="s">
        <v>10</v>
      </c>
      <c r="C1129" t="s">
        <v>19</v>
      </c>
      <c r="D1129">
        <v>2022</v>
      </c>
      <c r="E1129">
        <v>2</v>
      </c>
      <c r="F1129" s="17">
        <v>11120</v>
      </c>
      <c r="G1129" s="17">
        <f>SUMIFS(Table1[Profit (Month)],Table1[Category],Table1[[#This Row],[Category]],Table1[Supplier],Table1[[#This Row],[Supplier]],Table1[Brand],Table1[[#This Row],[Brand]],Table1[Year],Table1[[#This Row],[Year]],Table1[Month],"&lt;="&amp;Table1[[#This Row],[Month]])</f>
        <v>21960</v>
      </c>
      <c r="H1129" s="17">
        <f>Table1[[#This Row],[YTD profit ]]+SUMIFS(Table1[Profit (Month)],Table1[Category],Table1[[#This Row],[Category]],Table1[Supplier],Table1[[#This Row],[Supplier]],Table1[Brand],Table1[[#This Row],[Brand]],Table1[Year],Table1[[#This Row],[Year]]-1,Table1[Month],"&gt;"&amp;Table1[[#This Row],[Month]])</f>
        <v>151770</v>
      </c>
      <c r="I1129" s="17" t="str">
        <f>TEXT(DATE(Table1[[#This Row],[Year]],Table1[[#This Row],[Month]],1),"mmmm")</f>
        <v>February</v>
      </c>
    </row>
    <row r="1130" spans="1:9" x14ac:dyDescent="0.35">
      <c r="A1130" t="s">
        <v>20</v>
      </c>
      <c r="B1130" t="s">
        <v>10</v>
      </c>
      <c r="C1130" t="s">
        <v>19</v>
      </c>
      <c r="D1130">
        <v>2022</v>
      </c>
      <c r="E1130">
        <v>3</v>
      </c>
      <c r="F1130" s="17">
        <v>13883</v>
      </c>
      <c r="G1130" s="17">
        <f>SUMIFS(Table1[Profit (Month)],Table1[Category],Table1[[#This Row],[Category]],Table1[Supplier],Table1[[#This Row],[Supplier]],Table1[Brand],Table1[[#This Row],[Brand]],Table1[Year],Table1[[#This Row],[Year]],Table1[Month],"&lt;="&amp;Table1[[#This Row],[Month]])</f>
        <v>35843</v>
      </c>
      <c r="H1130" s="17">
        <f>Table1[[#This Row],[YTD profit ]]+SUMIFS(Table1[Profit (Month)],Table1[Category],Table1[[#This Row],[Category]],Table1[Supplier],Table1[[#This Row],[Supplier]],Table1[Brand],Table1[[#This Row],[Brand]],Table1[Year],Table1[[#This Row],[Year]]-1,Table1[Month],"&gt;"&amp;Table1[[#This Row],[Month]])</f>
        <v>151699</v>
      </c>
      <c r="I1130" s="17" t="str">
        <f>TEXT(DATE(Table1[[#This Row],[Year]],Table1[[#This Row],[Month]],1),"mmmm")</f>
        <v>March</v>
      </c>
    </row>
    <row r="1131" spans="1:9" x14ac:dyDescent="0.35">
      <c r="A1131" t="s">
        <v>20</v>
      </c>
      <c r="B1131" t="s">
        <v>10</v>
      </c>
      <c r="C1131" t="s">
        <v>19</v>
      </c>
      <c r="D1131">
        <v>2022</v>
      </c>
      <c r="E1131">
        <v>4</v>
      </c>
      <c r="F1131" s="17">
        <v>12723</v>
      </c>
      <c r="G1131" s="17">
        <f>SUMIFS(Table1[Profit (Month)],Table1[Category],Table1[[#This Row],[Category]],Table1[Supplier],Table1[[#This Row],[Supplier]],Table1[Brand],Table1[[#This Row],[Brand]],Table1[Year],Table1[[#This Row],[Year]],Table1[Month],"&lt;="&amp;Table1[[#This Row],[Month]])</f>
        <v>48566</v>
      </c>
      <c r="H1131" s="17">
        <f>Table1[[#This Row],[YTD profit ]]+SUMIFS(Table1[Profit (Month)],Table1[Category],Table1[[#This Row],[Category]],Table1[Supplier],Table1[[#This Row],[Supplier]],Table1[Brand],Table1[[#This Row],[Brand]],Table1[Year],Table1[[#This Row],[Year]]-1,Table1[Month],"&gt;"&amp;Table1[[#This Row],[Month]])</f>
        <v>150737</v>
      </c>
      <c r="I1131" s="17" t="str">
        <f>TEXT(DATE(Table1[[#This Row],[Year]],Table1[[#This Row],[Month]],1),"mmmm")</f>
        <v>April</v>
      </c>
    </row>
    <row r="1132" spans="1:9" x14ac:dyDescent="0.35">
      <c r="A1132" t="s">
        <v>20</v>
      </c>
      <c r="B1132" t="s">
        <v>10</v>
      </c>
      <c r="C1132" t="s">
        <v>19</v>
      </c>
      <c r="D1132">
        <v>2022</v>
      </c>
      <c r="E1132">
        <v>5</v>
      </c>
      <c r="F1132" s="17">
        <v>13144</v>
      </c>
      <c r="G1132" s="17">
        <f>SUMIFS(Table1[Profit (Month)],Table1[Category],Table1[[#This Row],[Category]],Table1[Supplier],Table1[[#This Row],[Supplier]],Table1[Brand],Table1[[#This Row],[Brand]],Table1[Year],Table1[[#This Row],[Year]],Table1[Month],"&lt;="&amp;Table1[[#This Row],[Month]])</f>
        <v>61710</v>
      </c>
      <c r="H1132" s="17">
        <f>Table1[[#This Row],[YTD profit ]]+SUMIFS(Table1[Profit (Month)],Table1[Category],Table1[[#This Row],[Category]],Table1[Supplier],Table1[[#This Row],[Supplier]],Table1[Brand],Table1[[#This Row],[Brand]],Table1[Year],Table1[[#This Row],[Year]]-1,Table1[Month],"&gt;"&amp;Table1[[#This Row],[Month]])</f>
        <v>152007</v>
      </c>
      <c r="I1132" s="17" t="str">
        <f>TEXT(DATE(Table1[[#This Row],[Year]],Table1[[#This Row],[Month]],1),"mmmm")</f>
        <v>May</v>
      </c>
    </row>
    <row r="1133" spans="1:9" x14ac:dyDescent="0.35">
      <c r="A1133" t="s">
        <v>20</v>
      </c>
      <c r="B1133" t="s">
        <v>10</v>
      </c>
      <c r="C1133" t="s">
        <v>19</v>
      </c>
      <c r="D1133">
        <v>2022</v>
      </c>
      <c r="E1133">
        <v>6</v>
      </c>
      <c r="F1133" s="17">
        <v>10741</v>
      </c>
      <c r="G1133" s="17">
        <f>SUMIFS(Table1[Profit (Month)],Table1[Category],Table1[[#This Row],[Category]],Table1[Supplier],Table1[[#This Row],[Supplier]],Table1[Brand],Table1[[#This Row],[Brand]],Table1[Year],Table1[[#This Row],[Year]],Table1[Month],"&lt;="&amp;Table1[[#This Row],[Month]])</f>
        <v>72451</v>
      </c>
      <c r="H1133" s="17">
        <f>Table1[[#This Row],[YTD profit ]]+SUMIFS(Table1[Profit (Month)],Table1[Category],Table1[[#This Row],[Category]],Table1[Supplier],Table1[[#This Row],[Supplier]],Table1[Brand],Table1[[#This Row],[Brand]],Table1[Year],Table1[[#This Row],[Year]]-1,Table1[Month],"&gt;"&amp;Table1[[#This Row],[Month]])</f>
        <v>151812</v>
      </c>
      <c r="I1133" s="17" t="str">
        <f>TEXT(DATE(Table1[[#This Row],[Year]],Table1[[#This Row],[Month]],1),"mmmm")</f>
        <v>June</v>
      </c>
    </row>
    <row r="1134" spans="1:9" x14ac:dyDescent="0.35">
      <c r="A1134" t="s">
        <v>20</v>
      </c>
      <c r="B1134" t="s">
        <v>10</v>
      </c>
      <c r="C1134" t="s">
        <v>19</v>
      </c>
      <c r="D1134">
        <v>2022</v>
      </c>
      <c r="E1134">
        <v>7</v>
      </c>
      <c r="F1134" s="17">
        <v>14078</v>
      </c>
      <c r="G1134" s="17">
        <f>SUMIFS(Table1[Profit (Month)],Table1[Category],Table1[[#This Row],[Category]],Table1[Supplier],Table1[[#This Row],[Supplier]],Table1[Brand],Table1[[#This Row],[Brand]],Table1[Year],Table1[[#This Row],[Year]],Table1[Month],"&lt;="&amp;Table1[[#This Row],[Month]])</f>
        <v>86529</v>
      </c>
      <c r="H1134" s="17">
        <f>Table1[[#This Row],[YTD profit ]]+SUMIFS(Table1[Profit (Month)],Table1[Category],Table1[[#This Row],[Category]],Table1[Supplier],Table1[[#This Row],[Supplier]],Table1[Brand],Table1[[#This Row],[Brand]],Table1[Year],Table1[[#This Row],[Year]]-1,Table1[Month],"&gt;"&amp;Table1[[#This Row],[Month]])</f>
        <v>153763</v>
      </c>
      <c r="I1134" s="17" t="str">
        <f>TEXT(DATE(Table1[[#This Row],[Year]],Table1[[#This Row],[Month]],1),"mmmm")</f>
        <v>July</v>
      </c>
    </row>
    <row r="1135" spans="1:9" x14ac:dyDescent="0.35">
      <c r="A1135" t="s">
        <v>20</v>
      </c>
      <c r="B1135" t="s">
        <v>10</v>
      </c>
      <c r="C1135" t="s">
        <v>19</v>
      </c>
      <c r="D1135">
        <v>2022</v>
      </c>
      <c r="E1135">
        <v>8</v>
      </c>
      <c r="F1135" s="17">
        <v>12393</v>
      </c>
      <c r="G1135" s="17">
        <f>SUMIFS(Table1[Profit (Month)],Table1[Category],Table1[[#This Row],[Category]],Table1[Supplier],Table1[[#This Row],[Supplier]],Table1[Brand],Table1[[#This Row],[Brand]],Table1[Year],Table1[[#This Row],[Year]],Table1[Month],"&lt;="&amp;Table1[[#This Row],[Month]])</f>
        <v>98922</v>
      </c>
      <c r="H1135" s="17">
        <f>Table1[[#This Row],[YTD profit ]]+SUMIFS(Table1[Profit (Month)],Table1[Category],Table1[[#This Row],[Category]],Table1[Supplier],Table1[[#This Row],[Supplier]],Table1[Brand],Table1[[#This Row],[Brand]],Table1[Year],Table1[[#This Row],[Year]]-1,Table1[Month],"&gt;"&amp;Table1[[#This Row],[Month]])</f>
        <v>154760</v>
      </c>
      <c r="I1135" s="17" t="str">
        <f>TEXT(DATE(Table1[[#This Row],[Year]],Table1[[#This Row],[Month]],1),"mmmm")</f>
        <v>August</v>
      </c>
    </row>
    <row r="1136" spans="1:9" x14ac:dyDescent="0.35">
      <c r="A1136" t="s">
        <v>20</v>
      </c>
      <c r="B1136" t="s">
        <v>10</v>
      </c>
      <c r="C1136" t="s">
        <v>19</v>
      </c>
      <c r="D1136">
        <v>2022</v>
      </c>
      <c r="E1136">
        <v>9</v>
      </c>
      <c r="F1136" s="17">
        <v>11650</v>
      </c>
      <c r="G1136" s="17">
        <f>SUMIFS(Table1[Profit (Month)],Table1[Category],Table1[[#This Row],[Category]],Table1[Supplier],Table1[[#This Row],[Supplier]],Table1[Brand],Table1[[#This Row],[Brand]],Table1[Year],Table1[[#This Row],[Year]],Table1[Month],"&lt;="&amp;Table1[[#This Row],[Month]])</f>
        <v>110572</v>
      </c>
      <c r="H1136" s="17">
        <f>Table1[[#This Row],[YTD profit ]]+SUMIFS(Table1[Profit (Month)],Table1[Category],Table1[[#This Row],[Category]],Table1[Supplier],Table1[[#This Row],[Supplier]],Table1[Brand],Table1[[#This Row],[Brand]],Table1[Year],Table1[[#This Row],[Year]]-1,Table1[Month],"&gt;"&amp;Table1[[#This Row],[Month]])</f>
        <v>152976</v>
      </c>
      <c r="I1136" s="17" t="str">
        <f>TEXT(DATE(Table1[[#This Row],[Year]],Table1[[#This Row],[Month]],1),"mmmm")</f>
        <v>September</v>
      </c>
    </row>
    <row r="1137" spans="1:9" x14ac:dyDescent="0.35">
      <c r="A1137" t="s">
        <v>20</v>
      </c>
      <c r="B1137" t="s">
        <v>10</v>
      </c>
      <c r="C1137" t="s">
        <v>19</v>
      </c>
      <c r="D1137">
        <v>2022</v>
      </c>
      <c r="E1137">
        <v>10</v>
      </c>
      <c r="F1137" s="17">
        <v>10700</v>
      </c>
      <c r="G1137" s="17">
        <f>SUMIFS(Table1[Profit (Month)],Table1[Category],Table1[[#This Row],[Category]],Table1[Supplier],Table1[[#This Row],[Supplier]],Table1[Brand],Table1[[#This Row],[Brand]],Table1[Year],Table1[[#This Row],[Year]],Table1[Month],"&lt;="&amp;Table1[[#This Row],[Month]])</f>
        <v>121272</v>
      </c>
      <c r="H1137" s="17">
        <f>Table1[[#This Row],[YTD profit ]]+SUMIFS(Table1[Profit (Month)],Table1[Category],Table1[[#This Row],[Category]],Table1[Supplier],Table1[[#This Row],[Supplier]],Table1[Brand],Table1[[#This Row],[Brand]],Table1[Year],Table1[[#This Row],[Year]]-1,Table1[Month],"&gt;"&amp;Table1[[#This Row],[Month]])</f>
        <v>148844</v>
      </c>
      <c r="I1137" s="17" t="str">
        <f>TEXT(DATE(Table1[[#This Row],[Year]],Table1[[#This Row],[Month]],1),"mmmm")</f>
        <v>October</v>
      </c>
    </row>
    <row r="1138" spans="1:9" x14ac:dyDescent="0.35">
      <c r="A1138" t="s">
        <v>20</v>
      </c>
      <c r="B1138" t="s">
        <v>10</v>
      </c>
      <c r="C1138" t="s">
        <v>19</v>
      </c>
      <c r="D1138">
        <v>2022</v>
      </c>
      <c r="E1138">
        <v>11</v>
      </c>
      <c r="F1138" s="17">
        <v>14811</v>
      </c>
      <c r="G1138" s="17">
        <f>SUMIFS(Table1[Profit (Month)],Table1[Category],Table1[[#This Row],[Category]],Table1[Supplier],Table1[[#This Row],[Supplier]],Table1[Brand],Table1[[#This Row],[Brand]],Table1[Year],Table1[[#This Row],[Year]],Table1[Month],"&lt;="&amp;Table1[[#This Row],[Month]])</f>
        <v>136083</v>
      </c>
      <c r="H1138" s="17">
        <f>Table1[[#This Row],[YTD profit ]]+SUMIFS(Table1[Profit (Month)],Table1[Category],Table1[[#This Row],[Category]],Table1[Supplier],Table1[[#This Row],[Supplier]],Table1[Brand],Table1[[#This Row],[Brand]],Table1[Year],Table1[[#This Row],[Year]]-1,Table1[Month],"&gt;"&amp;Table1[[#This Row],[Month]])</f>
        <v>149207</v>
      </c>
      <c r="I1138" s="17" t="str">
        <f>TEXT(DATE(Table1[[#This Row],[Year]],Table1[[#This Row],[Month]],1),"mmmm")</f>
        <v>November</v>
      </c>
    </row>
    <row r="1139" spans="1:9" x14ac:dyDescent="0.35">
      <c r="A1139" t="s">
        <v>20</v>
      </c>
      <c r="B1139" t="s">
        <v>10</v>
      </c>
      <c r="C1139" t="s">
        <v>19</v>
      </c>
      <c r="D1139">
        <v>2022</v>
      </c>
      <c r="E1139">
        <v>12</v>
      </c>
      <c r="F1139" s="17">
        <v>10472</v>
      </c>
      <c r="G1139" s="17">
        <f>SUMIFS(Table1[Profit (Month)],Table1[Category],Table1[[#This Row],[Category]],Table1[Supplier],Table1[[#This Row],[Supplier]],Table1[Brand],Table1[[#This Row],[Brand]],Table1[Year],Table1[[#This Row],[Year]],Table1[Month],"&lt;="&amp;Table1[[#This Row],[Month]])</f>
        <v>146555</v>
      </c>
      <c r="H1139" s="17">
        <f>Table1[[#This Row],[YTD profit ]]+SUMIFS(Table1[Profit (Month)],Table1[Category],Table1[[#This Row],[Category]],Table1[Supplier],Table1[[#This Row],[Supplier]],Table1[Brand],Table1[[#This Row],[Brand]],Table1[Year],Table1[[#This Row],[Year]]-1,Table1[Month],"&gt;"&amp;Table1[[#This Row],[Month]])</f>
        <v>146555</v>
      </c>
      <c r="I1139" s="17" t="str">
        <f>TEXT(DATE(Table1[[#This Row],[Year]],Table1[[#This Row],[Month]],1),"mmmm")</f>
        <v>December</v>
      </c>
    </row>
    <row r="1140" spans="1:9" x14ac:dyDescent="0.35">
      <c r="A1140" t="s">
        <v>20</v>
      </c>
      <c r="B1140" t="s">
        <v>10</v>
      </c>
      <c r="C1140" t="s">
        <v>19</v>
      </c>
      <c r="D1140">
        <v>2023</v>
      </c>
      <c r="E1140">
        <v>1</v>
      </c>
      <c r="F1140" s="17">
        <v>14342</v>
      </c>
      <c r="G1140" s="17">
        <f>SUMIFS(Table1[Profit (Month)],Table1[Category],Table1[[#This Row],[Category]],Table1[Supplier],Table1[[#This Row],[Supplier]],Table1[Brand],Table1[[#This Row],[Brand]],Table1[Year],Table1[[#This Row],[Year]],Table1[Month],"&lt;="&amp;Table1[[#This Row],[Month]])</f>
        <v>14342</v>
      </c>
      <c r="H1140" s="17">
        <f>Table1[[#This Row],[YTD profit ]]+SUMIFS(Table1[Profit (Month)],Table1[Category],Table1[[#This Row],[Category]],Table1[Supplier],Table1[[#This Row],[Supplier]],Table1[Brand],Table1[[#This Row],[Brand]],Table1[Year],Table1[[#This Row],[Year]]-1,Table1[Month],"&gt;"&amp;Table1[[#This Row],[Month]])</f>
        <v>150057</v>
      </c>
      <c r="I1140" s="17" t="str">
        <f>TEXT(DATE(Table1[[#This Row],[Year]],Table1[[#This Row],[Month]],1),"mmmm")</f>
        <v>January</v>
      </c>
    </row>
    <row r="1141" spans="1:9" x14ac:dyDescent="0.35">
      <c r="A1141" t="s">
        <v>20</v>
      </c>
      <c r="B1141" t="s">
        <v>10</v>
      </c>
      <c r="C1141" t="s">
        <v>19</v>
      </c>
      <c r="D1141">
        <v>2023</v>
      </c>
      <c r="E1141">
        <v>2</v>
      </c>
      <c r="F1141" s="17">
        <v>10818</v>
      </c>
      <c r="G1141" s="17">
        <f>SUMIFS(Table1[Profit (Month)],Table1[Category],Table1[[#This Row],[Category]],Table1[Supplier],Table1[[#This Row],[Supplier]],Table1[Brand],Table1[[#This Row],[Brand]],Table1[Year],Table1[[#This Row],[Year]],Table1[Month],"&lt;="&amp;Table1[[#This Row],[Month]])</f>
        <v>25160</v>
      </c>
      <c r="H1141" s="17">
        <f>Table1[[#This Row],[YTD profit ]]+SUMIFS(Table1[Profit (Month)],Table1[Category],Table1[[#This Row],[Category]],Table1[Supplier],Table1[[#This Row],[Supplier]],Table1[Brand],Table1[[#This Row],[Brand]],Table1[Year],Table1[[#This Row],[Year]]-1,Table1[Month],"&gt;"&amp;Table1[[#This Row],[Month]])</f>
        <v>149755</v>
      </c>
      <c r="I1141" s="17" t="str">
        <f>TEXT(DATE(Table1[[#This Row],[Year]],Table1[[#This Row],[Month]],1),"mmmm")</f>
        <v>February</v>
      </c>
    </row>
    <row r="1142" spans="1:9" x14ac:dyDescent="0.35">
      <c r="A1142" t="s">
        <v>20</v>
      </c>
      <c r="B1142" t="s">
        <v>10</v>
      </c>
      <c r="C1142" t="s">
        <v>19</v>
      </c>
      <c r="D1142">
        <v>2023</v>
      </c>
      <c r="E1142">
        <v>3</v>
      </c>
      <c r="F1142" s="17">
        <v>11649</v>
      </c>
      <c r="G1142" s="17">
        <f>SUMIFS(Table1[Profit (Month)],Table1[Category],Table1[[#This Row],[Category]],Table1[Supplier],Table1[[#This Row],[Supplier]],Table1[Brand],Table1[[#This Row],[Brand]],Table1[Year],Table1[[#This Row],[Year]],Table1[Month],"&lt;="&amp;Table1[[#This Row],[Month]])</f>
        <v>36809</v>
      </c>
      <c r="H1142" s="17">
        <f>Table1[[#This Row],[YTD profit ]]+SUMIFS(Table1[Profit (Month)],Table1[Category],Table1[[#This Row],[Category]],Table1[Supplier],Table1[[#This Row],[Supplier]],Table1[Brand],Table1[[#This Row],[Brand]],Table1[Year],Table1[[#This Row],[Year]]-1,Table1[Month],"&gt;"&amp;Table1[[#This Row],[Month]])</f>
        <v>147521</v>
      </c>
      <c r="I1142" s="17" t="str">
        <f>TEXT(DATE(Table1[[#This Row],[Year]],Table1[[#This Row],[Month]],1),"mmmm")</f>
        <v>March</v>
      </c>
    </row>
    <row r="1143" spans="1:9" x14ac:dyDescent="0.35">
      <c r="A1143" t="s">
        <v>20</v>
      </c>
      <c r="B1143" t="s">
        <v>10</v>
      </c>
      <c r="C1143" t="s">
        <v>19</v>
      </c>
      <c r="D1143">
        <v>2023</v>
      </c>
      <c r="E1143">
        <v>4</v>
      </c>
      <c r="F1143" s="17">
        <v>10212</v>
      </c>
      <c r="G1143" s="17">
        <f>SUMIFS(Table1[Profit (Month)],Table1[Category],Table1[[#This Row],[Category]],Table1[Supplier],Table1[[#This Row],[Supplier]],Table1[Brand],Table1[[#This Row],[Brand]],Table1[Year],Table1[[#This Row],[Year]],Table1[Month],"&lt;="&amp;Table1[[#This Row],[Month]])</f>
        <v>47021</v>
      </c>
      <c r="H1143" s="17">
        <f>Table1[[#This Row],[YTD profit ]]+SUMIFS(Table1[Profit (Month)],Table1[Category],Table1[[#This Row],[Category]],Table1[Supplier],Table1[[#This Row],[Supplier]],Table1[Brand],Table1[[#This Row],[Brand]],Table1[Year],Table1[[#This Row],[Year]]-1,Table1[Month],"&gt;"&amp;Table1[[#This Row],[Month]])</f>
        <v>145010</v>
      </c>
      <c r="I1143" s="17" t="str">
        <f>TEXT(DATE(Table1[[#This Row],[Year]],Table1[[#This Row],[Month]],1),"mmmm")</f>
        <v>April</v>
      </c>
    </row>
    <row r="1144" spans="1:9" x14ac:dyDescent="0.35">
      <c r="A1144" t="s">
        <v>20</v>
      </c>
      <c r="B1144" t="s">
        <v>10</v>
      </c>
      <c r="C1144" t="s">
        <v>19</v>
      </c>
      <c r="D1144">
        <v>2023</v>
      </c>
      <c r="E1144">
        <v>5</v>
      </c>
      <c r="F1144" s="17">
        <v>10514</v>
      </c>
      <c r="G1144" s="17">
        <f>SUMIFS(Table1[Profit (Month)],Table1[Category],Table1[[#This Row],[Category]],Table1[Supplier],Table1[[#This Row],[Supplier]],Table1[Brand],Table1[[#This Row],[Brand]],Table1[Year],Table1[[#This Row],[Year]],Table1[Month],"&lt;="&amp;Table1[[#This Row],[Month]])</f>
        <v>57535</v>
      </c>
      <c r="H1144" s="17">
        <f>Table1[[#This Row],[YTD profit ]]+SUMIFS(Table1[Profit (Month)],Table1[Category],Table1[[#This Row],[Category]],Table1[Supplier],Table1[[#This Row],[Supplier]],Table1[Brand],Table1[[#This Row],[Brand]],Table1[Year],Table1[[#This Row],[Year]]-1,Table1[Month],"&gt;"&amp;Table1[[#This Row],[Month]])</f>
        <v>142380</v>
      </c>
      <c r="I1144" s="17" t="str">
        <f>TEXT(DATE(Table1[[#This Row],[Year]],Table1[[#This Row],[Month]],1),"mmmm")</f>
        <v>May</v>
      </c>
    </row>
    <row r="1145" spans="1:9" x14ac:dyDescent="0.35">
      <c r="A1145" t="s">
        <v>20</v>
      </c>
      <c r="B1145" t="s">
        <v>10</v>
      </c>
      <c r="C1145" t="s">
        <v>19</v>
      </c>
      <c r="D1145">
        <v>2023</v>
      </c>
      <c r="E1145">
        <v>6</v>
      </c>
      <c r="F1145" s="17">
        <v>11023</v>
      </c>
      <c r="G1145" s="17">
        <f>SUMIFS(Table1[Profit (Month)],Table1[Category],Table1[[#This Row],[Category]],Table1[Supplier],Table1[[#This Row],[Supplier]],Table1[Brand],Table1[[#This Row],[Brand]],Table1[Year],Table1[[#This Row],[Year]],Table1[Month],"&lt;="&amp;Table1[[#This Row],[Month]])</f>
        <v>68558</v>
      </c>
      <c r="H1145" s="17">
        <f>Table1[[#This Row],[YTD profit ]]+SUMIFS(Table1[Profit (Month)],Table1[Category],Table1[[#This Row],[Category]],Table1[Supplier],Table1[[#This Row],[Supplier]],Table1[Brand],Table1[[#This Row],[Brand]],Table1[Year],Table1[[#This Row],[Year]]-1,Table1[Month],"&gt;"&amp;Table1[[#This Row],[Month]])</f>
        <v>142662</v>
      </c>
      <c r="I1145" s="17" t="str">
        <f>TEXT(DATE(Table1[[#This Row],[Year]],Table1[[#This Row],[Month]],1),"mmmm")</f>
        <v>June</v>
      </c>
    </row>
    <row r="1146" spans="1:9" x14ac:dyDescent="0.35">
      <c r="A1146" t="s">
        <v>20</v>
      </c>
      <c r="B1146" t="s">
        <v>10</v>
      </c>
      <c r="C1146" t="s">
        <v>19</v>
      </c>
      <c r="D1146">
        <v>2023</v>
      </c>
      <c r="E1146">
        <v>7</v>
      </c>
      <c r="F1146" s="17">
        <v>11276</v>
      </c>
      <c r="G1146" s="17">
        <f>SUMIFS(Table1[Profit (Month)],Table1[Category],Table1[[#This Row],[Category]],Table1[Supplier],Table1[[#This Row],[Supplier]],Table1[Brand],Table1[[#This Row],[Brand]],Table1[Year],Table1[[#This Row],[Year]],Table1[Month],"&lt;="&amp;Table1[[#This Row],[Month]])</f>
        <v>79834</v>
      </c>
      <c r="H1146" s="17">
        <f>Table1[[#This Row],[YTD profit ]]+SUMIFS(Table1[Profit (Month)],Table1[Category],Table1[[#This Row],[Category]],Table1[Supplier],Table1[[#This Row],[Supplier]],Table1[Brand],Table1[[#This Row],[Brand]],Table1[Year],Table1[[#This Row],[Year]]-1,Table1[Month],"&gt;"&amp;Table1[[#This Row],[Month]])</f>
        <v>139860</v>
      </c>
      <c r="I1146" s="17" t="str">
        <f>TEXT(DATE(Table1[[#This Row],[Year]],Table1[[#This Row],[Month]],1),"mmmm")</f>
        <v>July</v>
      </c>
    </row>
    <row r="1147" spans="1:9" x14ac:dyDescent="0.35">
      <c r="A1147" t="s">
        <v>20</v>
      </c>
      <c r="B1147" t="s">
        <v>10</v>
      </c>
      <c r="C1147" t="s">
        <v>19</v>
      </c>
      <c r="D1147">
        <v>2023</v>
      </c>
      <c r="E1147">
        <v>8</v>
      </c>
      <c r="F1147" s="17">
        <v>11456</v>
      </c>
      <c r="G1147" s="17">
        <f>SUMIFS(Table1[Profit (Month)],Table1[Category],Table1[[#This Row],[Category]],Table1[Supplier],Table1[[#This Row],[Supplier]],Table1[Brand],Table1[[#This Row],[Brand]],Table1[Year],Table1[[#This Row],[Year]],Table1[Month],"&lt;="&amp;Table1[[#This Row],[Month]])</f>
        <v>91290</v>
      </c>
      <c r="H1147" s="17">
        <f>Table1[[#This Row],[YTD profit ]]+SUMIFS(Table1[Profit (Month)],Table1[Category],Table1[[#This Row],[Category]],Table1[Supplier],Table1[[#This Row],[Supplier]],Table1[Brand],Table1[[#This Row],[Brand]],Table1[Year],Table1[[#This Row],[Year]]-1,Table1[Month],"&gt;"&amp;Table1[[#This Row],[Month]])</f>
        <v>138923</v>
      </c>
      <c r="I1147" s="17" t="str">
        <f>TEXT(DATE(Table1[[#This Row],[Year]],Table1[[#This Row],[Month]],1),"mmmm")</f>
        <v>August</v>
      </c>
    </row>
    <row r="1148" spans="1:9" x14ac:dyDescent="0.35">
      <c r="A1148" t="s">
        <v>20</v>
      </c>
      <c r="B1148" t="s">
        <v>10</v>
      </c>
      <c r="C1148" t="s">
        <v>19</v>
      </c>
      <c r="D1148">
        <v>2023</v>
      </c>
      <c r="E1148">
        <v>9</v>
      </c>
      <c r="F1148" s="17">
        <v>12664</v>
      </c>
      <c r="G1148" s="17">
        <f>SUMIFS(Table1[Profit (Month)],Table1[Category],Table1[[#This Row],[Category]],Table1[Supplier],Table1[[#This Row],[Supplier]],Table1[Brand],Table1[[#This Row],[Brand]],Table1[Year],Table1[[#This Row],[Year]],Table1[Month],"&lt;="&amp;Table1[[#This Row],[Month]])</f>
        <v>103954</v>
      </c>
      <c r="H1148" s="17">
        <f>Table1[[#This Row],[YTD profit ]]+SUMIFS(Table1[Profit (Month)],Table1[Category],Table1[[#This Row],[Category]],Table1[Supplier],Table1[[#This Row],[Supplier]],Table1[Brand],Table1[[#This Row],[Brand]],Table1[Year],Table1[[#This Row],[Year]]-1,Table1[Month],"&gt;"&amp;Table1[[#This Row],[Month]])</f>
        <v>139937</v>
      </c>
      <c r="I1148" s="17" t="str">
        <f>TEXT(DATE(Table1[[#This Row],[Year]],Table1[[#This Row],[Month]],1),"mmmm")</f>
        <v>September</v>
      </c>
    </row>
    <row r="1149" spans="1:9" x14ac:dyDescent="0.35">
      <c r="A1149" t="s">
        <v>20</v>
      </c>
      <c r="B1149" t="s">
        <v>10</v>
      </c>
      <c r="C1149" t="s">
        <v>19</v>
      </c>
      <c r="D1149">
        <v>2023</v>
      </c>
      <c r="E1149">
        <v>10</v>
      </c>
      <c r="F1149" s="17">
        <v>11680</v>
      </c>
      <c r="G1149" s="17">
        <f>SUMIFS(Table1[Profit (Month)],Table1[Category],Table1[[#This Row],[Category]],Table1[Supplier],Table1[[#This Row],[Supplier]],Table1[Brand],Table1[[#This Row],[Brand]],Table1[Year],Table1[[#This Row],[Year]],Table1[Month],"&lt;="&amp;Table1[[#This Row],[Month]])</f>
        <v>115634</v>
      </c>
      <c r="H1149" s="17">
        <f>Table1[[#This Row],[YTD profit ]]+SUMIFS(Table1[Profit (Month)],Table1[Category],Table1[[#This Row],[Category]],Table1[Supplier],Table1[[#This Row],[Supplier]],Table1[Brand],Table1[[#This Row],[Brand]],Table1[Year],Table1[[#This Row],[Year]]-1,Table1[Month],"&gt;"&amp;Table1[[#This Row],[Month]])</f>
        <v>140917</v>
      </c>
      <c r="I1149" s="17" t="str">
        <f>TEXT(DATE(Table1[[#This Row],[Year]],Table1[[#This Row],[Month]],1),"mmmm")</f>
        <v>October</v>
      </c>
    </row>
    <row r="1150" spans="1:9" x14ac:dyDescent="0.35">
      <c r="A1150" t="s">
        <v>20</v>
      </c>
      <c r="B1150" t="s">
        <v>10</v>
      </c>
      <c r="C1150" t="s">
        <v>19</v>
      </c>
      <c r="D1150">
        <v>2023</v>
      </c>
      <c r="E1150">
        <v>11</v>
      </c>
      <c r="F1150" s="17">
        <v>11339</v>
      </c>
      <c r="G1150" s="17">
        <f>SUMIFS(Table1[Profit (Month)],Table1[Category],Table1[[#This Row],[Category]],Table1[Supplier],Table1[[#This Row],[Supplier]],Table1[Brand],Table1[[#This Row],[Brand]],Table1[Year],Table1[[#This Row],[Year]],Table1[Month],"&lt;="&amp;Table1[[#This Row],[Month]])</f>
        <v>126973</v>
      </c>
      <c r="H1150" s="17">
        <f>Table1[[#This Row],[YTD profit ]]+SUMIFS(Table1[Profit (Month)],Table1[Category],Table1[[#This Row],[Category]],Table1[Supplier],Table1[[#This Row],[Supplier]],Table1[Brand],Table1[[#This Row],[Brand]],Table1[Year],Table1[[#This Row],[Year]]-1,Table1[Month],"&gt;"&amp;Table1[[#This Row],[Month]])</f>
        <v>137445</v>
      </c>
      <c r="I1150" s="17" t="str">
        <f>TEXT(DATE(Table1[[#This Row],[Year]],Table1[[#This Row],[Month]],1),"mmmm")</f>
        <v>November</v>
      </c>
    </row>
    <row r="1151" spans="1:9" x14ac:dyDescent="0.35">
      <c r="A1151" t="s">
        <v>20</v>
      </c>
      <c r="B1151" t="s">
        <v>10</v>
      </c>
      <c r="C1151" t="s">
        <v>19</v>
      </c>
      <c r="D1151">
        <v>2023</v>
      </c>
      <c r="E1151">
        <v>12</v>
      </c>
      <c r="F1151" s="17">
        <v>14390</v>
      </c>
      <c r="G1151" s="17">
        <f>SUMIFS(Table1[Profit (Month)],Table1[Category],Table1[[#This Row],[Category]],Table1[Supplier],Table1[[#This Row],[Supplier]],Table1[Brand],Table1[[#This Row],[Brand]],Table1[Year],Table1[[#This Row],[Year]],Table1[Month],"&lt;="&amp;Table1[[#This Row],[Month]])</f>
        <v>141363</v>
      </c>
      <c r="H1151" s="17">
        <f>Table1[[#This Row],[YTD profit ]]+SUMIFS(Table1[Profit (Month)],Table1[Category],Table1[[#This Row],[Category]],Table1[Supplier],Table1[[#This Row],[Supplier]],Table1[Brand],Table1[[#This Row],[Brand]],Table1[Year],Table1[[#This Row],[Year]]-1,Table1[Month],"&gt;"&amp;Table1[[#This Row],[Month]])</f>
        <v>141363</v>
      </c>
      <c r="I1151" s="17" t="str">
        <f>TEXT(DATE(Table1[[#This Row],[Year]],Table1[[#This Row],[Month]],1),"mmmm")</f>
        <v>December</v>
      </c>
    </row>
    <row r="1152" spans="1:9" x14ac:dyDescent="0.35">
      <c r="A1152" t="s">
        <v>20</v>
      </c>
      <c r="B1152" t="s">
        <v>10</v>
      </c>
      <c r="C1152" t="s">
        <v>19</v>
      </c>
      <c r="D1152">
        <v>2024</v>
      </c>
      <c r="E1152">
        <v>1</v>
      </c>
      <c r="F1152" s="17">
        <v>12801</v>
      </c>
      <c r="G1152" s="17">
        <f>SUMIFS(Table1[Profit (Month)],Table1[Category],Table1[[#This Row],[Category]],Table1[Supplier],Table1[[#This Row],[Supplier]],Table1[Brand],Table1[[#This Row],[Brand]],Table1[Year],Table1[[#This Row],[Year]],Table1[Month],"&lt;="&amp;Table1[[#This Row],[Month]])</f>
        <v>12801</v>
      </c>
      <c r="H1152" s="17">
        <f>Table1[[#This Row],[YTD profit ]]+SUMIFS(Table1[Profit (Month)],Table1[Category],Table1[[#This Row],[Category]],Table1[Supplier],Table1[[#This Row],[Supplier]],Table1[Brand],Table1[[#This Row],[Brand]],Table1[Year],Table1[[#This Row],[Year]]-1,Table1[Month],"&gt;"&amp;Table1[[#This Row],[Month]])</f>
        <v>139822</v>
      </c>
      <c r="I1152" s="17" t="str">
        <f>TEXT(DATE(Table1[[#This Row],[Year]],Table1[[#This Row],[Month]],1),"mmmm")</f>
        <v>January</v>
      </c>
    </row>
    <row r="1153" spans="1:9" x14ac:dyDescent="0.35">
      <c r="A1153" t="s">
        <v>20</v>
      </c>
      <c r="B1153" t="s">
        <v>10</v>
      </c>
      <c r="C1153" t="s">
        <v>19</v>
      </c>
      <c r="D1153">
        <v>2024</v>
      </c>
      <c r="E1153">
        <v>2</v>
      </c>
      <c r="F1153" s="17">
        <v>11444</v>
      </c>
      <c r="G1153" s="17">
        <f>SUMIFS(Table1[Profit (Month)],Table1[Category],Table1[[#This Row],[Category]],Table1[Supplier],Table1[[#This Row],[Supplier]],Table1[Brand],Table1[[#This Row],[Brand]],Table1[Year],Table1[[#This Row],[Year]],Table1[Month],"&lt;="&amp;Table1[[#This Row],[Month]])</f>
        <v>24245</v>
      </c>
      <c r="H1153" s="17">
        <f>Table1[[#This Row],[YTD profit ]]+SUMIFS(Table1[Profit (Month)],Table1[Category],Table1[[#This Row],[Category]],Table1[Supplier],Table1[[#This Row],[Supplier]],Table1[Brand],Table1[[#This Row],[Brand]],Table1[Year],Table1[[#This Row],[Year]]-1,Table1[Month],"&gt;"&amp;Table1[[#This Row],[Month]])</f>
        <v>140448</v>
      </c>
      <c r="I1153" s="17" t="str">
        <f>TEXT(DATE(Table1[[#This Row],[Year]],Table1[[#This Row],[Month]],1),"mmmm")</f>
        <v>February</v>
      </c>
    </row>
    <row r="1154" spans="1:9" x14ac:dyDescent="0.35">
      <c r="A1154" t="s">
        <v>20</v>
      </c>
      <c r="B1154" t="s">
        <v>10</v>
      </c>
      <c r="C1154" t="s">
        <v>19</v>
      </c>
      <c r="D1154">
        <v>2024</v>
      </c>
      <c r="E1154">
        <v>3</v>
      </c>
      <c r="F1154" s="17">
        <v>11406</v>
      </c>
      <c r="G1154" s="17">
        <f>SUMIFS(Table1[Profit (Month)],Table1[Category],Table1[[#This Row],[Category]],Table1[Supplier],Table1[[#This Row],[Supplier]],Table1[Brand],Table1[[#This Row],[Brand]],Table1[Year],Table1[[#This Row],[Year]],Table1[Month],"&lt;="&amp;Table1[[#This Row],[Month]])</f>
        <v>35651</v>
      </c>
      <c r="H1154" s="17">
        <f>Table1[[#This Row],[YTD profit ]]+SUMIFS(Table1[Profit (Month)],Table1[Category],Table1[[#This Row],[Category]],Table1[Supplier],Table1[[#This Row],[Supplier]],Table1[Brand],Table1[[#This Row],[Brand]],Table1[Year],Table1[[#This Row],[Year]]-1,Table1[Month],"&gt;"&amp;Table1[[#This Row],[Month]])</f>
        <v>140205</v>
      </c>
      <c r="I1154" s="17" t="str">
        <f>TEXT(DATE(Table1[[#This Row],[Year]],Table1[[#This Row],[Month]],1),"mmmm")</f>
        <v>March</v>
      </c>
    </row>
    <row r="1155" spans="1:9" x14ac:dyDescent="0.35">
      <c r="A1155" t="s">
        <v>20</v>
      </c>
      <c r="B1155" t="s">
        <v>10</v>
      </c>
      <c r="C1155" t="s">
        <v>19</v>
      </c>
      <c r="D1155">
        <v>2024</v>
      </c>
      <c r="E1155">
        <v>4</v>
      </c>
      <c r="F1155" s="17">
        <v>12339</v>
      </c>
      <c r="G1155" s="17">
        <f>SUMIFS(Table1[Profit (Month)],Table1[Category],Table1[[#This Row],[Category]],Table1[Supplier],Table1[[#This Row],[Supplier]],Table1[Brand],Table1[[#This Row],[Brand]],Table1[Year],Table1[[#This Row],[Year]],Table1[Month],"&lt;="&amp;Table1[[#This Row],[Month]])</f>
        <v>47990</v>
      </c>
      <c r="H1155" s="17">
        <f>Table1[[#This Row],[YTD profit ]]+SUMIFS(Table1[Profit (Month)],Table1[Category],Table1[[#This Row],[Category]],Table1[Supplier],Table1[[#This Row],[Supplier]],Table1[Brand],Table1[[#This Row],[Brand]],Table1[Year],Table1[[#This Row],[Year]]-1,Table1[Month],"&gt;"&amp;Table1[[#This Row],[Month]])</f>
        <v>142332</v>
      </c>
      <c r="I1155" s="17" t="str">
        <f>TEXT(DATE(Table1[[#This Row],[Year]],Table1[[#This Row],[Month]],1),"mmmm")</f>
        <v>April</v>
      </c>
    </row>
    <row r="1156" spans="1:9" x14ac:dyDescent="0.35">
      <c r="A1156" t="s">
        <v>20</v>
      </c>
      <c r="B1156" t="s">
        <v>10</v>
      </c>
      <c r="C1156" t="s">
        <v>19</v>
      </c>
      <c r="D1156">
        <v>2024</v>
      </c>
      <c r="E1156">
        <v>5</v>
      </c>
      <c r="F1156" s="17">
        <v>12363</v>
      </c>
      <c r="G1156" s="17">
        <f>SUMIFS(Table1[Profit (Month)],Table1[Category],Table1[[#This Row],[Category]],Table1[Supplier],Table1[[#This Row],[Supplier]],Table1[Brand],Table1[[#This Row],[Brand]],Table1[Year],Table1[[#This Row],[Year]],Table1[Month],"&lt;="&amp;Table1[[#This Row],[Month]])</f>
        <v>60353</v>
      </c>
      <c r="H1156" s="17">
        <f>Table1[[#This Row],[YTD profit ]]+SUMIFS(Table1[Profit (Month)],Table1[Category],Table1[[#This Row],[Category]],Table1[Supplier],Table1[[#This Row],[Supplier]],Table1[Brand],Table1[[#This Row],[Brand]],Table1[Year],Table1[[#This Row],[Year]]-1,Table1[Month],"&gt;"&amp;Table1[[#This Row],[Month]])</f>
        <v>144181</v>
      </c>
      <c r="I1156" s="17" t="str">
        <f>TEXT(DATE(Table1[[#This Row],[Year]],Table1[[#This Row],[Month]],1),"mmmm")</f>
        <v>May</v>
      </c>
    </row>
    <row r="1157" spans="1:9" x14ac:dyDescent="0.35">
      <c r="A1157" t="s">
        <v>20</v>
      </c>
      <c r="B1157" t="s">
        <v>13</v>
      </c>
      <c r="C1157" t="s">
        <v>14</v>
      </c>
      <c r="D1157">
        <v>2018</v>
      </c>
      <c r="E1157">
        <v>1</v>
      </c>
      <c r="F1157" s="17">
        <v>14248</v>
      </c>
      <c r="G1157" s="17">
        <f>SUMIFS(Table1[Profit (Month)],Table1[Category],Table1[[#This Row],[Category]],Table1[Supplier],Table1[[#This Row],[Supplier]],Table1[Brand],Table1[[#This Row],[Brand]],Table1[Year],Table1[[#This Row],[Year]],Table1[Month],"&lt;="&amp;Table1[[#This Row],[Month]])</f>
        <v>14248</v>
      </c>
      <c r="H1157" s="17">
        <f>Table1[[#This Row],[YTD profit ]]+SUMIFS(Table1[Profit (Month)],Table1[Category],Table1[[#This Row],[Category]],Table1[Supplier],Table1[[#This Row],[Supplier]],Table1[Brand],Table1[[#This Row],[Brand]],Table1[Year],Table1[[#This Row],[Year]]-1,Table1[Month],"&gt;"&amp;Table1[[#This Row],[Month]])</f>
        <v>14248</v>
      </c>
      <c r="I1157" s="17" t="str">
        <f>TEXT(DATE(Table1[[#This Row],[Year]],Table1[[#This Row],[Month]],1),"mmmm")</f>
        <v>January</v>
      </c>
    </row>
    <row r="1158" spans="1:9" x14ac:dyDescent="0.35">
      <c r="A1158" t="s">
        <v>20</v>
      </c>
      <c r="B1158" t="s">
        <v>13</v>
      </c>
      <c r="C1158" t="s">
        <v>14</v>
      </c>
      <c r="D1158">
        <v>2018</v>
      </c>
      <c r="E1158">
        <v>2</v>
      </c>
      <c r="F1158" s="17">
        <v>12892</v>
      </c>
      <c r="G1158" s="17">
        <f>SUMIFS(Table1[Profit (Month)],Table1[Category],Table1[[#This Row],[Category]],Table1[Supplier],Table1[[#This Row],[Supplier]],Table1[Brand],Table1[[#This Row],[Brand]],Table1[Year],Table1[[#This Row],[Year]],Table1[Month],"&lt;="&amp;Table1[[#This Row],[Month]])</f>
        <v>27140</v>
      </c>
      <c r="H1158" s="17">
        <f>Table1[[#This Row],[YTD profit ]]+SUMIFS(Table1[Profit (Month)],Table1[Category],Table1[[#This Row],[Category]],Table1[Supplier],Table1[[#This Row],[Supplier]],Table1[Brand],Table1[[#This Row],[Brand]],Table1[Year],Table1[[#This Row],[Year]]-1,Table1[Month],"&gt;"&amp;Table1[[#This Row],[Month]])</f>
        <v>27140</v>
      </c>
      <c r="I1158" s="17" t="str">
        <f>TEXT(DATE(Table1[[#This Row],[Year]],Table1[[#This Row],[Month]],1),"mmmm")</f>
        <v>February</v>
      </c>
    </row>
    <row r="1159" spans="1:9" x14ac:dyDescent="0.35">
      <c r="A1159" t="s">
        <v>20</v>
      </c>
      <c r="B1159" t="s">
        <v>13</v>
      </c>
      <c r="C1159" t="s">
        <v>14</v>
      </c>
      <c r="D1159">
        <v>2018</v>
      </c>
      <c r="E1159">
        <v>3</v>
      </c>
      <c r="F1159" s="17">
        <v>11161</v>
      </c>
      <c r="G1159" s="17">
        <f>SUMIFS(Table1[Profit (Month)],Table1[Category],Table1[[#This Row],[Category]],Table1[Supplier],Table1[[#This Row],[Supplier]],Table1[Brand],Table1[[#This Row],[Brand]],Table1[Year],Table1[[#This Row],[Year]],Table1[Month],"&lt;="&amp;Table1[[#This Row],[Month]])</f>
        <v>38301</v>
      </c>
      <c r="H1159" s="17">
        <f>Table1[[#This Row],[YTD profit ]]+SUMIFS(Table1[Profit (Month)],Table1[Category],Table1[[#This Row],[Category]],Table1[Supplier],Table1[[#This Row],[Supplier]],Table1[Brand],Table1[[#This Row],[Brand]],Table1[Year],Table1[[#This Row],[Year]]-1,Table1[Month],"&gt;"&amp;Table1[[#This Row],[Month]])</f>
        <v>38301</v>
      </c>
      <c r="I1159" s="17" t="str">
        <f>TEXT(DATE(Table1[[#This Row],[Year]],Table1[[#This Row],[Month]],1),"mmmm")</f>
        <v>March</v>
      </c>
    </row>
    <row r="1160" spans="1:9" x14ac:dyDescent="0.35">
      <c r="A1160" t="s">
        <v>20</v>
      </c>
      <c r="B1160" t="s">
        <v>13</v>
      </c>
      <c r="C1160" t="s">
        <v>14</v>
      </c>
      <c r="D1160">
        <v>2018</v>
      </c>
      <c r="E1160">
        <v>4</v>
      </c>
      <c r="F1160" s="17">
        <v>10738</v>
      </c>
      <c r="G1160" s="17">
        <f>SUMIFS(Table1[Profit (Month)],Table1[Category],Table1[[#This Row],[Category]],Table1[Supplier],Table1[[#This Row],[Supplier]],Table1[Brand],Table1[[#This Row],[Brand]],Table1[Year],Table1[[#This Row],[Year]],Table1[Month],"&lt;="&amp;Table1[[#This Row],[Month]])</f>
        <v>49039</v>
      </c>
      <c r="H1160" s="17">
        <f>Table1[[#This Row],[YTD profit ]]+SUMIFS(Table1[Profit (Month)],Table1[Category],Table1[[#This Row],[Category]],Table1[Supplier],Table1[[#This Row],[Supplier]],Table1[Brand],Table1[[#This Row],[Brand]],Table1[Year],Table1[[#This Row],[Year]]-1,Table1[Month],"&gt;"&amp;Table1[[#This Row],[Month]])</f>
        <v>49039</v>
      </c>
      <c r="I1160" s="17" t="str">
        <f>TEXT(DATE(Table1[[#This Row],[Year]],Table1[[#This Row],[Month]],1),"mmmm")</f>
        <v>April</v>
      </c>
    </row>
    <row r="1161" spans="1:9" x14ac:dyDescent="0.35">
      <c r="A1161" t="s">
        <v>20</v>
      </c>
      <c r="B1161" t="s">
        <v>13</v>
      </c>
      <c r="C1161" t="s">
        <v>14</v>
      </c>
      <c r="D1161">
        <v>2018</v>
      </c>
      <c r="E1161">
        <v>5</v>
      </c>
      <c r="F1161" s="17">
        <v>14962</v>
      </c>
      <c r="G1161" s="17">
        <f>SUMIFS(Table1[Profit (Month)],Table1[Category],Table1[[#This Row],[Category]],Table1[Supplier],Table1[[#This Row],[Supplier]],Table1[Brand],Table1[[#This Row],[Brand]],Table1[Year],Table1[[#This Row],[Year]],Table1[Month],"&lt;="&amp;Table1[[#This Row],[Month]])</f>
        <v>64001</v>
      </c>
      <c r="H1161" s="17">
        <f>Table1[[#This Row],[YTD profit ]]+SUMIFS(Table1[Profit (Month)],Table1[Category],Table1[[#This Row],[Category]],Table1[Supplier],Table1[[#This Row],[Supplier]],Table1[Brand],Table1[[#This Row],[Brand]],Table1[Year],Table1[[#This Row],[Year]]-1,Table1[Month],"&gt;"&amp;Table1[[#This Row],[Month]])</f>
        <v>64001</v>
      </c>
      <c r="I1161" s="17" t="str">
        <f>TEXT(DATE(Table1[[#This Row],[Year]],Table1[[#This Row],[Month]],1),"mmmm")</f>
        <v>May</v>
      </c>
    </row>
    <row r="1162" spans="1:9" x14ac:dyDescent="0.35">
      <c r="A1162" t="s">
        <v>20</v>
      </c>
      <c r="B1162" t="s">
        <v>13</v>
      </c>
      <c r="C1162" t="s">
        <v>14</v>
      </c>
      <c r="D1162">
        <v>2018</v>
      </c>
      <c r="E1162">
        <v>6</v>
      </c>
      <c r="F1162" s="17">
        <v>12149</v>
      </c>
      <c r="G1162" s="17">
        <f>SUMIFS(Table1[Profit (Month)],Table1[Category],Table1[[#This Row],[Category]],Table1[Supplier],Table1[[#This Row],[Supplier]],Table1[Brand],Table1[[#This Row],[Brand]],Table1[Year],Table1[[#This Row],[Year]],Table1[Month],"&lt;="&amp;Table1[[#This Row],[Month]])</f>
        <v>76150</v>
      </c>
      <c r="H1162" s="17">
        <f>Table1[[#This Row],[YTD profit ]]+SUMIFS(Table1[Profit (Month)],Table1[Category],Table1[[#This Row],[Category]],Table1[Supplier],Table1[[#This Row],[Supplier]],Table1[Brand],Table1[[#This Row],[Brand]],Table1[Year],Table1[[#This Row],[Year]]-1,Table1[Month],"&gt;"&amp;Table1[[#This Row],[Month]])</f>
        <v>76150</v>
      </c>
      <c r="I1162" s="17" t="str">
        <f>TEXT(DATE(Table1[[#This Row],[Year]],Table1[[#This Row],[Month]],1),"mmmm")</f>
        <v>June</v>
      </c>
    </row>
    <row r="1163" spans="1:9" x14ac:dyDescent="0.35">
      <c r="A1163" t="s">
        <v>20</v>
      </c>
      <c r="B1163" t="s">
        <v>13</v>
      </c>
      <c r="C1163" t="s">
        <v>14</v>
      </c>
      <c r="D1163">
        <v>2018</v>
      </c>
      <c r="E1163">
        <v>7</v>
      </c>
      <c r="F1163" s="17">
        <v>14849</v>
      </c>
      <c r="G1163" s="17">
        <f>SUMIFS(Table1[Profit (Month)],Table1[Category],Table1[[#This Row],[Category]],Table1[Supplier],Table1[[#This Row],[Supplier]],Table1[Brand],Table1[[#This Row],[Brand]],Table1[Year],Table1[[#This Row],[Year]],Table1[Month],"&lt;="&amp;Table1[[#This Row],[Month]])</f>
        <v>90999</v>
      </c>
      <c r="H1163" s="17">
        <f>Table1[[#This Row],[YTD profit ]]+SUMIFS(Table1[Profit (Month)],Table1[Category],Table1[[#This Row],[Category]],Table1[Supplier],Table1[[#This Row],[Supplier]],Table1[Brand],Table1[[#This Row],[Brand]],Table1[Year],Table1[[#This Row],[Year]]-1,Table1[Month],"&gt;"&amp;Table1[[#This Row],[Month]])</f>
        <v>90999</v>
      </c>
      <c r="I1163" s="17" t="str">
        <f>TEXT(DATE(Table1[[#This Row],[Year]],Table1[[#This Row],[Month]],1),"mmmm")</f>
        <v>July</v>
      </c>
    </row>
    <row r="1164" spans="1:9" x14ac:dyDescent="0.35">
      <c r="A1164" t="s">
        <v>20</v>
      </c>
      <c r="B1164" t="s">
        <v>13</v>
      </c>
      <c r="C1164" t="s">
        <v>14</v>
      </c>
      <c r="D1164">
        <v>2018</v>
      </c>
      <c r="E1164">
        <v>8</v>
      </c>
      <c r="F1164" s="17">
        <v>13214</v>
      </c>
      <c r="G1164" s="17">
        <f>SUMIFS(Table1[Profit (Month)],Table1[Category],Table1[[#This Row],[Category]],Table1[Supplier],Table1[[#This Row],[Supplier]],Table1[Brand],Table1[[#This Row],[Brand]],Table1[Year],Table1[[#This Row],[Year]],Table1[Month],"&lt;="&amp;Table1[[#This Row],[Month]])</f>
        <v>104213</v>
      </c>
      <c r="H1164" s="17">
        <f>Table1[[#This Row],[YTD profit ]]+SUMIFS(Table1[Profit (Month)],Table1[Category],Table1[[#This Row],[Category]],Table1[Supplier],Table1[[#This Row],[Supplier]],Table1[Brand],Table1[[#This Row],[Brand]],Table1[Year],Table1[[#This Row],[Year]]-1,Table1[Month],"&gt;"&amp;Table1[[#This Row],[Month]])</f>
        <v>104213</v>
      </c>
      <c r="I1164" s="17" t="str">
        <f>TEXT(DATE(Table1[[#This Row],[Year]],Table1[[#This Row],[Month]],1),"mmmm")</f>
        <v>August</v>
      </c>
    </row>
    <row r="1165" spans="1:9" x14ac:dyDescent="0.35">
      <c r="A1165" t="s">
        <v>20</v>
      </c>
      <c r="B1165" t="s">
        <v>13</v>
      </c>
      <c r="C1165" t="s">
        <v>14</v>
      </c>
      <c r="D1165">
        <v>2018</v>
      </c>
      <c r="E1165">
        <v>9</v>
      </c>
      <c r="F1165" s="17">
        <v>10904</v>
      </c>
      <c r="G1165" s="17">
        <f>SUMIFS(Table1[Profit (Month)],Table1[Category],Table1[[#This Row],[Category]],Table1[Supplier],Table1[[#This Row],[Supplier]],Table1[Brand],Table1[[#This Row],[Brand]],Table1[Year],Table1[[#This Row],[Year]],Table1[Month],"&lt;="&amp;Table1[[#This Row],[Month]])</f>
        <v>115117</v>
      </c>
      <c r="H1165" s="17">
        <f>Table1[[#This Row],[YTD profit ]]+SUMIFS(Table1[Profit (Month)],Table1[Category],Table1[[#This Row],[Category]],Table1[Supplier],Table1[[#This Row],[Supplier]],Table1[Brand],Table1[[#This Row],[Brand]],Table1[Year],Table1[[#This Row],[Year]]-1,Table1[Month],"&gt;"&amp;Table1[[#This Row],[Month]])</f>
        <v>115117</v>
      </c>
      <c r="I1165" s="17" t="str">
        <f>TEXT(DATE(Table1[[#This Row],[Year]],Table1[[#This Row],[Month]],1),"mmmm")</f>
        <v>September</v>
      </c>
    </row>
    <row r="1166" spans="1:9" x14ac:dyDescent="0.35">
      <c r="A1166" t="s">
        <v>20</v>
      </c>
      <c r="B1166" t="s">
        <v>13</v>
      </c>
      <c r="C1166" t="s">
        <v>14</v>
      </c>
      <c r="D1166">
        <v>2018</v>
      </c>
      <c r="E1166">
        <v>10</v>
      </c>
      <c r="F1166" s="17">
        <v>14064</v>
      </c>
      <c r="G1166" s="17">
        <f>SUMIFS(Table1[Profit (Month)],Table1[Category],Table1[[#This Row],[Category]],Table1[Supplier],Table1[[#This Row],[Supplier]],Table1[Brand],Table1[[#This Row],[Brand]],Table1[Year],Table1[[#This Row],[Year]],Table1[Month],"&lt;="&amp;Table1[[#This Row],[Month]])</f>
        <v>129181</v>
      </c>
      <c r="H1166" s="17">
        <f>Table1[[#This Row],[YTD profit ]]+SUMIFS(Table1[Profit (Month)],Table1[Category],Table1[[#This Row],[Category]],Table1[Supplier],Table1[[#This Row],[Supplier]],Table1[Brand],Table1[[#This Row],[Brand]],Table1[Year],Table1[[#This Row],[Year]]-1,Table1[Month],"&gt;"&amp;Table1[[#This Row],[Month]])</f>
        <v>129181</v>
      </c>
      <c r="I1166" s="17" t="str">
        <f>TEXT(DATE(Table1[[#This Row],[Year]],Table1[[#This Row],[Month]],1),"mmmm")</f>
        <v>October</v>
      </c>
    </row>
    <row r="1167" spans="1:9" x14ac:dyDescent="0.35">
      <c r="A1167" t="s">
        <v>20</v>
      </c>
      <c r="B1167" t="s">
        <v>13</v>
      </c>
      <c r="C1167" t="s">
        <v>14</v>
      </c>
      <c r="D1167">
        <v>2018</v>
      </c>
      <c r="E1167">
        <v>11</v>
      </c>
      <c r="F1167" s="17">
        <v>13293</v>
      </c>
      <c r="G1167" s="17">
        <f>SUMIFS(Table1[Profit (Month)],Table1[Category],Table1[[#This Row],[Category]],Table1[Supplier],Table1[[#This Row],[Supplier]],Table1[Brand],Table1[[#This Row],[Brand]],Table1[Year],Table1[[#This Row],[Year]],Table1[Month],"&lt;="&amp;Table1[[#This Row],[Month]])</f>
        <v>142474</v>
      </c>
      <c r="H1167" s="17">
        <f>Table1[[#This Row],[YTD profit ]]+SUMIFS(Table1[Profit (Month)],Table1[Category],Table1[[#This Row],[Category]],Table1[Supplier],Table1[[#This Row],[Supplier]],Table1[Brand],Table1[[#This Row],[Brand]],Table1[Year],Table1[[#This Row],[Year]]-1,Table1[Month],"&gt;"&amp;Table1[[#This Row],[Month]])</f>
        <v>142474</v>
      </c>
      <c r="I1167" s="17" t="str">
        <f>TEXT(DATE(Table1[[#This Row],[Year]],Table1[[#This Row],[Month]],1),"mmmm")</f>
        <v>November</v>
      </c>
    </row>
    <row r="1168" spans="1:9" x14ac:dyDescent="0.35">
      <c r="A1168" t="s">
        <v>20</v>
      </c>
      <c r="B1168" t="s">
        <v>13</v>
      </c>
      <c r="C1168" t="s">
        <v>14</v>
      </c>
      <c r="D1168">
        <v>2018</v>
      </c>
      <c r="E1168">
        <v>12</v>
      </c>
      <c r="F1168" s="17">
        <v>11961</v>
      </c>
      <c r="G1168" s="17">
        <f>SUMIFS(Table1[Profit (Month)],Table1[Category],Table1[[#This Row],[Category]],Table1[Supplier],Table1[[#This Row],[Supplier]],Table1[Brand],Table1[[#This Row],[Brand]],Table1[Year],Table1[[#This Row],[Year]],Table1[Month],"&lt;="&amp;Table1[[#This Row],[Month]])</f>
        <v>154435</v>
      </c>
      <c r="H1168" s="17">
        <f>Table1[[#This Row],[YTD profit ]]+SUMIFS(Table1[Profit (Month)],Table1[Category],Table1[[#This Row],[Category]],Table1[Supplier],Table1[[#This Row],[Supplier]],Table1[Brand],Table1[[#This Row],[Brand]],Table1[Year],Table1[[#This Row],[Year]]-1,Table1[Month],"&gt;"&amp;Table1[[#This Row],[Month]])</f>
        <v>154435</v>
      </c>
      <c r="I1168" s="17" t="str">
        <f>TEXT(DATE(Table1[[#This Row],[Year]],Table1[[#This Row],[Month]],1),"mmmm")</f>
        <v>December</v>
      </c>
    </row>
    <row r="1169" spans="1:9" x14ac:dyDescent="0.35">
      <c r="A1169" t="s">
        <v>20</v>
      </c>
      <c r="B1169" t="s">
        <v>13</v>
      </c>
      <c r="C1169" t="s">
        <v>14</v>
      </c>
      <c r="D1169">
        <v>2019</v>
      </c>
      <c r="E1169">
        <v>1</v>
      </c>
      <c r="F1169" s="17">
        <v>10556</v>
      </c>
      <c r="G1169" s="17">
        <f>SUMIFS(Table1[Profit (Month)],Table1[Category],Table1[[#This Row],[Category]],Table1[Supplier],Table1[[#This Row],[Supplier]],Table1[Brand],Table1[[#This Row],[Brand]],Table1[Year],Table1[[#This Row],[Year]],Table1[Month],"&lt;="&amp;Table1[[#This Row],[Month]])</f>
        <v>10556</v>
      </c>
      <c r="H1169" s="17">
        <f>Table1[[#This Row],[YTD profit ]]+SUMIFS(Table1[Profit (Month)],Table1[Category],Table1[[#This Row],[Category]],Table1[Supplier],Table1[[#This Row],[Supplier]],Table1[Brand],Table1[[#This Row],[Brand]],Table1[Year],Table1[[#This Row],[Year]]-1,Table1[Month],"&gt;"&amp;Table1[[#This Row],[Month]])</f>
        <v>150743</v>
      </c>
      <c r="I1169" s="17" t="str">
        <f>TEXT(DATE(Table1[[#This Row],[Year]],Table1[[#This Row],[Month]],1),"mmmm")</f>
        <v>January</v>
      </c>
    </row>
    <row r="1170" spans="1:9" x14ac:dyDescent="0.35">
      <c r="A1170" t="s">
        <v>20</v>
      </c>
      <c r="B1170" t="s">
        <v>13</v>
      </c>
      <c r="C1170" t="s">
        <v>14</v>
      </c>
      <c r="D1170">
        <v>2019</v>
      </c>
      <c r="E1170">
        <v>2</v>
      </c>
      <c r="F1170" s="17">
        <v>13835</v>
      </c>
      <c r="G1170" s="17">
        <f>SUMIFS(Table1[Profit (Month)],Table1[Category],Table1[[#This Row],[Category]],Table1[Supplier],Table1[[#This Row],[Supplier]],Table1[Brand],Table1[[#This Row],[Brand]],Table1[Year],Table1[[#This Row],[Year]],Table1[Month],"&lt;="&amp;Table1[[#This Row],[Month]])</f>
        <v>24391</v>
      </c>
      <c r="H1170" s="17">
        <f>Table1[[#This Row],[YTD profit ]]+SUMIFS(Table1[Profit (Month)],Table1[Category],Table1[[#This Row],[Category]],Table1[Supplier],Table1[[#This Row],[Supplier]],Table1[Brand],Table1[[#This Row],[Brand]],Table1[Year],Table1[[#This Row],[Year]]-1,Table1[Month],"&gt;"&amp;Table1[[#This Row],[Month]])</f>
        <v>151686</v>
      </c>
      <c r="I1170" s="17" t="str">
        <f>TEXT(DATE(Table1[[#This Row],[Year]],Table1[[#This Row],[Month]],1),"mmmm")</f>
        <v>February</v>
      </c>
    </row>
    <row r="1171" spans="1:9" x14ac:dyDescent="0.35">
      <c r="A1171" t="s">
        <v>20</v>
      </c>
      <c r="B1171" t="s">
        <v>13</v>
      </c>
      <c r="C1171" t="s">
        <v>14</v>
      </c>
      <c r="D1171">
        <v>2019</v>
      </c>
      <c r="E1171">
        <v>3</v>
      </c>
      <c r="F1171" s="17">
        <v>14339</v>
      </c>
      <c r="G1171" s="17">
        <f>SUMIFS(Table1[Profit (Month)],Table1[Category],Table1[[#This Row],[Category]],Table1[Supplier],Table1[[#This Row],[Supplier]],Table1[Brand],Table1[[#This Row],[Brand]],Table1[Year],Table1[[#This Row],[Year]],Table1[Month],"&lt;="&amp;Table1[[#This Row],[Month]])</f>
        <v>38730</v>
      </c>
      <c r="H1171" s="17">
        <f>Table1[[#This Row],[YTD profit ]]+SUMIFS(Table1[Profit (Month)],Table1[Category],Table1[[#This Row],[Category]],Table1[Supplier],Table1[[#This Row],[Supplier]],Table1[Brand],Table1[[#This Row],[Brand]],Table1[Year],Table1[[#This Row],[Year]]-1,Table1[Month],"&gt;"&amp;Table1[[#This Row],[Month]])</f>
        <v>154864</v>
      </c>
      <c r="I1171" s="17" t="str">
        <f>TEXT(DATE(Table1[[#This Row],[Year]],Table1[[#This Row],[Month]],1),"mmmm")</f>
        <v>March</v>
      </c>
    </row>
    <row r="1172" spans="1:9" x14ac:dyDescent="0.35">
      <c r="A1172" t="s">
        <v>20</v>
      </c>
      <c r="B1172" t="s">
        <v>13</v>
      </c>
      <c r="C1172" t="s">
        <v>14</v>
      </c>
      <c r="D1172">
        <v>2019</v>
      </c>
      <c r="E1172">
        <v>4</v>
      </c>
      <c r="F1172" s="17">
        <v>11213</v>
      </c>
      <c r="G1172" s="17">
        <f>SUMIFS(Table1[Profit (Month)],Table1[Category],Table1[[#This Row],[Category]],Table1[Supplier],Table1[[#This Row],[Supplier]],Table1[Brand],Table1[[#This Row],[Brand]],Table1[Year],Table1[[#This Row],[Year]],Table1[Month],"&lt;="&amp;Table1[[#This Row],[Month]])</f>
        <v>49943</v>
      </c>
      <c r="H1172" s="17">
        <f>Table1[[#This Row],[YTD profit ]]+SUMIFS(Table1[Profit (Month)],Table1[Category],Table1[[#This Row],[Category]],Table1[Supplier],Table1[[#This Row],[Supplier]],Table1[Brand],Table1[[#This Row],[Brand]],Table1[Year],Table1[[#This Row],[Year]]-1,Table1[Month],"&gt;"&amp;Table1[[#This Row],[Month]])</f>
        <v>155339</v>
      </c>
      <c r="I1172" s="17" t="str">
        <f>TEXT(DATE(Table1[[#This Row],[Year]],Table1[[#This Row],[Month]],1),"mmmm")</f>
        <v>April</v>
      </c>
    </row>
    <row r="1173" spans="1:9" x14ac:dyDescent="0.35">
      <c r="A1173" t="s">
        <v>20</v>
      </c>
      <c r="B1173" t="s">
        <v>13</v>
      </c>
      <c r="C1173" t="s">
        <v>14</v>
      </c>
      <c r="D1173">
        <v>2019</v>
      </c>
      <c r="E1173">
        <v>5</v>
      </c>
      <c r="F1173" s="17">
        <v>12584</v>
      </c>
      <c r="G1173" s="17">
        <f>SUMIFS(Table1[Profit (Month)],Table1[Category],Table1[[#This Row],[Category]],Table1[Supplier],Table1[[#This Row],[Supplier]],Table1[Brand],Table1[[#This Row],[Brand]],Table1[Year],Table1[[#This Row],[Year]],Table1[Month],"&lt;="&amp;Table1[[#This Row],[Month]])</f>
        <v>62527</v>
      </c>
      <c r="H1173" s="17">
        <f>Table1[[#This Row],[YTD profit ]]+SUMIFS(Table1[Profit (Month)],Table1[Category],Table1[[#This Row],[Category]],Table1[Supplier],Table1[[#This Row],[Supplier]],Table1[Brand],Table1[[#This Row],[Brand]],Table1[Year],Table1[[#This Row],[Year]]-1,Table1[Month],"&gt;"&amp;Table1[[#This Row],[Month]])</f>
        <v>152961</v>
      </c>
      <c r="I1173" s="17" t="str">
        <f>TEXT(DATE(Table1[[#This Row],[Year]],Table1[[#This Row],[Month]],1),"mmmm")</f>
        <v>May</v>
      </c>
    </row>
    <row r="1174" spans="1:9" x14ac:dyDescent="0.35">
      <c r="A1174" t="s">
        <v>20</v>
      </c>
      <c r="B1174" t="s">
        <v>13</v>
      </c>
      <c r="C1174" t="s">
        <v>14</v>
      </c>
      <c r="D1174">
        <v>2019</v>
      </c>
      <c r="E1174">
        <v>6</v>
      </c>
      <c r="F1174" s="17">
        <v>10487</v>
      </c>
      <c r="G1174" s="17">
        <f>SUMIFS(Table1[Profit (Month)],Table1[Category],Table1[[#This Row],[Category]],Table1[Supplier],Table1[[#This Row],[Supplier]],Table1[Brand],Table1[[#This Row],[Brand]],Table1[Year],Table1[[#This Row],[Year]],Table1[Month],"&lt;="&amp;Table1[[#This Row],[Month]])</f>
        <v>73014</v>
      </c>
      <c r="H1174" s="17">
        <f>Table1[[#This Row],[YTD profit ]]+SUMIFS(Table1[Profit (Month)],Table1[Category],Table1[[#This Row],[Category]],Table1[Supplier],Table1[[#This Row],[Supplier]],Table1[Brand],Table1[[#This Row],[Brand]],Table1[Year],Table1[[#This Row],[Year]]-1,Table1[Month],"&gt;"&amp;Table1[[#This Row],[Month]])</f>
        <v>151299</v>
      </c>
      <c r="I1174" s="17" t="str">
        <f>TEXT(DATE(Table1[[#This Row],[Year]],Table1[[#This Row],[Month]],1),"mmmm")</f>
        <v>June</v>
      </c>
    </row>
    <row r="1175" spans="1:9" x14ac:dyDescent="0.35">
      <c r="A1175" t="s">
        <v>20</v>
      </c>
      <c r="B1175" t="s">
        <v>13</v>
      </c>
      <c r="C1175" t="s">
        <v>14</v>
      </c>
      <c r="D1175">
        <v>2019</v>
      </c>
      <c r="E1175">
        <v>7</v>
      </c>
      <c r="F1175" s="17">
        <v>13255</v>
      </c>
      <c r="G1175" s="17">
        <f>SUMIFS(Table1[Profit (Month)],Table1[Category],Table1[[#This Row],[Category]],Table1[Supplier],Table1[[#This Row],[Supplier]],Table1[Brand],Table1[[#This Row],[Brand]],Table1[Year],Table1[[#This Row],[Year]],Table1[Month],"&lt;="&amp;Table1[[#This Row],[Month]])</f>
        <v>86269</v>
      </c>
      <c r="H1175" s="17">
        <f>Table1[[#This Row],[YTD profit ]]+SUMIFS(Table1[Profit (Month)],Table1[Category],Table1[[#This Row],[Category]],Table1[Supplier],Table1[[#This Row],[Supplier]],Table1[Brand],Table1[[#This Row],[Brand]],Table1[Year],Table1[[#This Row],[Year]]-1,Table1[Month],"&gt;"&amp;Table1[[#This Row],[Month]])</f>
        <v>149705</v>
      </c>
      <c r="I1175" s="17" t="str">
        <f>TEXT(DATE(Table1[[#This Row],[Year]],Table1[[#This Row],[Month]],1),"mmmm")</f>
        <v>July</v>
      </c>
    </row>
    <row r="1176" spans="1:9" x14ac:dyDescent="0.35">
      <c r="A1176" t="s">
        <v>20</v>
      </c>
      <c r="B1176" t="s">
        <v>13</v>
      </c>
      <c r="C1176" t="s">
        <v>14</v>
      </c>
      <c r="D1176">
        <v>2019</v>
      </c>
      <c r="E1176">
        <v>8</v>
      </c>
      <c r="F1176" s="17">
        <v>13654</v>
      </c>
      <c r="G1176" s="17">
        <f>SUMIFS(Table1[Profit (Month)],Table1[Category],Table1[[#This Row],[Category]],Table1[Supplier],Table1[[#This Row],[Supplier]],Table1[Brand],Table1[[#This Row],[Brand]],Table1[Year],Table1[[#This Row],[Year]],Table1[Month],"&lt;="&amp;Table1[[#This Row],[Month]])</f>
        <v>99923</v>
      </c>
      <c r="H1176" s="17">
        <f>Table1[[#This Row],[YTD profit ]]+SUMIFS(Table1[Profit (Month)],Table1[Category],Table1[[#This Row],[Category]],Table1[Supplier],Table1[[#This Row],[Supplier]],Table1[Brand],Table1[[#This Row],[Brand]],Table1[Year],Table1[[#This Row],[Year]]-1,Table1[Month],"&gt;"&amp;Table1[[#This Row],[Month]])</f>
        <v>150145</v>
      </c>
      <c r="I1176" s="17" t="str">
        <f>TEXT(DATE(Table1[[#This Row],[Year]],Table1[[#This Row],[Month]],1),"mmmm")</f>
        <v>August</v>
      </c>
    </row>
    <row r="1177" spans="1:9" x14ac:dyDescent="0.35">
      <c r="A1177" t="s">
        <v>20</v>
      </c>
      <c r="B1177" t="s">
        <v>13</v>
      </c>
      <c r="C1177" t="s">
        <v>14</v>
      </c>
      <c r="D1177">
        <v>2019</v>
      </c>
      <c r="E1177">
        <v>9</v>
      </c>
      <c r="F1177" s="17">
        <v>12010</v>
      </c>
      <c r="G1177" s="17">
        <f>SUMIFS(Table1[Profit (Month)],Table1[Category],Table1[[#This Row],[Category]],Table1[Supplier],Table1[[#This Row],[Supplier]],Table1[Brand],Table1[[#This Row],[Brand]],Table1[Year],Table1[[#This Row],[Year]],Table1[Month],"&lt;="&amp;Table1[[#This Row],[Month]])</f>
        <v>111933</v>
      </c>
      <c r="H1177" s="17">
        <f>Table1[[#This Row],[YTD profit ]]+SUMIFS(Table1[Profit (Month)],Table1[Category],Table1[[#This Row],[Category]],Table1[Supplier],Table1[[#This Row],[Supplier]],Table1[Brand],Table1[[#This Row],[Brand]],Table1[Year],Table1[[#This Row],[Year]]-1,Table1[Month],"&gt;"&amp;Table1[[#This Row],[Month]])</f>
        <v>151251</v>
      </c>
      <c r="I1177" s="17" t="str">
        <f>TEXT(DATE(Table1[[#This Row],[Year]],Table1[[#This Row],[Month]],1),"mmmm")</f>
        <v>September</v>
      </c>
    </row>
    <row r="1178" spans="1:9" x14ac:dyDescent="0.35">
      <c r="A1178" t="s">
        <v>20</v>
      </c>
      <c r="B1178" t="s">
        <v>13</v>
      </c>
      <c r="C1178" t="s">
        <v>14</v>
      </c>
      <c r="D1178">
        <v>2019</v>
      </c>
      <c r="E1178">
        <v>10</v>
      </c>
      <c r="F1178" s="17">
        <v>10865</v>
      </c>
      <c r="G1178" s="17">
        <f>SUMIFS(Table1[Profit (Month)],Table1[Category],Table1[[#This Row],[Category]],Table1[Supplier],Table1[[#This Row],[Supplier]],Table1[Brand],Table1[[#This Row],[Brand]],Table1[Year],Table1[[#This Row],[Year]],Table1[Month],"&lt;="&amp;Table1[[#This Row],[Month]])</f>
        <v>122798</v>
      </c>
      <c r="H1178" s="17">
        <f>Table1[[#This Row],[YTD profit ]]+SUMIFS(Table1[Profit (Month)],Table1[Category],Table1[[#This Row],[Category]],Table1[Supplier],Table1[[#This Row],[Supplier]],Table1[Brand],Table1[[#This Row],[Brand]],Table1[Year],Table1[[#This Row],[Year]]-1,Table1[Month],"&gt;"&amp;Table1[[#This Row],[Month]])</f>
        <v>148052</v>
      </c>
      <c r="I1178" s="17" t="str">
        <f>TEXT(DATE(Table1[[#This Row],[Year]],Table1[[#This Row],[Month]],1),"mmmm")</f>
        <v>October</v>
      </c>
    </row>
    <row r="1179" spans="1:9" x14ac:dyDescent="0.35">
      <c r="A1179" t="s">
        <v>20</v>
      </c>
      <c r="B1179" t="s">
        <v>13</v>
      </c>
      <c r="C1179" t="s">
        <v>14</v>
      </c>
      <c r="D1179">
        <v>2019</v>
      </c>
      <c r="E1179">
        <v>11</v>
      </c>
      <c r="F1179" s="17">
        <v>13852</v>
      </c>
      <c r="G1179" s="17">
        <f>SUMIFS(Table1[Profit (Month)],Table1[Category],Table1[[#This Row],[Category]],Table1[Supplier],Table1[[#This Row],[Supplier]],Table1[Brand],Table1[[#This Row],[Brand]],Table1[Year],Table1[[#This Row],[Year]],Table1[Month],"&lt;="&amp;Table1[[#This Row],[Month]])</f>
        <v>136650</v>
      </c>
      <c r="H1179" s="17">
        <f>Table1[[#This Row],[YTD profit ]]+SUMIFS(Table1[Profit (Month)],Table1[Category],Table1[[#This Row],[Category]],Table1[Supplier],Table1[[#This Row],[Supplier]],Table1[Brand],Table1[[#This Row],[Brand]],Table1[Year],Table1[[#This Row],[Year]]-1,Table1[Month],"&gt;"&amp;Table1[[#This Row],[Month]])</f>
        <v>148611</v>
      </c>
      <c r="I1179" s="17" t="str">
        <f>TEXT(DATE(Table1[[#This Row],[Year]],Table1[[#This Row],[Month]],1),"mmmm")</f>
        <v>November</v>
      </c>
    </row>
    <row r="1180" spans="1:9" x14ac:dyDescent="0.35">
      <c r="A1180" t="s">
        <v>20</v>
      </c>
      <c r="B1180" t="s">
        <v>13</v>
      </c>
      <c r="C1180" t="s">
        <v>14</v>
      </c>
      <c r="D1180">
        <v>2019</v>
      </c>
      <c r="E1180">
        <v>12</v>
      </c>
      <c r="F1180" s="17">
        <v>13136</v>
      </c>
      <c r="G1180" s="17">
        <f>SUMIFS(Table1[Profit (Month)],Table1[Category],Table1[[#This Row],[Category]],Table1[Supplier],Table1[[#This Row],[Supplier]],Table1[Brand],Table1[[#This Row],[Brand]],Table1[Year],Table1[[#This Row],[Year]],Table1[Month],"&lt;="&amp;Table1[[#This Row],[Month]])</f>
        <v>149786</v>
      </c>
      <c r="H1180" s="17">
        <f>Table1[[#This Row],[YTD profit ]]+SUMIFS(Table1[Profit (Month)],Table1[Category],Table1[[#This Row],[Category]],Table1[Supplier],Table1[[#This Row],[Supplier]],Table1[Brand],Table1[[#This Row],[Brand]],Table1[Year],Table1[[#This Row],[Year]]-1,Table1[Month],"&gt;"&amp;Table1[[#This Row],[Month]])</f>
        <v>149786</v>
      </c>
      <c r="I1180" s="17" t="str">
        <f>TEXT(DATE(Table1[[#This Row],[Year]],Table1[[#This Row],[Month]],1),"mmmm")</f>
        <v>December</v>
      </c>
    </row>
    <row r="1181" spans="1:9" x14ac:dyDescent="0.35">
      <c r="A1181" t="s">
        <v>20</v>
      </c>
      <c r="B1181" t="s">
        <v>13</v>
      </c>
      <c r="C1181" t="s">
        <v>14</v>
      </c>
      <c r="D1181">
        <v>2020</v>
      </c>
      <c r="E1181">
        <v>1</v>
      </c>
      <c r="F1181" s="17">
        <v>10779</v>
      </c>
      <c r="G1181" s="17">
        <f>SUMIFS(Table1[Profit (Month)],Table1[Category],Table1[[#This Row],[Category]],Table1[Supplier],Table1[[#This Row],[Supplier]],Table1[Brand],Table1[[#This Row],[Brand]],Table1[Year],Table1[[#This Row],[Year]],Table1[Month],"&lt;="&amp;Table1[[#This Row],[Month]])</f>
        <v>10779</v>
      </c>
      <c r="H1181" s="17">
        <f>Table1[[#This Row],[YTD profit ]]+SUMIFS(Table1[Profit (Month)],Table1[Category],Table1[[#This Row],[Category]],Table1[Supplier],Table1[[#This Row],[Supplier]],Table1[Brand],Table1[[#This Row],[Brand]],Table1[Year],Table1[[#This Row],[Year]]-1,Table1[Month],"&gt;"&amp;Table1[[#This Row],[Month]])</f>
        <v>150009</v>
      </c>
      <c r="I1181" s="17" t="str">
        <f>TEXT(DATE(Table1[[#This Row],[Year]],Table1[[#This Row],[Month]],1),"mmmm")</f>
        <v>January</v>
      </c>
    </row>
    <row r="1182" spans="1:9" x14ac:dyDescent="0.35">
      <c r="A1182" t="s">
        <v>20</v>
      </c>
      <c r="B1182" t="s">
        <v>13</v>
      </c>
      <c r="C1182" t="s">
        <v>14</v>
      </c>
      <c r="D1182">
        <v>2020</v>
      </c>
      <c r="E1182">
        <v>2</v>
      </c>
      <c r="F1182" s="17">
        <v>10353</v>
      </c>
      <c r="G1182" s="17">
        <f>SUMIFS(Table1[Profit (Month)],Table1[Category],Table1[[#This Row],[Category]],Table1[Supplier],Table1[[#This Row],[Supplier]],Table1[Brand],Table1[[#This Row],[Brand]],Table1[Year],Table1[[#This Row],[Year]],Table1[Month],"&lt;="&amp;Table1[[#This Row],[Month]])</f>
        <v>21132</v>
      </c>
      <c r="H1182" s="17">
        <f>Table1[[#This Row],[YTD profit ]]+SUMIFS(Table1[Profit (Month)],Table1[Category],Table1[[#This Row],[Category]],Table1[Supplier],Table1[[#This Row],[Supplier]],Table1[Brand],Table1[[#This Row],[Brand]],Table1[Year],Table1[[#This Row],[Year]]-1,Table1[Month],"&gt;"&amp;Table1[[#This Row],[Month]])</f>
        <v>146527</v>
      </c>
      <c r="I1182" s="17" t="str">
        <f>TEXT(DATE(Table1[[#This Row],[Year]],Table1[[#This Row],[Month]],1),"mmmm")</f>
        <v>February</v>
      </c>
    </row>
    <row r="1183" spans="1:9" x14ac:dyDescent="0.35">
      <c r="A1183" t="s">
        <v>20</v>
      </c>
      <c r="B1183" t="s">
        <v>13</v>
      </c>
      <c r="C1183" t="s">
        <v>14</v>
      </c>
      <c r="D1183">
        <v>2020</v>
      </c>
      <c r="E1183">
        <v>3</v>
      </c>
      <c r="F1183" s="17">
        <v>10104</v>
      </c>
      <c r="G1183" s="17">
        <f>SUMIFS(Table1[Profit (Month)],Table1[Category],Table1[[#This Row],[Category]],Table1[Supplier],Table1[[#This Row],[Supplier]],Table1[Brand],Table1[[#This Row],[Brand]],Table1[Year],Table1[[#This Row],[Year]],Table1[Month],"&lt;="&amp;Table1[[#This Row],[Month]])</f>
        <v>31236</v>
      </c>
      <c r="H1183" s="17">
        <f>Table1[[#This Row],[YTD profit ]]+SUMIFS(Table1[Profit (Month)],Table1[Category],Table1[[#This Row],[Category]],Table1[Supplier],Table1[[#This Row],[Supplier]],Table1[Brand],Table1[[#This Row],[Brand]],Table1[Year],Table1[[#This Row],[Year]]-1,Table1[Month],"&gt;"&amp;Table1[[#This Row],[Month]])</f>
        <v>142292</v>
      </c>
      <c r="I1183" s="17" t="str">
        <f>TEXT(DATE(Table1[[#This Row],[Year]],Table1[[#This Row],[Month]],1),"mmmm")</f>
        <v>March</v>
      </c>
    </row>
    <row r="1184" spans="1:9" x14ac:dyDescent="0.35">
      <c r="A1184" t="s">
        <v>20</v>
      </c>
      <c r="B1184" t="s">
        <v>13</v>
      </c>
      <c r="C1184" t="s">
        <v>14</v>
      </c>
      <c r="D1184">
        <v>2020</v>
      </c>
      <c r="E1184">
        <v>4</v>
      </c>
      <c r="F1184" s="17">
        <v>14314</v>
      </c>
      <c r="G1184" s="17">
        <f>SUMIFS(Table1[Profit (Month)],Table1[Category],Table1[[#This Row],[Category]],Table1[Supplier],Table1[[#This Row],[Supplier]],Table1[Brand],Table1[[#This Row],[Brand]],Table1[Year],Table1[[#This Row],[Year]],Table1[Month],"&lt;="&amp;Table1[[#This Row],[Month]])</f>
        <v>45550</v>
      </c>
      <c r="H1184" s="17">
        <f>Table1[[#This Row],[YTD profit ]]+SUMIFS(Table1[Profit (Month)],Table1[Category],Table1[[#This Row],[Category]],Table1[Supplier],Table1[[#This Row],[Supplier]],Table1[Brand],Table1[[#This Row],[Brand]],Table1[Year],Table1[[#This Row],[Year]]-1,Table1[Month],"&gt;"&amp;Table1[[#This Row],[Month]])</f>
        <v>145393</v>
      </c>
      <c r="I1184" s="17" t="str">
        <f>TEXT(DATE(Table1[[#This Row],[Year]],Table1[[#This Row],[Month]],1),"mmmm")</f>
        <v>April</v>
      </c>
    </row>
    <row r="1185" spans="1:9" x14ac:dyDescent="0.35">
      <c r="A1185" t="s">
        <v>20</v>
      </c>
      <c r="B1185" t="s">
        <v>13</v>
      </c>
      <c r="C1185" t="s">
        <v>14</v>
      </c>
      <c r="D1185">
        <v>2020</v>
      </c>
      <c r="E1185">
        <v>5</v>
      </c>
      <c r="F1185" s="17">
        <v>12374</v>
      </c>
      <c r="G1185" s="17">
        <f>SUMIFS(Table1[Profit (Month)],Table1[Category],Table1[[#This Row],[Category]],Table1[Supplier],Table1[[#This Row],[Supplier]],Table1[Brand],Table1[[#This Row],[Brand]],Table1[Year],Table1[[#This Row],[Year]],Table1[Month],"&lt;="&amp;Table1[[#This Row],[Month]])</f>
        <v>57924</v>
      </c>
      <c r="H1185" s="17">
        <f>Table1[[#This Row],[YTD profit ]]+SUMIFS(Table1[Profit (Month)],Table1[Category],Table1[[#This Row],[Category]],Table1[Supplier],Table1[[#This Row],[Supplier]],Table1[Brand],Table1[[#This Row],[Brand]],Table1[Year],Table1[[#This Row],[Year]]-1,Table1[Month],"&gt;"&amp;Table1[[#This Row],[Month]])</f>
        <v>145183</v>
      </c>
      <c r="I1185" s="17" t="str">
        <f>TEXT(DATE(Table1[[#This Row],[Year]],Table1[[#This Row],[Month]],1),"mmmm")</f>
        <v>May</v>
      </c>
    </row>
    <row r="1186" spans="1:9" x14ac:dyDescent="0.35">
      <c r="A1186" t="s">
        <v>20</v>
      </c>
      <c r="B1186" t="s">
        <v>13</v>
      </c>
      <c r="C1186" t="s">
        <v>14</v>
      </c>
      <c r="D1186">
        <v>2020</v>
      </c>
      <c r="E1186">
        <v>6</v>
      </c>
      <c r="F1186" s="17">
        <v>10940</v>
      </c>
      <c r="G1186" s="17">
        <f>SUMIFS(Table1[Profit (Month)],Table1[Category],Table1[[#This Row],[Category]],Table1[Supplier],Table1[[#This Row],[Supplier]],Table1[Brand],Table1[[#This Row],[Brand]],Table1[Year],Table1[[#This Row],[Year]],Table1[Month],"&lt;="&amp;Table1[[#This Row],[Month]])</f>
        <v>68864</v>
      </c>
      <c r="H1186" s="17">
        <f>Table1[[#This Row],[YTD profit ]]+SUMIFS(Table1[Profit (Month)],Table1[Category],Table1[[#This Row],[Category]],Table1[Supplier],Table1[[#This Row],[Supplier]],Table1[Brand],Table1[[#This Row],[Brand]],Table1[Year],Table1[[#This Row],[Year]]-1,Table1[Month],"&gt;"&amp;Table1[[#This Row],[Month]])</f>
        <v>145636</v>
      </c>
      <c r="I1186" s="17" t="str">
        <f>TEXT(DATE(Table1[[#This Row],[Year]],Table1[[#This Row],[Month]],1),"mmmm")</f>
        <v>June</v>
      </c>
    </row>
    <row r="1187" spans="1:9" x14ac:dyDescent="0.35">
      <c r="A1187" t="s">
        <v>20</v>
      </c>
      <c r="B1187" t="s">
        <v>13</v>
      </c>
      <c r="C1187" t="s">
        <v>14</v>
      </c>
      <c r="D1187">
        <v>2020</v>
      </c>
      <c r="E1187">
        <v>7</v>
      </c>
      <c r="F1187" s="17">
        <v>13464</v>
      </c>
      <c r="G1187" s="17">
        <f>SUMIFS(Table1[Profit (Month)],Table1[Category],Table1[[#This Row],[Category]],Table1[Supplier],Table1[[#This Row],[Supplier]],Table1[Brand],Table1[[#This Row],[Brand]],Table1[Year],Table1[[#This Row],[Year]],Table1[Month],"&lt;="&amp;Table1[[#This Row],[Month]])</f>
        <v>82328</v>
      </c>
      <c r="H1187" s="17">
        <f>Table1[[#This Row],[YTD profit ]]+SUMIFS(Table1[Profit (Month)],Table1[Category],Table1[[#This Row],[Category]],Table1[Supplier],Table1[[#This Row],[Supplier]],Table1[Brand],Table1[[#This Row],[Brand]],Table1[Year],Table1[[#This Row],[Year]]-1,Table1[Month],"&gt;"&amp;Table1[[#This Row],[Month]])</f>
        <v>145845</v>
      </c>
      <c r="I1187" s="17" t="str">
        <f>TEXT(DATE(Table1[[#This Row],[Year]],Table1[[#This Row],[Month]],1),"mmmm")</f>
        <v>July</v>
      </c>
    </row>
    <row r="1188" spans="1:9" x14ac:dyDescent="0.35">
      <c r="A1188" t="s">
        <v>20</v>
      </c>
      <c r="B1188" t="s">
        <v>13</v>
      </c>
      <c r="C1188" t="s">
        <v>14</v>
      </c>
      <c r="D1188">
        <v>2020</v>
      </c>
      <c r="E1188">
        <v>8</v>
      </c>
      <c r="F1188" s="17">
        <v>11731</v>
      </c>
      <c r="G1188" s="17">
        <f>SUMIFS(Table1[Profit (Month)],Table1[Category],Table1[[#This Row],[Category]],Table1[Supplier],Table1[[#This Row],[Supplier]],Table1[Brand],Table1[[#This Row],[Brand]],Table1[Year],Table1[[#This Row],[Year]],Table1[Month],"&lt;="&amp;Table1[[#This Row],[Month]])</f>
        <v>94059</v>
      </c>
      <c r="H1188" s="17">
        <f>Table1[[#This Row],[YTD profit ]]+SUMIFS(Table1[Profit (Month)],Table1[Category],Table1[[#This Row],[Category]],Table1[Supplier],Table1[[#This Row],[Supplier]],Table1[Brand],Table1[[#This Row],[Brand]],Table1[Year],Table1[[#This Row],[Year]]-1,Table1[Month],"&gt;"&amp;Table1[[#This Row],[Month]])</f>
        <v>143922</v>
      </c>
      <c r="I1188" s="17" t="str">
        <f>TEXT(DATE(Table1[[#This Row],[Year]],Table1[[#This Row],[Month]],1),"mmmm")</f>
        <v>August</v>
      </c>
    </row>
    <row r="1189" spans="1:9" x14ac:dyDescent="0.35">
      <c r="A1189" t="s">
        <v>20</v>
      </c>
      <c r="B1189" t="s">
        <v>13</v>
      </c>
      <c r="C1189" t="s">
        <v>14</v>
      </c>
      <c r="D1189">
        <v>2020</v>
      </c>
      <c r="E1189">
        <v>9</v>
      </c>
      <c r="F1189" s="17">
        <v>10252</v>
      </c>
      <c r="G1189" s="17">
        <f>SUMIFS(Table1[Profit (Month)],Table1[Category],Table1[[#This Row],[Category]],Table1[Supplier],Table1[[#This Row],[Supplier]],Table1[Brand],Table1[[#This Row],[Brand]],Table1[Year],Table1[[#This Row],[Year]],Table1[Month],"&lt;="&amp;Table1[[#This Row],[Month]])</f>
        <v>104311</v>
      </c>
      <c r="H1189" s="17">
        <f>Table1[[#This Row],[YTD profit ]]+SUMIFS(Table1[Profit (Month)],Table1[Category],Table1[[#This Row],[Category]],Table1[Supplier],Table1[[#This Row],[Supplier]],Table1[Brand],Table1[[#This Row],[Brand]],Table1[Year],Table1[[#This Row],[Year]]-1,Table1[Month],"&gt;"&amp;Table1[[#This Row],[Month]])</f>
        <v>142164</v>
      </c>
      <c r="I1189" s="17" t="str">
        <f>TEXT(DATE(Table1[[#This Row],[Year]],Table1[[#This Row],[Month]],1),"mmmm")</f>
        <v>September</v>
      </c>
    </row>
    <row r="1190" spans="1:9" x14ac:dyDescent="0.35">
      <c r="A1190" t="s">
        <v>20</v>
      </c>
      <c r="B1190" t="s">
        <v>13</v>
      </c>
      <c r="C1190" t="s">
        <v>14</v>
      </c>
      <c r="D1190">
        <v>2020</v>
      </c>
      <c r="E1190">
        <v>10</v>
      </c>
      <c r="F1190" s="17">
        <v>12070</v>
      </c>
      <c r="G1190" s="17">
        <f>SUMIFS(Table1[Profit (Month)],Table1[Category],Table1[[#This Row],[Category]],Table1[Supplier],Table1[[#This Row],[Supplier]],Table1[Brand],Table1[[#This Row],[Brand]],Table1[Year],Table1[[#This Row],[Year]],Table1[Month],"&lt;="&amp;Table1[[#This Row],[Month]])</f>
        <v>116381</v>
      </c>
      <c r="H1190" s="17">
        <f>Table1[[#This Row],[YTD profit ]]+SUMIFS(Table1[Profit (Month)],Table1[Category],Table1[[#This Row],[Category]],Table1[Supplier],Table1[[#This Row],[Supplier]],Table1[Brand],Table1[[#This Row],[Brand]],Table1[Year],Table1[[#This Row],[Year]]-1,Table1[Month],"&gt;"&amp;Table1[[#This Row],[Month]])</f>
        <v>143369</v>
      </c>
      <c r="I1190" s="17" t="str">
        <f>TEXT(DATE(Table1[[#This Row],[Year]],Table1[[#This Row],[Month]],1),"mmmm")</f>
        <v>October</v>
      </c>
    </row>
    <row r="1191" spans="1:9" x14ac:dyDescent="0.35">
      <c r="A1191" t="s">
        <v>20</v>
      </c>
      <c r="B1191" t="s">
        <v>13</v>
      </c>
      <c r="C1191" t="s">
        <v>14</v>
      </c>
      <c r="D1191">
        <v>2020</v>
      </c>
      <c r="E1191">
        <v>11</v>
      </c>
      <c r="F1191" s="17">
        <v>10914</v>
      </c>
      <c r="G1191" s="17">
        <f>SUMIFS(Table1[Profit (Month)],Table1[Category],Table1[[#This Row],[Category]],Table1[Supplier],Table1[[#This Row],[Supplier]],Table1[Brand],Table1[[#This Row],[Brand]],Table1[Year],Table1[[#This Row],[Year]],Table1[Month],"&lt;="&amp;Table1[[#This Row],[Month]])</f>
        <v>127295</v>
      </c>
      <c r="H1191" s="17">
        <f>Table1[[#This Row],[YTD profit ]]+SUMIFS(Table1[Profit (Month)],Table1[Category],Table1[[#This Row],[Category]],Table1[Supplier],Table1[[#This Row],[Supplier]],Table1[Brand],Table1[[#This Row],[Brand]],Table1[Year],Table1[[#This Row],[Year]]-1,Table1[Month],"&gt;"&amp;Table1[[#This Row],[Month]])</f>
        <v>140431</v>
      </c>
      <c r="I1191" s="17" t="str">
        <f>TEXT(DATE(Table1[[#This Row],[Year]],Table1[[#This Row],[Month]],1),"mmmm")</f>
        <v>November</v>
      </c>
    </row>
    <row r="1192" spans="1:9" x14ac:dyDescent="0.35">
      <c r="A1192" t="s">
        <v>20</v>
      </c>
      <c r="B1192" t="s">
        <v>13</v>
      </c>
      <c r="C1192" t="s">
        <v>14</v>
      </c>
      <c r="D1192">
        <v>2020</v>
      </c>
      <c r="E1192">
        <v>12</v>
      </c>
      <c r="F1192" s="17">
        <v>13127</v>
      </c>
      <c r="G1192" s="17">
        <f>SUMIFS(Table1[Profit (Month)],Table1[Category],Table1[[#This Row],[Category]],Table1[Supplier],Table1[[#This Row],[Supplier]],Table1[Brand],Table1[[#This Row],[Brand]],Table1[Year],Table1[[#This Row],[Year]],Table1[Month],"&lt;="&amp;Table1[[#This Row],[Month]])</f>
        <v>140422</v>
      </c>
      <c r="H1192" s="17">
        <f>Table1[[#This Row],[YTD profit ]]+SUMIFS(Table1[Profit (Month)],Table1[Category],Table1[[#This Row],[Category]],Table1[Supplier],Table1[[#This Row],[Supplier]],Table1[Brand],Table1[[#This Row],[Brand]],Table1[Year],Table1[[#This Row],[Year]]-1,Table1[Month],"&gt;"&amp;Table1[[#This Row],[Month]])</f>
        <v>140422</v>
      </c>
      <c r="I1192" s="17" t="str">
        <f>TEXT(DATE(Table1[[#This Row],[Year]],Table1[[#This Row],[Month]],1),"mmmm")</f>
        <v>December</v>
      </c>
    </row>
    <row r="1193" spans="1:9" x14ac:dyDescent="0.35">
      <c r="A1193" t="s">
        <v>20</v>
      </c>
      <c r="B1193" t="s">
        <v>13</v>
      </c>
      <c r="C1193" t="s">
        <v>14</v>
      </c>
      <c r="D1193">
        <v>2021</v>
      </c>
      <c r="E1193">
        <v>1</v>
      </c>
      <c r="F1193" s="17">
        <v>11937</v>
      </c>
      <c r="G1193" s="17">
        <f>SUMIFS(Table1[Profit (Month)],Table1[Category],Table1[[#This Row],[Category]],Table1[Supplier],Table1[[#This Row],[Supplier]],Table1[Brand],Table1[[#This Row],[Brand]],Table1[Year],Table1[[#This Row],[Year]],Table1[Month],"&lt;="&amp;Table1[[#This Row],[Month]])</f>
        <v>11937</v>
      </c>
      <c r="H1193" s="17">
        <f>Table1[[#This Row],[YTD profit ]]+SUMIFS(Table1[Profit (Month)],Table1[Category],Table1[[#This Row],[Category]],Table1[Supplier],Table1[[#This Row],[Supplier]],Table1[Brand],Table1[[#This Row],[Brand]],Table1[Year],Table1[[#This Row],[Year]]-1,Table1[Month],"&gt;"&amp;Table1[[#This Row],[Month]])</f>
        <v>141580</v>
      </c>
      <c r="I1193" s="17" t="str">
        <f>TEXT(DATE(Table1[[#This Row],[Year]],Table1[[#This Row],[Month]],1),"mmmm")</f>
        <v>January</v>
      </c>
    </row>
    <row r="1194" spans="1:9" x14ac:dyDescent="0.35">
      <c r="A1194" t="s">
        <v>20</v>
      </c>
      <c r="B1194" t="s">
        <v>13</v>
      </c>
      <c r="C1194" t="s">
        <v>14</v>
      </c>
      <c r="D1194">
        <v>2021</v>
      </c>
      <c r="E1194">
        <v>2</v>
      </c>
      <c r="F1194" s="17">
        <v>11847</v>
      </c>
      <c r="G1194" s="17">
        <f>SUMIFS(Table1[Profit (Month)],Table1[Category],Table1[[#This Row],[Category]],Table1[Supplier],Table1[[#This Row],[Supplier]],Table1[Brand],Table1[[#This Row],[Brand]],Table1[Year],Table1[[#This Row],[Year]],Table1[Month],"&lt;="&amp;Table1[[#This Row],[Month]])</f>
        <v>23784</v>
      </c>
      <c r="H1194" s="17">
        <f>Table1[[#This Row],[YTD profit ]]+SUMIFS(Table1[Profit (Month)],Table1[Category],Table1[[#This Row],[Category]],Table1[Supplier],Table1[[#This Row],[Supplier]],Table1[Brand],Table1[[#This Row],[Brand]],Table1[Year],Table1[[#This Row],[Year]]-1,Table1[Month],"&gt;"&amp;Table1[[#This Row],[Month]])</f>
        <v>143074</v>
      </c>
      <c r="I1194" s="17" t="str">
        <f>TEXT(DATE(Table1[[#This Row],[Year]],Table1[[#This Row],[Month]],1),"mmmm")</f>
        <v>February</v>
      </c>
    </row>
    <row r="1195" spans="1:9" x14ac:dyDescent="0.35">
      <c r="A1195" t="s">
        <v>20</v>
      </c>
      <c r="B1195" t="s">
        <v>13</v>
      </c>
      <c r="C1195" t="s">
        <v>14</v>
      </c>
      <c r="D1195">
        <v>2021</v>
      </c>
      <c r="E1195">
        <v>3</v>
      </c>
      <c r="F1195" s="17">
        <v>13242</v>
      </c>
      <c r="G1195" s="17">
        <f>SUMIFS(Table1[Profit (Month)],Table1[Category],Table1[[#This Row],[Category]],Table1[Supplier],Table1[[#This Row],[Supplier]],Table1[Brand],Table1[[#This Row],[Brand]],Table1[Year],Table1[[#This Row],[Year]],Table1[Month],"&lt;="&amp;Table1[[#This Row],[Month]])</f>
        <v>37026</v>
      </c>
      <c r="H1195" s="17">
        <f>Table1[[#This Row],[YTD profit ]]+SUMIFS(Table1[Profit (Month)],Table1[Category],Table1[[#This Row],[Category]],Table1[Supplier],Table1[[#This Row],[Supplier]],Table1[Brand],Table1[[#This Row],[Brand]],Table1[Year],Table1[[#This Row],[Year]]-1,Table1[Month],"&gt;"&amp;Table1[[#This Row],[Month]])</f>
        <v>146212</v>
      </c>
      <c r="I1195" s="17" t="str">
        <f>TEXT(DATE(Table1[[#This Row],[Year]],Table1[[#This Row],[Month]],1),"mmmm")</f>
        <v>March</v>
      </c>
    </row>
    <row r="1196" spans="1:9" x14ac:dyDescent="0.35">
      <c r="A1196" t="s">
        <v>20</v>
      </c>
      <c r="B1196" t="s">
        <v>13</v>
      </c>
      <c r="C1196" t="s">
        <v>14</v>
      </c>
      <c r="D1196">
        <v>2021</v>
      </c>
      <c r="E1196">
        <v>4</v>
      </c>
      <c r="F1196" s="17">
        <v>10137</v>
      </c>
      <c r="G1196" s="17">
        <f>SUMIFS(Table1[Profit (Month)],Table1[Category],Table1[[#This Row],[Category]],Table1[Supplier],Table1[[#This Row],[Supplier]],Table1[Brand],Table1[[#This Row],[Brand]],Table1[Year],Table1[[#This Row],[Year]],Table1[Month],"&lt;="&amp;Table1[[#This Row],[Month]])</f>
        <v>47163</v>
      </c>
      <c r="H1196" s="17">
        <f>Table1[[#This Row],[YTD profit ]]+SUMIFS(Table1[Profit (Month)],Table1[Category],Table1[[#This Row],[Category]],Table1[Supplier],Table1[[#This Row],[Supplier]],Table1[Brand],Table1[[#This Row],[Brand]],Table1[Year],Table1[[#This Row],[Year]]-1,Table1[Month],"&gt;"&amp;Table1[[#This Row],[Month]])</f>
        <v>142035</v>
      </c>
      <c r="I1196" s="17" t="str">
        <f>TEXT(DATE(Table1[[#This Row],[Year]],Table1[[#This Row],[Month]],1),"mmmm")</f>
        <v>April</v>
      </c>
    </row>
    <row r="1197" spans="1:9" x14ac:dyDescent="0.35">
      <c r="A1197" t="s">
        <v>20</v>
      </c>
      <c r="B1197" t="s">
        <v>13</v>
      </c>
      <c r="C1197" t="s">
        <v>14</v>
      </c>
      <c r="D1197">
        <v>2021</v>
      </c>
      <c r="E1197">
        <v>5</v>
      </c>
      <c r="F1197" s="17">
        <v>13805</v>
      </c>
      <c r="G1197" s="17">
        <f>SUMIFS(Table1[Profit (Month)],Table1[Category],Table1[[#This Row],[Category]],Table1[Supplier],Table1[[#This Row],[Supplier]],Table1[Brand],Table1[[#This Row],[Brand]],Table1[Year],Table1[[#This Row],[Year]],Table1[Month],"&lt;="&amp;Table1[[#This Row],[Month]])</f>
        <v>60968</v>
      </c>
      <c r="H1197" s="17">
        <f>Table1[[#This Row],[YTD profit ]]+SUMIFS(Table1[Profit (Month)],Table1[Category],Table1[[#This Row],[Category]],Table1[Supplier],Table1[[#This Row],[Supplier]],Table1[Brand],Table1[[#This Row],[Brand]],Table1[Year],Table1[[#This Row],[Year]]-1,Table1[Month],"&gt;"&amp;Table1[[#This Row],[Month]])</f>
        <v>143466</v>
      </c>
      <c r="I1197" s="17" t="str">
        <f>TEXT(DATE(Table1[[#This Row],[Year]],Table1[[#This Row],[Month]],1),"mmmm")</f>
        <v>May</v>
      </c>
    </row>
    <row r="1198" spans="1:9" x14ac:dyDescent="0.35">
      <c r="A1198" t="s">
        <v>20</v>
      </c>
      <c r="B1198" t="s">
        <v>13</v>
      </c>
      <c r="C1198" t="s">
        <v>14</v>
      </c>
      <c r="D1198">
        <v>2021</v>
      </c>
      <c r="E1198">
        <v>6</v>
      </c>
      <c r="F1198" s="17">
        <v>11909</v>
      </c>
      <c r="G1198" s="17">
        <f>SUMIFS(Table1[Profit (Month)],Table1[Category],Table1[[#This Row],[Category]],Table1[Supplier],Table1[[#This Row],[Supplier]],Table1[Brand],Table1[[#This Row],[Brand]],Table1[Year],Table1[[#This Row],[Year]],Table1[Month],"&lt;="&amp;Table1[[#This Row],[Month]])</f>
        <v>72877</v>
      </c>
      <c r="H1198" s="17">
        <f>Table1[[#This Row],[YTD profit ]]+SUMIFS(Table1[Profit (Month)],Table1[Category],Table1[[#This Row],[Category]],Table1[Supplier],Table1[[#This Row],[Supplier]],Table1[Brand],Table1[[#This Row],[Brand]],Table1[Year],Table1[[#This Row],[Year]]-1,Table1[Month],"&gt;"&amp;Table1[[#This Row],[Month]])</f>
        <v>144435</v>
      </c>
      <c r="I1198" s="17" t="str">
        <f>TEXT(DATE(Table1[[#This Row],[Year]],Table1[[#This Row],[Month]],1),"mmmm")</f>
        <v>June</v>
      </c>
    </row>
    <row r="1199" spans="1:9" x14ac:dyDescent="0.35">
      <c r="A1199" t="s">
        <v>20</v>
      </c>
      <c r="B1199" t="s">
        <v>13</v>
      </c>
      <c r="C1199" t="s">
        <v>14</v>
      </c>
      <c r="D1199">
        <v>2021</v>
      </c>
      <c r="E1199">
        <v>7</v>
      </c>
      <c r="F1199" s="17">
        <v>12483</v>
      </c>
      <c r="G1199" s="17">
        <f>SUMIFS(Table1[Profit (Month)],Table1[Category],Table1[[#This Row],[Category]],Table1[Supplier],Table1[[#This Row],[Supplier]],Table1[Brand],Table1[[#This Row],[Brand]],Table1[Year],Table1[[#This Row],[Year]],Table1[Month],"&lt;="&amp;Table1[[#This Row],[Month]])</f>
        <v>85360</v>
      </c>
      <c r="H1199" s="17">
        <f>Table1[[#This Row],[YTD profit ]]+SUMIFS(Table1[Profit (Month)],Table1[Category],Table1[[#This Row],[Category]],Table1[Supplier],Table1[[#This Row],[Supplier]],Table1[Brand],Table1[[#This Row],[Brand]],Table1[Year],Table1[[#This Row],[Year]]-1,Table1[Month],"&gt;"&amp;Table1[[#This Row],[Month]])</f>
        <v>143454</v>
      </c>
      <c r="I1199" s="17" t="str">
        <f>TEXT(DATE(Table1[[#This Row],[Year]],Table1[[#This Row],[Month]],1),"mmmm")</f>
        <v>July</v>
      </c>
    </row>
    <row r="1200" spans="1:9" x14ac:dyDescent="0.35">
      <c r="A1200" t="s">
        <v>20</v>
      </c>
      <c r="B1200" t="s">
        <v>13</v>
      </c>
      <c r="C1200" t="s">
        <v>14</v>
      </c>
      <c r="D1200">
        <v>2021</v>
      </c>
      <c r="E1200">
        <v>8</v>
      </c>
      <c r="F1200" s="17">
        <v>11301</v>
      </c>
      <c r="G1200" s="17">
        <f>SUMIFS(Table1[Profit (Month)],Table1[Category],Table1[[#This Row],[Category]],Table1[Supplier],Table1[[#This Row],[Supplier]],Table1[Brand],Table1[[#This Row],[Brand]],Table1[Year],Table1[[#This Row],[Year]],Table1[Month],"&lt;="&amp;Table1[[#This Row],[Month]])</f>
        <v>96661</v>
      </c>
      <c r="H1200" s="17">
        <f>Table1[[#This Row],[YTD profit ]]+SUMIFS(Table1[Profit (Month)],Table1[Category],Table1[[#This Row],[Category]],Table1[Supplier],Table1[[#This Row],[Supplier]],Table1[Brand],Table1[[#This Row],[Brand]],Table1[Year],Table1[[#This Row],[Year]]-1,Table1[Month],"&gt;"&amp;Table1[[#This Row],[Month]])</f>
        <v>143024</v>
      </c>
      <c r="I1200" s="17" t="str">
        <f>TEXT(DATE(Table1[[#This Row],[Year]],Table1[[#This Row],[Month]],1),"mmmm")</f>
        <v>August</v>
      </c>
    </row>
    <row r="1201" spans="1:9" x14ac:dyDescent="0.35">
      <c r="A1201" t="s">
        <v>20</v>
      </c>
      <c r="B1201" t="s">
        <v>13</v>
      </c>
      <c r="C1201" t="s">
        <v>14</v>
      </c>
      <c r="D1201">
        <v>2021</v>
      </c>
      <c r="E1201">
        <v>9</v>
      </c>
      <c r="F1201" s="17">
        <v>14638</v>
      </c>
      <c r="G1201" s="17">
        <f>SUMIFS(Table1[Profit (Month)],Table1[Category],Table1[[#This Row],[Category]],Table1[Supplier],Table1[[#This Row],[Supplier]],Table1[Brand],Table1[[#This Row],[Brand]],Table1[Year],Table1[[#This Row],[Year]],Table1[Month],"&lt;="&amp;Table1[[#This Row],[Month]])</f>
        <v>111299</v>
      </c>
      <c r="H1201" s="17">
        <f>Table1[[#This Row],[YTD profit ]]+SUMIFS(Table1[Profit (Month)],Table1[Category],Table1[[#This Row],[Category]],Table1[Supplier],Table1[[#This Row],[Supplier]],Table1[Brand],Table1[[#This Row],[Brand]],Table1[Year],Table1[[#This Row],[Year]]-1,Table1[Month],"&gt;"&amp;Table1[[#This Row],[Month]])</f>
        <v>147410</v>
      </c>
      <c r="I1201" s="17" t="str">
        <f>TEXT(DATE(Table1[[#This Row],[Year]],Table1[[#This Row],[Month]],1),"mmmm")</f>
        <v>September</v>
      </c>
    </row>
    <row r="1202" spans="1:9" x14ac:dyDescent="0.35">
      <c r="A1202" t="s">
        <v>20</v>
      </c>
      <c r="B1202" t="s">
        <v>13</v>
      </c>
      <c r="C1202" t="s">
        <v>14</v>
      </c>
      <c r="D1202">
        <v>2021</v>
      </c>
      <c r="E1202">
        <v>10</v>
      </c>
      <c r="F1202" s="17">
        <v>10396</v>
      </c>
      <c r="G1202" s="17">
        <f>SUMIFS(Table1[Profit (Month)],Table1[Category],Table1[[#This Row],[Category]],Table1[Supplier],Table1[[#This Row],[Supplier]],Table1[Brand],Table1[[#This Row],[Brand]],Table1[Year],Table1[[#This Row],[Year]],Table1[Month],"&lt;="&amp;Table1[[#This Row],[Month]])</f>
        <v>121695</v>
      </c>
      <c r="H1202" s="17">
        <f>Table1[[#This Row],[YTD profit ]]+SUMIFS(Table1[Profit (Month)],Table1[Category],Table1[[#This Row],[Category]],Table1[Supplier],Table1[[#This Row],[Supplier]],Table1[Brand],Table1[[#This Row],[Brand]],Table1[Year],Table1[[#This Row],[Year]]-1,Table1[Month],"&gt;"&amp;Table1[[#This Row],[Month]])</f>
        <v>145736</v>
      </c>
      <c r="I1202" s="17" t="str">
        <f>TEXT(DATE(Table1[[#This Row],[Year]],Table1[[#This Row],[Month]],1),"mmmm")</f>
        <v>October</v>
      </c>
    </row>
    <row r="1203" spans="1:9" x14ac:dyDescent="0.35">
      <c r="A1203" t="s">
        <v>20</v>
      </c>
      <c r="B1203" t="s">
        <v>13</v>
      </c>
      <c r="C1203" t="s">
        <v>14</v>
      </c>
      <c r="D1203">
        <v>2021</v>
      </c>
      <c r="E1203">
        <v>11</v>
      </c>
      <c r="F1203" s="17">
        <v>14213</v>
      </c>
      <c r="G1203" s="17">
        <f>SUMIFS(Table1[Profit (Month)],Table1[Category],Table1[[#This Row],[Category]],Table1[Supplier],Table1[[#This Row],[Supplier]],Table1[Brand],Table1[[#This Row],[Brand]],Table1[Year],Table1[[#This Row],[Year]],Table1[Month],"&lt;="&amp;Table1[[#This Row],[Month]])</f>
        <v>135908</v>
      </c>
      <c r="H1203" s="17">
        <f>Table1[[#This Row],[YTD profit ]]+SUMIFS(Table1[Profit (Month)],Table1[Category],Table1[[#This Row],[Category]],Table1[Supplier],Table1[[#This Row],[Supplier]],Table1[Brand],Table1[[#This Row],[Brand]],Table1[Year],Table1[[#This Row],[Year]]-1,Table1[Month],"&gt;"&amp;Table1[[#This Row],[Month]])</f>
        <v>149035</v>
      </c>
      <c r="I1203" s="17" t="str">
        <f>TEXT(DATE(Table1[[#This Row],[Year]],Table1[[#This Row],[Month]],1),"mmmm")</f>
        <v>November</v>
      </c>
    </row>
    <row r="1204" spans="1:9" x14ac:dyDescent="0.35">
      <c r="A1204" t="s">
        <v>20</v>
      </c>
      <c r="B1204" t="s">
        <v>13</v>
      </c>
      <c r="C1204" t="s">
        <v>14</v>
      </c>
      <c r="D1204">
        <v>2021</v>
      </c>
      <c r="E1204">
        <v>12</v>
      </c>
      <c r="F1204" s="17">
        <v>10655</v>
      </c>
      <c r="G1204" s="17">
        <f>SUMIFS(Table1[Profit (Month)],Table1[Category],Table1[[#This Row],[Category]],Table1[Supplier],Table1[[#This Row],[Supplier]],Table1[Brand],Table1[[#This Row],[Brand]],Table1[Year],Table1[[#This Row],[Year]],Table1[Month],"&lt;="&amp;Table1[[#This Row],[Month]])</f>
        <v>146563</v>
      </c>
      <c r="H1204" s="17">
        <f>Table1[[#This Row],[YTD profit ]]+SUMIFS(Table1[Profit (Month)],Table1[Category],Table1[[#This Row],[Category]],Table1[Supplier],Table1[[#This Row],[Supplier]],Table1[Brand],Table1[[#This Row],[Brand]],Table1[Year],Table1[[#This Row],[Year]]-1,Table1[Month],"&gt;"&amp;Table1[[#This Row],[Month]])</f>
        <v>146563</v>
      </c>
      <c r="I1204" s="17" t="str">
        <f>TEXT(DATE(Table1[[#This Row],[Year]],Table1[[#This Row],[Month]],1),"mmmm")</f>
        <v>December</v>
      </c>
    </row>
    <row r="1205" spans="1:9" x14ac:dyDescent="0.35">
      <c r="A1205" t="s">
        <v>20</v>
      </c>
      <c r="B1205" t="s">
        <v>13</v>
      </c>
      <c r="C1205" t="s">
        <v>14</v>
      </c>
      <c r="D1205">
        <v>2022</v>
      </c>
      <c r="E1205">
        <v>1</v>
      </c>
      <c r="F1205" s="17">
        <v>11966</v>
      </c>
      <c r="G1205" s="17">
        <f>SUMIFS(Table1[Profit (Month)],Table1[Category],Table1[[#This Row],[Category]],Table1[Supplier],Table1[[#This Row],[Supplier]],Table1[Brand],Table1[[#This Row],[Brand]],Table1[Year],Table1[[#This Row],[Year]],Table1[Month],"&lt;="&amp;Table1[[#This Row],[Month]])</f>
        <v>11966</v>
      </c>
      <c r="H1205" s="17">
        <f>Table1[[#This Row],[YTD profit ]]+SUMIFS(Table1[Profit (Month)],Table1[Category],Table1[[#This Row],[Category]],Table1[Supplier],Table1[[#This Row],[Supplier]],Table1[Brand],Table1[[#This Row],[Brand]],Table1[Year],Table1[[#This Row],[Year]]-1,Table1[Month],"&gt;"&amp;Table1[[#This Row],[Month]])</f>
        <v>146592</v>
      </c>
      <c r="I1205" s="17" t="str">
        <f>TEXT(DATE(Table1[[#This Row],[Year]],Table1[[#This Row],[Month]],1),"mmmm")</f>
        <v>January</v>
      </c>
    </row>
    <row r="1206" spans="1:9" x14ac:dyDescent="0.35">
      <c r="A1206" t="s">
        <v>20</v>
      </c>
      <c r="B1206" t="s">
        <v>13</v>
      </c>
      <c r="C1206" t="s">
        <v>14</v>
      </c>
      <c r="D1206">
        <v>2022</v>
      </c>
      <c r="E1206">
        <v>2</v>
      </c>
      <c r="F1206" s="17">
        <v>14674</v>
      </c>
      <c r="G1206" s="17">
        <f>SUMIFS(Table1[Profit (Month)],Table1[Category],Table1[[#This Row],[Category]],Table1[Supplier],Table1[[#This Row],[Supplier]],Table1[Brand],Table1[[#This Row],[Brand]],Table1[Year],Table1[[#This Row],[Year]],Table1[Month],"&lt;="&amp;Table1[[#This Row],[Month]])</f>
        <v>26640</v>
      </c>
      <c r="H1206" s="17">
        <f>Table1[[#This Row],[YTD profit ]]+SUMIFS(Table1[Profit (Month)],Table1[Category],Table1[[#This Row],[Category]],Table1[Supplier],Table1[[#This Row],[Supplier]],Table1[Brand],Table1[[#This Row],[Brand]],Table1[Year],Table1[[#This Row],[Year]]-1,Table1[Month],"&gt;"&amp;Table1[[#This Row],[Month]])</f>
        <v>149419</v>
      </c>
      <c r="I1206" s="17" t="str">
        <f>TEXT(DATE(Table1[[#This Row],[Year]],Table1[[#This Row],[Month]],1),"mmmm")</f>
        <v>February</v>
      </c>
    </row>
    <row r="1207" spans="1:9" x14ac:dyDescent="0.35">
      <c r="A1207" t="s">
        <v>20</v>
      </c>
      <c r="B1207" t="s">
        <v>13</v>
      </c>
      <c r="C1207" t="s">
        <v>14</v>
      </c>
      <c r="D1207">
        <v>2022</v>
      </c>
      <c r="E1207">
        <v>3</v>
      </c>
      <c r="F1207" s="17">
        <v>10976</v>
      </c>
      <c r="G1207" s="17">
        <f>SUMIFS(Table1[Profit (Month)],Table1[Category],Table1[[#This Row],[Category]],Table1[Supplier],Table1[[#This Row],[Supplier]],Table1[Brand],Table1[[#This Row],[Brand]],Table1[Year],Table1[[#This Row],[Year]],Table1[Month],"&lt;="&amp;Table1[[#This Row],[Month]])</f>
        <v>37616</v>
      </c>
      <c r="H1207" s="17">
        <f>Table1[[#This Row],[YTD profit ]]+SUMIFS(Table1[Profit (Month)],Table1[Category],Table1[[#This Row],[Category]],Table1[Supplier],Table1[[#This Row],[Supplier]],Table1[Brand],Table1[[#This Row],[Brand]],Table1[Year],Table1[[#This Row],[Year]]-1,Table1[Month],"&gt;"&amp;Table1[[#This Row],[Month]])</f>
        <v>147153</v>
      </c>
      <c r="I1207" s="17" t="str">
        <f>TEXT(DATE(Table1[[#This Row],[Year]],Table1[[#This Row],[Month]],1),"mmmm")</f>
        <v>March</v>
      </c>
    </row>
    <row r="1208" spans="1:9" x14ac:dyDescent="0.35">
      <c r="A1208" t="s">
        <v>20</v>
      </c>
      <c r="B1208" t="s">
        <v>13</v>
      </c>
      <c r="C1208" t="s">
        <v>14</v>
      </c>
      <c r="D1208">
        <v>2022</v>
      </c>
      <c r="E1208">
        <v>4</v>
      </c>
      <c r="F1208" s="17">
        <v>13255</v>
      </c>
      <c r="G1208" s="17">
        <f>SUMIFS(Table1[Profit (Month)],Table1[Category],Table1[[#This Row],[Category]],Table1[Supplier],Table1[[#This Row],[Supplier]],Table1[Brand],Table1[[#This Row],[Brand]],Table1[Year],Table1[[#This Row],[Year]],Table1[Month],"&lt;="&amp;Table1[[#This Row],[Month]])</f>
        <v>50871</v>
      </c>
      <c r="H1208" s="17">
        <f>Table1[[#This Row],[YTD profit ]]+SUMIFS(Table1[Profit (Month)],Table1[Category],Table1[[#This Row],[Category]],Table1[Supplier],Table1[[#This Row],[Supplier]],Table1[Brand],Table1[[#This Row],[Brand]],Table1[Year],Table1[[#This Row],[Year]]-1,Table1[Month],"&gt;"&amp;Table1[[#This Row],[Month]])</f>
        <v>150271</v>
      </c>
      <c r="I1208" s="17" t="str">
        <f>TEXT(DATE(Table1[[#This Row],[Year]],Table1[[#This Row],[Month]],1),"mmmm")</f>
        <v>April</v>
      </c>
    </row>
    <row r="1209" spans="1:9" x14ac:dyDescent="0.35">
      <c r="A1209" t="s">
        <v>20</v>
      </c>
      <c r="B1209" t="s">
        <v>13</v>
      </c>
      <c r="C1209" t="s">
        <v>14</v>
      </c>
      <c r="D1209">
        <v>2022</v>
      </c>
      <c r="E1209">
        <v>5</v>
      </c>
      <c r="F1209" s="17">
        <v>10820</v>
      </c>
      <c r="G1209" s="17">
        <f>SUMIFS(Table1[Profit (Month)],Table1[Category],Table1[[#This Row],[Category]],Table1[Supplier],Table1[[#This Row],[Supplier]],Table1[Brand],Table1[[#This Row],[Brand]],Table1[Year],Table1[[#This Row],[Year]],Table1[Month],"&lt;="&amp;Table1[[#This Row],[Month]])</f>
        <v>61691</v>
      </c>
      <c r="H1209" s="17">
        <f>Table1[[#This Row],[YTD profit ]]+SUMIFS(Table1[Profit (Month)],Table1[Category],Table1[[#This Row],[Category]],Table1[Supplier],Table1[[#This Row],[Supplier]],Table1[Brand],Table1[[#This Row],[Brand]],Table1[Year],Table1[[#This Row],[Year]]-1,Table1[Month],"&gt;"&amp;Table1[[#This Row],[Month]])</f>
        <v>147286</v>
      </c>
      <c r="I1209" s="17" t="str">
        <f>TEXT(DATE(Table1[[#This Row],[Year]],Table1[[#This Row],[Month]],1),"mmmm")</f>
        <v>May</v>
      </c>
    </row>
    <row r="1210" spans="1:9" x14ac:dyDescent="0.35">
      <c r="A1210" t="s">
        <v>20</v>
      </c>
      <c r="B1210" t="s">
        <v>13</v>
      </c>
      <c r="C1210" t="s">
        <v>14</v>
      </c>
      <c r="D1210">
        <v>2022</v>
      </c>
      <c r="E1210">
        <v>6</v>
      </c>
      <c r="F1210" s="17">
        <v>12261</v>
      </c>
      <c r="G1210" s="17">
        <f>SUMIFS(Table1[Profit (Month)],Table1[Category],Table1[[#This Row],[Category]],Table1[Supplier],Table1[[#This Row],[Supplier]],Table1[Brand],Table1[[#This Row],[Brand]],Table1[Year],Table1[[#This Row],[Year]],Table1[Month],"&lt;="&amp;Table1[[#This Row],[Month]])</f>
        <v>73952</v>
      </c>
      <c r="H1210" s="17">
        <f>Table1[[#This Row],[YTD profit ]]+SUMIFS(Table1[Profit (Month)],Table1[Category],Table1[[#This Row],[Category]],Table1[Supplier],Table1[[#This Row],[Supplier]],Table1[Brand],Table1[[#This Row],[Brand]],Table1[Year],Table1[[#This Row],[Year]]-1,Table1[Month],"&gt;"&amp;Table1[[#This Row],[Month]])</f>
        <v>147638</v>
      </c>
      <c r="I1210" s="17" t="str">
        <f>TEXT(DATE(Table1[[#This Row],[Year]],Table1[[#This Row],[Month]],1),"mmmm")</f>
        <v>June</v>
      </c>
    </row>
    <row r="1211" spans="1:9" x14ac:dyDescent="0.35">
      <c r="A1211" t="s">
        <v>20</v>
      </c>
      <c r="B1211" t="s">
        <v>13</v>
      </c>
      <c r="C1211" t="s">
        <v>14</v>
      </c>
      <c r="D1211">
        <v>2022</v>
      </c>
      <c r="E1211">
        <v>7</v>
      </c>
      <c r="F1211" s="17">
        <v>12388</v>
      </c>
      <c r="G1211" s="17">
        <f>SUMIFS(Table1[Profit (Month)],Table1[Category],Table1[[#This Row],[Category]],Table1[Supplier],Table1[[#This Row],[Supplier]],Table1[Brand],Table1[[#This Row],[Brand]],Table1[Year],Table1[[#This Row],[Year]],Table1[Month],"&lt;="&amp;Table1[[#This Row],[Month]])</f>
        <v>86340</v>
      </c>
      <c r="H1211" s="17">
        <f>Table1[[#This Row],[YTD profit ]]+SUMIFS(Table1[Profit (Month)],Table1[Category],Table1[[#This Row],[Category]],Table1[Supplier],Table1[[#This Row],[Supplier]],Table1[Brand],Table1[[#This Row],[Brand]],Table1[Year],Table1[[#This Row],[Year]]-1,Table1[Month],"&gt;"&amp;Table1[[#This Row],[Month]])</f>
        <v>147543</v>
      </c>
      <c r="I1211" s="17" t="str">
        <f>TEXT(DATE(Table1[[#This Row],[Year]],Table1[[#This Row],[Month]],1),"mmmm")</f>
        <v>July</v>
      </c>
    </row>
    <row r="1212" spans="1:9" x14ac:dyDescent="0.35">
      <c r="A1212" t="s">
        <v>20</v>
      </c>
      <c r="B1212" t="s">
        <v>13</v>
      </c>
      <c r="C1212" t="s">
        <v>14</v>
      </c>
      <c r="D1212">
        <v>2022</v>
      </c>
      <c r="E1212">
        <v>8</v>
      </c>
      <c r="F1212" s="17">
        <v>13130</v>
      </c>
      <c r="G1212" s="17">
        <f>SUMIFS(Table1[Profit (Month)],Table1[Category],Table1[[#This Row],[Category]],Table1[Supplier],Table1[[#This Row],[Supplier]],Table1[Brand],Table1[[#This Row],[Brand]],Table1[Year],Table1[[#This Row],[Year]],Table1[Month],"&lt;="&amp;Table1[[#This Row],[Month]])</f>
        <v>99470</v>
      </c>
      <c r="H1212" s="17">
        <f>Table1[[#This Row],[YTD profit ]]+SUMIFS(Table1[Profit (Month)],Table1[Category],Table1[[#This Row],[Category]],Table1[Supplier],Table1[[#This Row],[Supplier]],Table1[Brand],Table1[[#This Row],[Brand]],Table1[Year],Table1[[#This Row],[Year]]-1,Table1[Month],"&gt;"&amp;Table1[[#This Row],[Month]])</f>
        <v>149372</v>
      </c>
      <c r="I1212" s="17" t="str">
        <f>TEXT(DATE(Table1[[#This Row],[Year]],Table1[[#This Row],[Month]],1),"mmmm")</f>
        <v>August</v>
      </c>
    </row>
    <row r="1213" spans="1:9" x14ac:dyDescent="0.35">
      <c r="A1213" t="s">
        <v>20</v>
      </c>
      <c r="B1213" t="s">
        <v>13</v>
      </c>
      <c r="C1213" t="s">
        <v>14</v>
      </c>
      <c r="D1213">
        <v>2022</v>
      </c>
      <c r="E1213">
        <v>9</v>
      </c>
      <c r="F1213" s="17">
        <v>11028</v>
      </c>
      <c r="G1213" s="17">
        <f>SUMIFS(Table1[Profit (Month)],Table1[Category],Table1[[#This Row],[Category]],Table1[Supplier],Table1[[#This Row],[Supplier]],Table1[Brand],Table1[[#This Row],[Brand]],Table1[Year],Table1[[#This Row],[Year]],Table1[Month],"&lt;="&amp;Table1[[#This Row],[Month]])</f>
        <v>110498</v>
      </c>
      <c r="H1213" s="17">
        <f>Table1[[#This Row],[YTD profit ]]+SUMIFS(Table1[Profit (Month)],Table1[Category],Table1[[#This Row],[Category]],Table1[Supplier],Table1[[#This Row],[Supplier]],Table1[Brand],Table1[[#This Row],[Brand]],Table1[Year],Table1[[#This Row],[Year]]-1,Table1[Month],"&gt;"&amp;Table1[[#This Row],[Month]])</f>
        <v>145762</v>
      </c>
      <c r="I1213" s="17" t="str">
        <f>TEXT(DATE(Table1[[#This Row],[Year]],Table1[[#This Row],[Month]],1),"mmmm")</f>
        <v>September</v>
      </c>
    </row>
    <row r="1214" spans="1:9" x14ac:dyDescent="0.35">
      <c r="A1214" t="s">
        <v>20</v>
      </c>
      <c r="B1214" t="s">
        <v>13</v>
      </c>
      <c r="C1214" t="s">
        <v>14</v>
      </c>
      <c r="D1214">
        <v>2022</v>
      </c>
      <c r="E1214">
        <v>10</v>
      </c>
      <c r="F1214" s="17">
        <v>10310</v>
      </c>
      <c r="G1214" s="17">
        <f>SUMIFS(Table1[Profit (Month)],Table1[Category],Table1[[#This Row],[Category]],Table1[Supplier],Table1[[#This Row],[Supplier]],Table1[Brand],Table1[[#This Row],[Brand]],Table1[Year],Table1[[#This Row],[Year]],Table1[Month],"&lt;="&amp;Table1[[#This Row],[Month]])</f>
        <v>120808</v>
      </c>
      <c r="H1214" s="17">
        <f>Table1[[#This Row],[YTD profit ]]+SUMIFS(Table1[Profit (Month)],Table1[Category],Table1[[#This Row],[Category]],Table1[Supplier],Table1[[#This Row],[Supplier]],Table1[Brand],Table1[[#This Row],[Brand]],Table1[Year],Table1[[#This Row],[Year]]-1,Table1[Month],"&gt;"&amp;Table1[[#This Row],[Month]])</f>
        <v>145676</v>
      </c>
      <c r="I1214" s="17" t="str">
        <f>TEXT(DATE(Table1[[#This Row],[Year]],Table1[[#This Row],[Month]],1),"mmmm")</f>
        <v>October</v>
      </c>
    </row>
    <row r="1215" spans="1:9" x14ac:dyDescent="0.35">
      <c r="A1215" t="s">
        <v>20</v>
      </c>
      <c r="B1215" t="s">
        <v>13</v>
      </c>
      <c r="C1215" t="s">
        <v>14</v>
      </c>
      <c r="D1215">
        <v>2022</v>
      </c>
      <c r="E1215">
        <v>11</v>
      </c>
      <c r="F1215" s="17">
        <v>14186</v>
      </c>
      <c r="G1215" s="17">
        <f>SUMIFS(Table1[Profit (Month)],Table1[Category],Table1[[#This Row],[Category]],Table1[Supplier],Table1[[#This Row],[Supplier]],Table1[Brand],Table1[[#This Row],[Brand]],Table1[Year],Table1[[#This Row],[Year]],Table1[Month],"&lt;="&amp;Table1[[#This Row],[Month]])</f>
        <v>134994</v>
      </c>
      <c r="H1215" s="17">
        <f>Table1[[#This Row],[YTD profit ]]+SUMIFS(Table1[Profit (Month)],Table1[Category],Table1[[#This Row],[Category]],Table1[Supplier],Table1[[#This Row],[Supplier]],Table1[Brand],Table1[[#This Row],[Brand]],Table1[Year],Table1[[#This Row],[Year]]-1,Table1[Month],"&gt;"&amp;Table1[[#This Row],[Month]])</f>
        <v>145649</v>
      </c>
      <c r="I1215" s="17" t="str">
        <f>TEXT(DATE(Table1[[#This Row],[Year]],Table1[[#This Row],[Month]],1),"mmmm")</f>
        <v>November</v>
      </c>
    </row>
    <row r="1216" spans="1:9" x14ac:dyDescent="0.35">
      <c r="A1216" t="s">
        <v>20</v>
      </c>
      <c r="B1216" t="s">
        <v>13</v>
      </c>
      <c r="C1216" t="s">
        <v>14</v>
      </c>
      <c r="D1216">
        <v>2022</v>
      </c>
      <c r="E1216">
        <v>12</v>
      </c>
      <c r="F1216" s="17">
        <v>10582</v>
      </c>
      <c r="G1216" s="17">
        <f>SUMIFS(Table1[Profit (Month)],Table1[Category],Table1[[#This Row],[Category]],Table1[Supplier],Table1[[#This Row],[Supplier]],Table1[Brand],Table1[[#This Row],[Brand]],Table1[Year],Table1[[#This Row],[Year]],Table1[Month],"&lt;="&amp;Table1[[#This Row],[Month]])</f>
        <v>145576</v>
      </c>
      <c r="H1216" s="17">
        <f>Table1[[#This Row],[YTD profit ]]+SUMIFS(Table1[Profit (Month)],Table1[Category],Table1[[#This Row],[Category]],Table1[Supplier],Table1[[#This Row],[Supplier]],Table1[Brand],Table1[[#This Row],[Brand]],Table1[Year],Table1[[#This Row],[Year]]-1,Table1[Month],"&gt;"&amp;Table1[[#This Row],[Month]])</f>
        <v>145576</v>
      </c>
      <c r="I1216" s="17" t="str">
        <f>TEXT(DATE(Table1[[#This Row],[Year]],Table1[[#This Row],[Month]],1),"mmmm")</f>
        <v>December</v>
      </c>
    </row>
    <row r="1217" spans="1:9" x14ac:dyDescent="0.35">
      <c r="A1217" t="s">
        <v>20</v>
      </c>
      <c r="B1217" t="s">
        <v>13</v>
      </c>
      <c r="C1217" t="s">
        <v>14</v>
      </c>
      <c r="D1217">
        <v>2023</v>
      </c>
      <c r="E1217">
        <v>1</v>
      </c>
      <c r="F1217" s="17">
        <v>13070</v>
      </c>
      <c r="G1217" s="17">
        <f>SUMIFS(Table1[Profit (Month)],Table1[Category],Table1[[#This Row],[Category]],Table1[Supplier],Table1[[#This Row],[Supplier]],Table1[Brand],Table1[[#This Row],[Brand]],Table1[Year],Table1[[#This Row],[Year]],Table1[Month],"&lt;="&amp;Table1[[#This Row],[Month]])</f>
        <v>13070</v>
      </c>
      <c r="H1217" s="17">
        <f>Table1[[#This Row],[YTD profit ]]+SUMIFS(Table1[Profit (Month)],Table1[Category],Table1[[#This Row],[Category]],Table1[Supplier],Table1[[#This Row],[Supplier]],Table1[Brand],Table1[[#This Row],[Brand]],Table1[Year],Table1[[#This Row],[Year]]-1,Table1[Month],"&gt;"&amp;Table1[[#This Row],[Month]])</f>
        <v>146680</v>
      </c>
      <c r="I1217" s="17" t="str">
        <f>TEXT(DATE(Table1[[#This Row],[Year]],Table1[[#This Row],[Month]],1),"mmmm")</f>
        <v>January</v>
      </c>
    </row>
    <row r="1218" spans="1:9" x14ac:dyDescent="0.35">
      <c r="A1218" t="s">
        <v>20</v>
      </c>
      <c r="B1218" t="s">
        <v>13</v>
      </c>
      <c r="C1218" t="s">
        <v>14</v>
      </c>
      <c r="D1218">
        <v>2023</v>
      </c>
      <c r="E1218">
        <v>2</v>
      </c>
      <c r="F1218" s="17">
        <v>12703</v>
      </c>
      <c r="G1218" s="17">
        <f>SUMIFS(Table1[Profit (Month)],Table1[Category],Table1[[#This Row],[Category]],Table1[Supplier],Table1[[#This Row],[Supplier]],Table1[Brand],Table1[[#This Row],[Brand]],Table1[Year],Table1[[#This Row],[Year]],Table1[Month],"&lt;="&amp;Table1[[#This Row],[Month]])</f>
        <v>25773</v>
      </c>
      <c r="H1218" s="17">
        <f>Table1[[#This Row],[YTD profit ]]+SUMIFS(Table1[Profit (Month)],Table1[Category],Table1[[#This Row],[Category]],Table1[Supplier],Table1[[#This Row],[Supplier]],Table1[Brand],Table1[[#This Row],[Brand]],Table1[Year],Table1[[#This Row],[Year]]-1,Table1[Month],"&gt;"&amp;Table1[[#This Row],[Month]])</f>
        <v>144709</v>
      </c>
      <c r="I1218" s="17" t="str">
        <f>TEXT(DATE(Table1[[#This Row],[Year]],Table1[[#This Row],[Month]],1),"mmmm")</f>
        <v>February</v>
      </c>
    </row>
    <row r="1219" spans="1:9" x14ac:dyDescent="0.35">
      <c r="A1219" t="s">
        <v>20</v>
      </c>
      <c r="B1219" t="s">
        <v>13</v>
      </c>
      <c r="C1219" t="s">
        <v>14</v>
      </c>
      <c r="D1219">
        <v>2023</v>
      </c>
      <c r="E1219">
        <v>3</v>
      </c>
      <c r="F1219" s="17">
        <v>14975</v>
      </c>
      <c r="G1219" s="17">
        <f>SUMIFS(Table1[Profit (Month)],Table1[Category],Table1[[#This Row],[Category]],Table1[Supplier],Table1[[#This Row],[Supplier]],Table1[Brand],Table1[[#This Row],[Brand]],Table1[Year],Table1[[#This Row],[Year]],Table1[Month],"&lt;="&amp;Table1[[#This Row],[Month]])</f>
        <v>40748</v>
      </c>
      <c r="H1219" s="17">
        <f>Table1[[#This Row],[YTD profit ]]+SUMIFS(Table1[Profit (Month)],Table1[Category],Table1[[#This Row],[Category]],Table1[Supplier],Table1[[#This Row],[Supplier]],Table1[Brand],Table1[[#This Row],[Brand]],Table1[Year],Table1[[#This Row],[Year]]-1,Table1[Month],"&gt;"&amp;Table1[[#This Row],[Month]])</f>
        <v>148708</v>
      </c>
      <c r="I1219" s="17" t="str">
        <f>TEXT(DATE(Table1[[#This Row],[Year]],Table1[[#This Row],[Month]],1),"mmmm")</f>
        <v>March</v>
      </c>
    </row>
    <row r="1220" spans="1:9" x14ac:dyDescent="0.35">
      <c r="A1220" t="s">
        <v>20</v>
      </c>
      <c r="B1220" t="s">
        <v>13</v>
      </c>
      <c r="C1220" t="s">
        <v>14</v>
      </c>
      <c r="D1220">
        <v>2023</v>
      </c>
      <c r="E1220">
        <v>4</v>
      </c>
      <c r="F1220" s="17">
        <v>13062</v>
      </c>
      <c r="G1220" s="17">
        <f>SUMIFS(Table1[Profit (Month)],Table1[Category],Table1[[#This Row],[Category]],Table1[Supplier],Table1[[#This Row],[Supplier]],Table1[Brand],Table1[[#This Row],[Brand]],Table1[Year],Table1[[#This Row],[Year]],Table1[Month],"&lt;="&amp;Table1[[#This Row],[Month]])</f>
        <v>53810</v>
      </c>
      <c r="H1220" s="17">
        <f>Table1[[#This Row],[YTD profit ]]+SUMIFS(Table1[Profit (Month)],Table1[Category],Table1[[#This Row],[Category]],Table1[Supplier],Table1[[#This Row],[Supplier]],Table1[Brand],Table1[[#This Row],[Brand]],Table1[Year],Table1[[#This Row],[Year]]-1,Table1[Month],"&gt;"&amp;Table1[[#This Row],[Month]])</f>
        <v>148515</v>
      </c>
      <c r="I1220" s="17" t="str">
        <f>TEXT(DATE(Table1[[#This Row],[Year]],Table1[[#This Row],[Month]],1),"mmmm")</f>
        <v>April</v>
      </c>
    </row>
    <row r="1221" spans="1:9" x14ac:dyDescent="0.35">
      <c r="A1221" t="s">
        <v>20</v>
      </c>
      <c r="B1221" t="s">
        <v>13</v>
      </c>
      <c r="C1221" t="s">
        <v>14</v>
      </c>
      <c r="D1221">
        <v>2023</v>
      </c>
      <c r="E1221">
        <v>5</v>
      </c>
      <c r="F1221" s="17">
        <v>11114</v>
      </c>
      <c r="G1221" s="17">
        <f>SUMIFS(Table1[Profit (Month)],Table1[Category],Table1[[#This Row],[Category]],Table1[Supplier],Table1[[#This Row],[Supplier]],Table1[Brand],Table1[[#This Row],[Brand]],Table1[Year],Table1[[#This Row],[Year]],Table1[Month],"&lt;="&amp;Table1[[#This Row],[Month]])</f>
        <v>64924</v>
      </c>
      <c r="H1221" s="17">
        <f>Table1[[#This Row],[YTD profit ]]+SUMIFS(Table1[Profit (Month)],Table1[Category],Table1[[#This Row],[Category]],Table1[Supplier],Table1[[#This Row],[Supplier]],Table1[Brand],Table1[[#This Row],[Brand]],Table1[Year],Table1[[#This Row],[Year]]-1,Table1[Month],"&gt;"&amp;Table1[[#This Row],[Month]])</f>
        <v>148809</v>
      </c>
      <c r="I1221" s="17" t="str">
        <f>TEXT(DATE(Table1[[#This Row],[Year]],Table1[[#This Row],[Month]],1),"mmmm")</f>
        <v>May</v>
      </c>
    </row>
    <row r="1222" spans="1:9" x14ac:dyDescent="0.35">
      <c r="A1222" t="s">
        <v>20</v>
      </c>
      <c r="B1222" t="s">
        <v>13</v>
      </c>
      <c r="C1222" t="s">
        <v>14</v>
      </c>
      <c r="D1222">
        <v>2023</v>
      </c>
      <c r="E1222">
        <v>6</v>
      </c>
      <c r="F1222" s="17">
        <v>10185</v>
      </c>
      <c r="G1222" s="17">
        <f>SUMIFS(Table1[Profit (Month)],Table1[Category],Table1[[#This Row],[Category]],Table1[Supplier],Table1[[#This Row],[Supplier]],Table1[Brand],Table1[[#This Row],[Brand]],Table1[Year],Table1[[#This Row],[Year]],Table1[Month],"&lt;="&amp;Table1[[#This Row],[Month]])</f>
        <v>75109</v>
      </c>
      <c r="H1222" s="17">
        <f>Table1[[#This Row],[YTD profit ]]+SUMIFS(Table1[Profit (Month)],Table1[Category],Table1[[#This Row],[Category]],Table1[Supplier],Table1[[#This Row],[Supplier]],Table1[Brand],Table1[[#This Row],[Brand]],Table1[Year],Table1[[#This Row],[Year]]-1,Table1[Month],"&gt;"&amp;Table1[[#This Row],[Month]])</f>
        <v>146733</v>
      </c>
      <c r="I1222" s="17" t="str">
        <f>TEXT(DATE(Table1[[#This Row],[Year]],Table1[[#This Row],[Month]],1),"mmmm")</f>
        <v>June</v>
      </c>
    </row>
    <row r="1223" spans="1:9" x14ac:dyDescent="0.35">
      <c r="A1223" t="s">
        <v>20</v>
      </c>
      <c r="B1223" t="s">
        <v>13</v>
      </c>
      <c r="C1223" t="s">
        <v>14</v>
      </c>
      <c r="D1223">
        <v>2023</v>
      </c>
      <c r="E1223">
        <v>7</v>
      </c>
      <c r="F1223" s="17">
        <v>10354</v>
      </c>
      <c r="G1223" s="17">
        <f>SUMIFS(Table1[Profit (Month)],Table1[Category],Table1[[#This Row],[Category]],Table1[Supplier],Table1[[#This Row],[Supplier]],Table1[Brand],Table1[[#This Row],[Brand]],Table1[Year],Table1[[#This Row],[Year]],Table1[Month],"&lt;="&amp;Table1[[#This Row],[Month]])</f>
        <v>85463</v>
      </c>
      <c r="H1223" s="17">
        <f>Table1[[#This Row],[YTD profit ]]+SUMIFS(Table1[Profit (Month)],Table1[Category],Table1[[#This Row],[Category]],Table1[Supplier],Table1[[#This Row],[Supplier]],Table1[Brand],Table1[[#This Row],[Brand]],Table1[Year],Table1[[#This Row],[Year]]-1,Table1[Month],"&gt;"&amp;Table1[[#This Row],[Month]])</f>
        <v>144699</v>
      </c>
      <c r="I1223" s="17" t="str">
        <f>TEXT(DATE(Table1[[#This Row],[Year]],Table1[[#This Row],[Month]],1),"mmmm")</f>
        <v>July</v>
      </c>
    </row>
    <row r="1224" spans="1:9" x14ac:dyDescent="0.35">
      <c r="A1224" t="s">
        <v>20</v>
      </c>
      <c r="B1224" t="s">
        <v>13</v>
      </c>
      <c r="C1224" t="s">
        <v>14</v>
      </c>
      <c r="D1224">
        <v>2023</v>
      </c>
      <c r="E1224">
        <v>8</v>
      </c>
      <c r="F1224" s="17">
        <v>12492</v>
      </c>
      <c r="G1224" s="17">
        <f>SUMIFS(Table1[Profit (Month)],Table1[Category],Table1[[#This Row],[Category]],Table1[Supplier],Table1[[#This Row],[Supplier]],Table1[Brand],Table1[[#This Row],[Brand]],Table1[Year],Table1[[#This Row],[Year]],Table1[Month],"&lt;="&amp;Table1[[#This Row],[Month]])</f>
        <v>97955</v>
      </c>
      <c r="H1224" s="17">
        <f>Table1[[#This Row],[YTD profit ]]+SUMIFS(Table1[Profit (Month)],Table1[Category],Table1[[#This Row],[Category]],Table1[Supplier],Table1[[#This Row],[Supplier]],Table1[Brand],Table1[[#This Row],[Brand]],Table1[Year],Table1[[#This Row],[Year]]-1,Table1[Month],"&gt;"&amp;Table1[[#This Row],[Month]])</f>
        <v>144061</v>
      </c>
      <c r="I1224" s="17" t="str">
        <f>TEXT(DATE(Table1[[#This Row],[Year]],Table1[[#This Row],[Month]],1),"mmmm")</f>
        <v>August</v>
      </c>
    </row>
    <row r="1225" spans="1:9" x14ac:dyDescent="0.35">
      <c r="A1225" t="s">
        <v>20</v>
      </c>
      <c r="B1225" t="s">
        <v>13</v>
      </c>
      <c r="C1225" t="s">
        <v>14</v>
      </c>
      <c r="D1225">
        <v>2023</v>
      </c>
      <c r="E1225">
        <v>9</v>
      </c>
      <c r="F1225" s="17">
        <v>10044</v>
      </c>
      <c r="G1225" s="17">
        <f>SUMIFS(Table1[Profit (Month)],Table1[Category],Table1[[#This Row],[Category]],Table1[Supplier],Table1[[#This Row],[Supplier]],Table1[Brand],Table1[[#This Row],[Brand]],Table1[Year],Table1[[#This Row],[Year]],Table1[Month],"&lt;="&amp;Table1[[#This Row],[Month]])</f>
        <v>107999</v>
      </c>
      <c r="H1225" s="17">
        <f>Table1[[#This Row],[YTD profit ]]+SUMIFS(Table1[Profit (Month)],Table1[Category],Table1[[#This Row],[Category]],Table1[Supplier],Table1[[#This Row],[Supplier]],Table1[Brand],Table1[[#This Row],[Brand]],Table1[Year],Table1[[#This Row],[Year]]-1,Table1[Month],"&gt;"&amp;Table1[[#This Row],[Month]])</f>
        <v>143077</v>
      </c>
      <c r="I1225" s="17" t="str">
        <f>TEXT(DATE(Table1[[#This Row],[Year]],Table1[[#This Row],[Month]],1),"mmmm")</f>
        <v>September</v>
      </c>
    </row>
    <row r="1226" spans="1:9" x14ac:dyDescent="0.35">
      <c r="A1226" t="s">
        <v>20</v>
      </c>
      <c r="B1226" t="s">
        <v>13</v>
      </c>
      <c r="C1226" t="s">
        <v>14</v>
      </c>
      <c r="D1226">
        <v>2023</v>
      </c>
      <c r="E1226">
        <v>10</v>
      </c>
      <c r="F1226" s="17">
        <v>11614</v>
      </c>
      <c r="G1226" s="17">
        <f>SUMIFS(Table1[Profit (Month)],Table1[Category],Table1[[#This Row],[Category]],Table1[Supplier],Table1[[#This Row],[Supplier]],Table1[Brand],Table1[[#This Row],[Brand]],Table1[Year],Table1[[#This Row],[Year]],Table1[Month],"&lt;="&amp;Table1[[#This Row],[Month]])</f>
        <v>119613</v>
      </c>
      <c r="H1226" s="17">
        <f>Table1[[#This Row],[YTD profit ]]+SUMIFS(Table1[Profit (Month)],Table1[Category],Table1[[#This Row],[Category]],Table1[Supplier],Table1[[#This Row],[Supplier]],Table1[Brand],Table1[[#This Row],[Brand]],Table1[Year],Table1[[#This Row],[Year]]-1,Table1[Month],"&gt;"&amp;Table1[[#This Row],[Month]])</f>
        <v>144381</v>
      </c>
      <c r="I1226" s="17" t="str">
        <f>TEXT(DATE(Table1[[#This Row],[Year]],Table1[[#This Row],[Month]],1),"mmmm")</f>
        <v>October</v>
      </c>
    </row>
    <row r="1227" spans="1:9" x14ac:dyDescent="0.35">
      <c r="A1227" t="s">
        <v>20</v>
      </c>
      <c r="B1227" t="s">
        <v>13</v>
      </c>
      <c r="C1227" t="s">
        <v>14</v>
      </c>
      <c r="D1227">
        <v>2023</v>
      </c>
      <c r="E1227">
        <v>11</v>
      </c>
      <c r="F1227" s="17">
        <v>14527</v>
      </c>
      <c r="G1227" s="17">
        <f>SUMIFS(Table1[Profit (Month)],Table1[Category],Table1[[#This Row],[Category]],Table1[Supplier],Table1[[#This Row],[Supplier]],Table1[Brand],Table1[[#This Row],[Brand]],Table1[Year],Table1[[#This Row],[Year]],Table1[Month],"&lt;="&amp;Table1[[#This Row],[Month]])</f>
        <v>134140</v>
      </c>
      <c r="H1227" s="17">
        <f>Table1[[#This Row],[YTD profit ]]+SUMIFS(Table1[Profit (Month)],Table1[Category],Table1[[#This Row],[Category]],Table1[Supplier],Table1[[#This Row],[Supplier]],Table1[Brand],Table1[[#This Row],[Brand]],Table1[Year],Table1[[#This Row],[Year]]-1,Table1[Month],"&gt;"&amp;Table1[[#This Row],[Month]])</f>
        <v>144722</v>
      </c>
      <c r="I1227" s="17" t="str">
        <f>TEXT(DATE(Table1[[#This Row],[Year]],Table1[[#This Row],[Month]],1),"mmmm")</f>
        <v>November</v>
      </c>
    </row>
    <row r="1228" spans="1:9" x14ac:dyDescent="0.35">
      <c r="A1228" t="s">
        <v>20</v>
      </c>
      <c r="B1228" t="s">
        <v>13</v>
      </c>
      <c r="C1228" t="s">
        <v>14</v>
      </c>
      <c r="D1228">
        <v>2023</v>
      </c>
      <c r="E1228">
        <v>12</v>
      </c>
      <c r="F1228" s="17">
        <v>12178</v>
      </c>
      <c r="G1228" s="17">
        <f>SUMIFS(Table1[Profit (Month)],Table1[Category],Table1[[#This Row],[Category]],Table1[Supplier],Table1[[#This Row],[Supplier]],Table1[Brand],Table1[[#This Row],[Brand]],Table1[Year],Table1[[#This Row],[Year]],Table1[Month],"&lt;="&amp;Table1[[#This Row],[Month]])</f>
        <v>146318</v>
      </c>
      <c r="H1228" s="17">
        <f>Table1[[#This Row],[YTD profit ]]+SUMIFS(Table1[Profit (Month)],Table1[Category],Table1[[#This Row],[Category]],Table1[Supplier],Table1[[#This Row],[Supplier]],Table1[Brand],Table1[[#This Row],[Brand]],Table1[Year],Table1[[#This Row],[Year]]-1,Table1[Month],"&gt;"&amp;Table1[[#This Row],[Month]])</f>
        <v>146318</v>
      </c>
      <c r="I1228" s="17" t="str">
        <f>TEXT(DATE(Table1[[#This Row],[Year]],Table1[[#This Row],[Month]],1),"mmmm")</f>
        <v>December</v>
      </c>
    </row>
    <row r="1229" spans="1:9" x14ac:dyDescent="0.35">
      <c r="A1229" t="s">
        <v>20</v>
      </c>
      <c r="B1229" t="s">
        <v>13</v>
      </c>
      <c r="C1229" t="s">
        <v>14</v>
      </c>
      <c r="D1229">
        <v>2024</v>
      </c>
      <c r="E1229">
        <v>1</v>
      </c>
      <c r="F1229" s="17">
        <v>14459</v>
      </c>
      <c r="G1229" s="17">
        <f>SUMIFS(Table1[Profit (Month)],Table1[Category],Table1[[#This Row],[Category]],Table1[Supplier],Table1[[#This Row],[Supplier]],Table1[Brand],Table1[[#This Row],[Brand]],Table1[Year],Table1[[#This Row],[Year]],Table1[Month],"&lt;="&amp;Table1[[#This Row],[Month]])</f>
        <v>14459</v>
      </c>
      <c r="H1229" s="17">
        <f>Table1[[#This Row],[YTD profit ]]+SUMIFS(Table1[Profit (Month)],Table1[Category],Table1[[#This Row],[Category]],Table1[Supplier],Table1[[#This Row],[Supplier]],Table1[Brand],Table1[[#This Row],[Brand]],Table1[Year],Table1[[#This Row],[Year]]-1,Table1[Month],"&gt;"&amp;Table1[[#This Row],[Month]])</f>
        <v>147707</v>
      </c>
      <c r="I1229" s="17" t="str">
        <f>TEXT(DATE(Table1[[#This Row],[Year]],Table1[[#This Row],[Month]],1),"mmmm")</f>
        <v>January</v>
      </c>
    </row>
    <row r="1230" spans="1:9" x14ac:dyDescent="0.35">
      <c r="A1230" t="s">
        <v>20</v>
      </c>
      <c r="B1230" t="s">
        <v>13</v>
      </c>
      <c r="C1230" t="s">
        <v>14</v>
      </c>
      <c r="D1230">
        <v>2024</v>
      </c>
      <c r="E1230">
        <v>2</v>
      </c>
      <c r="F1230" s="17">
        <v>11452</v>
      </c>
      <c r="G1230" s="17">
        <f>SUMIFS(Table1[Profit (Month)],Table1[Category],Table1[[#This Row],[Category]],Table1[Supplier],Table1[[#This Row],[Supplier]],Table1[Brand],Table1[[#This Row],[Brand]],Table1[Year],Table1[[#This Row],[Year]],Table1[Month],"&lt;="&amp;Table1[[#This Row],[Month]])</f>
        <v>25911</v>
      </c>
      <c r="H1230" s="17">
        <f>Table1[[#This Row],[YTD profit ]]+SUMIFS(Table1[Profit (Month)],Table1[Category],Table1[[#This Row],[Category]],Table1[Supplier],Table1[[#This Row],[Supplier]],Table1[Brand],Table1[[#This Row],[Brand]],Table1[Year],Table1[[#This Row],[Year]]-1,Table1[Month],"&gt;"&amp;Table1[[#This Row],[Month]])</f>
        <v>146456</v>
      </c>
      <c r="I1230" s="17" t="str">
        <f>TEXT(DATE(Table1[[#This Row],[Year]],Table1[[#This Row],[Month]],1),"mmmm")</f>
        <v>February</v>
      </c>
    </row>
    <row r="1231" spans="1:9" x14ac:dyDescent="0.35">
      <c r="A1231" t="s">
        <v>20</v>
      </c>
      <c r="B1231" t="s">
        <v>13</v>
      </c>
      <c r="C1231" t="s">
        <v>14</v>
      </c>
      <c r="D1231">
        <v>2024</v>
      </c>
      <c r="E1231">
        <v>3</v>
      </c>
      <c r="F1231" s="17">
        <v>11797</v>
      </c>
      <c r="G1231" s="17">
        <f>SUMIFS(Table1[Profit (Month)],Table1[Category],Table1[[#This Row],[Category]],Table1[Supplier],Table1[[#This Row],[Supplier]],Table1[Brand],Table1[[#This Row],[Brand]],Table1[Year],Table1[[#This Row],[Year]],Table1[Month],"&lt;="&amp;Table1[[#This Row],[Month]])</f>
        <v>37708</v>
      </c>
      <c r="H1231" s="17">
        <f>Table1[[#This Row],[YTD profit ]]+SUMIFS(Table1[Profit (Month)],Table1[Category],Table1[[#This Row],[Category]],Table1[Supplier],Table1[[#This Row],[Supplier]],Table1[Brand],Table1[[#This Row],[Brand]],Table1[Year],Table1[[#This Row],[Year]]-1,Table1[Month],"&gt;"&amp;Table1[[#This Row],[Month]])</f>
        <v>143278</v>
      </c>
      <c r="I1231" s="17" t="str">
        <f>TEXT(DATE(Table1[[#This Row],[Year]],Table1[[#This Row],[Month]],1),"mmmm")</f>
        <v>March</v>
      </c>
    </row>
    <row r="1232" spans="1:9" x14ac:dyDescent="0.35">
      <c r="A1232" t="s">
        <v>20</v>
      </c>
      <c r="B1232" t="s">
        <v>13</v>
      </c>
      <c r="C1232" t="s">
        <v>14</v>
      </c>
      <c r="D1232">
        <v>2024</v>
      </c>
      <c r="E1232">
        <v>4</v>
      </c>
      <c r="F1232" s="17">
        <v>14230</v>
      </c>
      <c r="G1232" s="17">
        <f>SUMIFS(Table1[Profit (Month)],Table1[Category],Table1[[#This Row],[Category]],Table1[Supplier],Table1[[#This Row],[Supplier]],Table1[Brand],Table1[[#This Row],[Brand]],Table1[Year],Table1[[#This Row],[Year]],Table1[Month],"&lt;="&amp;Table1[[#This Row],[Month]])</f>
        <v>51938</v>
      </c>
      <c r="H1232" s="17">
        <f>Table1[[#This Row],[YTD profit ]]+SUMIFS(Table1[Profit (Month)],Table1[Category],Table1[[#This Row],[Category]],Table1[Supplier],Table1[[#This Row],[Supplier]],Table1[Brand],Table1[[#This Row],[Brand]],Table1[Year],Table1[[#This Row],[Year]]-1,Table1[Month],"&gt;"&amp;Table1[[#This Row],[Month]])</f>
        <v>144446</v>
      </c>
      <c r="I1232" s="17" t="str">
        <f>TEXT(DATE(Table1[[#This Row],[Year]],Table1[[#This Row],[Month]],1),"mmmm")</f>
        <v>April</v>
      </c>
    </row>
    <row r="1233" spans="1:10" x14ac:dyDescent="0.35">
      <c r="A1233" t="s">
        <v>20</v>
      </c>
      <c r="B1233" t="s">
        <v>13</v>
      </c>
      <c r="C1233" t="s">
        <v>14</v>
      </c>
      <c r="D1233">
        <v>2024</v>
      </c>
      <c r="E1233">
        <v>5</v>
      </c>
      <c r="F1233" s="17">
        <v>14288</v>
      </c>
      <c r="G1233" s="17">
        <f>SUMIFS(Table1[Profit (Month)],Table1[Category],Table1[[#This Row],[Category]],Table1[Supplier],Table1[[#This Row],[Supplier]],Table1[Brand],Table1[[#This Row],[Brand]],Table1[Year],Table1[[#This Row],[Year]],Table1[Month],"&lt;="&amp;Table1[[#This Row],[Month]])</f>
        <v>66226</v>
      </c>
      <c r="H1233" s="17">
        <f>Table1[[#This Row],[YTD profit ]]+SUMIFS(Table1[Profit (Month)],Table1[Category],Table1[[#This Row],[Category]],Table1[Supplier],Table1[[#This Row],[Supplier]],Table1[Brand],Table1[[#This Row],[Brand]],Table1[Year],Table1[[#This Row],[Year]]-1,Table1[Month],"&gt;"&amp;Table1[[#This Row],[Month]])</f>
        <v>147620</v>
      </c>
      <c r="I1233" s="17" t="str">
        <f>TEXT(DATE(Table1[[#This Row],[Year]],Table1[[#This Row],[Month]],1),"mmmm")</f>
        <v>May</v>
      </c>
    </row>
    <row r="1236" spans="1:10" x14ac:dyDescent="0.35">
      <c r="A1236" s="1" t="s">
        <v>21</v>
      </c>
      <c r="B1236" s="1" t="s">
        <v>22</v>
      </c>
      <c r="E1236" s="5" t="s">
        <v>13</v>
      </c>
      <c r="G1236" s="5" t="s">
        <v>14</v>
      </c>
      <c r="H1236" s="5">
        <v>2024</v>
      </c>
      <c r="I1236" s="5">
        <v>1</v>
      </c>
      <c r="J1236" s="5">
        <v>14459</v>
      </c>
    </row>
    <row r="1237" spans="1:10" x14ac:dyDescent="0.35">
      <c r="A1237" s="1" t="s">
        <v>24</v>
      </c>
      <c r="B1237" t="s">
        <v>13</v>
      </c>
      <c r="C1237" t="s">
        <v>7</v>
      </c>
      <c r="D1237" t="s">
        <v>10</v>
      </c>
      <c r="E1237" s="4" t="s">
        <v>13</v>
      </c>
      <c r="G1237" s="4" t="s">
        <v>14</v>
      </c>
      <c r="H1237" s="4">
        <v>2024</v>
      </c>
      <c r="I1237" s="4">
        <v>2</v>
      </c>
      <c r="J1237" s="4">
        <v>11452</v>
      </c>
    </row>
    <row r="1238" spans="1:10" x14ac:dyDescent="0.35">
      <c r="A1238" s="2">
        <v>2024</v>
      </c>
      <c r="B1238">
        <v>318244</v>
      </c>
      <c r="C1238">
        <v>381587</v>
      </c>
      <c r="D1238">
        <v>298703</v>
      </c>
      <c r="E1238" s="5" t="s">
        <v>13</v>
      </c>
      <c r="G1238" s="5" t="s">
        <v>14</v>
      </c>
      <c r="H1238" s="5">
        <v>2024</v>
      </c>
      <c r="I1238" s="5">
        <v>3</v>
      </c>
      <c r="J1238" s="5">
        <v>11797</v>
      </c>
    </row>
    <row r="1239" spans="1:10" x14ac:dyDescent="0.35">
      <c r="A1239" s="6">
        <v>1</v>
      </c>
      <c r="B1239">
        <v>66938</v>
      </c>
      <c r="C1239">
        <v>80574</v>
      </c>
      <c r="D1239">
        <v>58078</v>
      </c>
      <c r="E1239" s="4" t="s">
        <v>13</v>
      </c>
      <c r="G1239" s="4" t="s">
        <v>14</v>
      </c>
      <c r="H1239" s="4">
        <v>2024</v>
      </c>
      <c r="I1239" s="4">
        <v>4</v>
      </c>
      <c r="J1239" s="4">
        <v>14230</v>
      </c>
    </row>
    <row r="1240" spans="1:10" x14ac:dyDescent="0.35">
      <c r="A1240" s="6">
        <v>2</v>
      </c>
      <c r="B1240">
        <v>59034</v>
      </c>
      <c r="C1240">
        <v>72871</v>
      </c>
      <c r="D1240">
        <v>63305</v>
      </c>
      <c r="E1240" s="5" t="s">
        <v>13</v>
      </c>
      <c r="G1240" s="5" t="s">
        <v>14</v>
      </c>
      <c r="H1240" s="5">
        <v>2024</v>
      </c>
      <c r="I1240" s="5">
        <v>5</v>
      </c>
      <c r="J1240" s="5">
        <v>14288</v>
      </c>
    </row>
    <row r="1241" spans="1:10" x14ac:dyDescent="0.35">
      <c r="A1241" s="6">
        <v>3</v>
      </c>
      <c r="B1241">
        <v>62126</v>
      </c>
      <c r="C1241">
        <v>79177</v>
      </c>
      <c r="D1241">
        <v>62266</v>
      </c>
      <c r="I1241" s="8">
        <v>6</v>
      </c>
    </row>
    <row r="1242" spans="1:10" x14ac:dyDescent="0.35">
      <c r="A1242" s="6">
        <v>4</v>
      </c>
      <c r="B1242">
        <v>65759</v>
      </c>
      <c r="C1242">
        <v>72098</v>
      </c>
      <c r="D1242">
        <v>59559</v>
      </c>
      <c r="I1242">
        <v>7</v>
      </c>
    </row>
    <row r="1243" spans="1:10" x14ac:dyDescent="0.35">
      <c r="A1243" s="6">
        <v>5</v>
      </c>
      <c r="B1243">
        <v>64387</v>
      </c>
      <c r="C1243">
        <v>76867</v>
      </c>
      <c r="D1243">
        <v>55495</v>
      </c>
      <c r="I1243" s="8">
        <v>8</v>
      </c>
    </row>
    <row r="1244" spans="1:10" x14ac:dyDescent="0.35">
      <c r="I1244">
        <v>9</v>
      </c>
    </row>
    <row r="1245" spans="1:10" x14ac:dyDescent="0.35">
      <c r="I1245" s="8">
        <v>10</v>
      </c>
    </row>
    <row r="1246" spans="1:10" x14ac:dyDescent="0.35">
      <c r="I1246">
        <v>11</v>
      </c>
    </row>
    <row r="1247" spans="1:10" x14ac:dyDescent="0.35">
      <c r="I1247" s="8">
        <v>12</v>
      </c>
    </row>
  </sheetData>
  <conditionalFormatting pivot="1" sqref="M10:M18">
    <cfRule type="colorScale" priority="1">
      <colorScale>
        <cfvo type="min"/>
        <cfvo type="max"/>
        <color rgb="FFFCFCFF"/>
        <color rgb="FF63BE7B"/>
      </colorScale>
    </cfRule>
  </conditionalFormatting>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039A-C19E-4AA7-B64B-11747249EB6C}">
  <dimension ref="A3:J14"/>
  <sheetViews>
    <sheetView zoomScale="86" zoomScaleNormal="86" workbookViewId="0">
      <selection activeCell="E50" sqref="E50"/>
    </sheetView>
  </sheetViews>
  <sheetFormatPr defaultRowHeight="14.5" x14ac:dyDescent="0.35"/>
  <cols>
    <col min="1" max="1" width="19.36328125" bestFit="1" customWidth="1"/>
    <col min="2" max="2" width="24.81640625" bestFit="1" customWidth="1"/>
    <col min="3" max="3" width="21" bestFit="1" customWidth="1"/>
    <col min="4" max="4" width="18.26953125" bestFit="1" customWidth="1"/>
    <col min="5" max="19" width="24.81640625" bestFit="1" customWidth="1"/>
    <col min="20" max="20" width="17.81640625" bestFit="1" customWidth="1"/>
    <col min="21" max="21" width="9.26953125" bestFit="1" customWidth="1"/>
    <col min="22" max="22" width="23.90625" bestFit="1" customWidth="1"/>
    <col min="23" max="23" width="20.453125" bestFit="1" customWidth="1"/>
    <col min="24" max="24" width="17.81640625" bestFit="1" customWidth="1"/>
    <col min="25" max="25" width="9.26953125" bestFit="1" customWidth="1"/>
    <col min="26" max="26" width="23.90625" bestFit="1" customWidth="1"/>
    <col min="27" max="27" width="20.453125" bestFit="1" customWidth="1"/>
    <col min="28" max="28" width="17.81640625" bestFit="1" customWidth="1"/>
    <col min="29" max="29" width="9.26953125" bestFit="1" customWidth="1"/>
    <col min="30" max="30" width="10.36328125" bestFit="1" customWidth="1"/>
  </cols>
  <sheetData>
    <row r="3" spans="1:10" x14ac:dyDescent="0.35">
      <c r="A3" s="1" t="s">
        <v>21</v>
      </c>
      <c r="B3" s="1" t="s">
        <v>1</v>
      </c>
    </row>
    <row r="4" spans="1:10" x14ac:dyDescent="0.35">
      <c r="A4" s="1" t="s">
        <v>3</v>
      </c>
      <c r="B4" t="s">
        <v>13</v>
      </c>
      <c r="C4" t="s">
        <v>7</v>
      </c>
      <c r="D4" t="s">
        <v>10</v>
      </c>
    </row>
    <row r="5" spans="1:10" x14ac:dyDescent="0.35">
      <c r="A5">
        <v>2018</v>
      </c>
      <c r="B5" s="3"/>
      <c r="C5" s="3"/>
      <c r="D5" s="3"/>
    </row>
    <row r="6" spans="1:10" x14ac:dyDescent="0.35">
      <c r="A6">
        <v>2019</v>
      </c>
      <c r="B6" s="3">
        <v>-1.4396031938694502E-2</v>
      </c>
      <c r="C6" s="3">
        <v>-8.5014069346763723E-3</v>
      </c>
      <c r="D6" s="3">
        <v>4.9188780738042704E-4</v>
      </c>
    </row>
    <row r="7" spans="1:10" x14ac:dyDescent="0.35">
      <c r="A7">
        <v>2020</v>
      </c>
      <c r="B7" s="3">
        <v>-1.2908826090313854E-2</v>
      </c>
      <c r="C7" s="3">
        <v>1.3514268163288099E-4</v>
      </c>
      <c r="D7" s="3">
        <v>-3.8488102958311584E-3</v>
      </c>
      <c r="J7" s="3">
        <f t="shared" ref="J7:J13" si="0">IFERROR(AVERAGE(B7:H7),"")</f>
        <v>-5.5408312348373774E-3</v>
      </c>
    </row>
    <row r="8" spans="1:10" x14ac:dyDescent="0.35">
      <c r="A8">
        <v>2021</v>
      </c>
      <c r="B8" s="3">
        <v>1.3391905780544848E-2</v>
      </c>
      <c r="C8" s="3">
        <v>1.0923860180843377E-2</v>
      </c>
      <c r="D8" s="3">
        <v>1.7476540047316858E-2</v>
      </c>
      <c r="J8" s="3">
        <f t="shared" si="0"/>
        <v>1.393076866956836E-2</v>
      </c>
    </row>
    <row r="9" spans="1:10" x14ac:dyDescent="0.35">
      <c r="A9">
        <v>2022</v>
      </c>
      <c r="B9" s="3">
        <v>3.1476800998739597E-3</v>
      </c>
      <c r="C9" s="3">
        <v>-7.2377556329556491E-3</v>
      </c>
      <c r="D9" s="3">
        <v>-4.2866766194516258E-2</v>
      </c>
      <c r="J9" s="3">
        <f t="shared" si="0"/>
        <v>-1.5652280575865981E-2</v>
      </c>
    </row>
    <row r="10" spans="1:10" x14ac:dyDescent="0.35">
      <c r="A10">
        <v>2023</v>
      </c>
      <c r="B10" s="3">
        <v>-2.1224287260916637E-2</v>
      </c>
      <c r="C10" s="3">
        <v>-1.4454195555585229E-3</v>
      </c>
      <c r="D10" s="3">
        <v>2.0910297676225982E-3</v>
      </c>
      <c r="J10" s="3">
        <f t="shared" si="0"/>
        <v>-6.859559016284187E-3</v>
      </c>
    </row>
    <row r="11" spans="1:10" x14ac:dyDescent="0.35">
      <c r="J11" s="3" t="str">
        <f t="shared" si="0"/>
        <v/>
      </c>
    </row>
    <row r="12" spans="1:10" x14ac:dyDescent="0.35">
      <c r="J12" s="3" t="str">
        <f t="shared" si="0"/>
        <v/>
      </c>
    </row>
    <row r="13" spans="1:10" x14ac:dyDescent="0.35">
      <c r="J13" s="3" t="str">
        <f t="shared" si="0"/>
        <v/>
      </c>
    </row>
    <row r="14" spans="1:10" x14ac:dyDescent="0.35">
      <c r="A14" t="s">
        <v>26</v>
      </c>
      <c r="D14" s="3"/>
      <c r="E14" s="3" t="e">
        <f>AVERAGE(E5:E13)</f>
        <v>#DIV/0!</v>
      </c>
      <c r="F14" s="3" t="e">
        <f>AVERAGE(F5:F13)</f>
        <v>#DIV/0!</v>
      </c>
      <c r="G14" s="3" t="e">
        <f>AVERAGE(G5:G13)</f>
        <v>#DIV/0!</v>
      </c>
      <c r="H14" s="3" t="e">
        <f>AVERAGE(H5:H13)</f>
        <v>#DIV/0!</v>
      </c>
    </row>
  </sheetData>
  <conditionalFormatting pivot="1" sqref="B5:D10">
    <cfRule type="colorScale" priority="2">
      <colorScale>
        <cfvo type="min"/>
        <cfvo type="percentile" val="50"/>
        <cfvo type="max"/>
        <color rgb="FFF8696B"/>
        <color rgb="FFFCFCFF"/>
        <color rgb="FF63BE7B"/>
      </colorScale>
    </cfRule>
  </conditionalFormatting>
  <conditionalFormatting sqref="D14:H14 J5 J7:J13">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A65F-651C-41AE-B077-8C20DCE3DD41}">
  <dimension ref="A1:E13"/>
  <sheetViews>
    <sheetView zoomScale="70" zoomScaleNormal="70" workbookViewId="0">
      <selection activeCell="G48" sqref="G48"/>
    </sheetView>
  </sheetViews>
  <sheetFormatPr defaultRowHeight="14.5" x14ac:dyDescent="0.35"/>
  <cols>
    <col min="1" max="1" width="8.81640625" bestFit="1" customWidth="1"/>
    <col min="2" max="2" width="19.6328125" customWidth="1"/>
    <col min="3" max="3" width="23.54296875" customWidth="1"/>
    <col min="4" max="4" width="28.6328125" customWidth="1"/>
    <col min="5" max="5" width="24.90625" customWidth="1"/>
  </cols>
  <sheetData>
    <row r="1" spans="1:5" x14ac:dyDescent="0.35">
      <c r="A1" t="s">
        <v>4</v>
      </c>
      <c r="B1" t="s">
        <v>10</v>
      </c>
      <c r="C1" t="s">
        <v>29</v>
      </c>
      <c r="D1" t="s">
        <v>30</v>
      </c>
      <c r="E1" t="s">
        <v>31</v>
      </c>
    </row>
    <row r="2" spans="1:5" x14ac:dyDescent="0.35">
      <c r="A2">
        <v>1</v>
      </c>
      <c r="B2" s="7">
        <v>58078</v>
      </c>
    </row>
    <row r="3" spans="1:5" x14ac:dyDescent="0.35">
      <c r="A3">
        <v>2</v>
      </c>
      <c r="B3" s="7">
        <v>63305</v>
      </c>
    </row>
    <row r="4" spans="1:5" x14ac:dyDescent="0.35">
      <c r="A4">
        <v>3</v>
      </c>
      <c r="B4" s="7">
        <v>62266</v>
      </c>
    </row>
    <row r="5" spans="1:5" x14ac:dyDescent="0.35">
      <c r="A5">
        <v>4</v>
      </c>
      <c r="B5" s="7">
        <v>59559</v>
      </c>
    </row>
    <row r="6" spans="1:5" x14ac:dyDescent="0.35">
      <c r="A6">
        <v>5</v>
      </c>
      <c r="B6" s="7">
        <v>55495</v>
      </c>
      <c r="C6" s="7">
        <v>55495</v>
      </c>
      <c r="D6" s="7">
        <v>55495</v>
      </c>
      <c r="E6" s="7">
        <v>55495</v>
      </c>
    </row>
    <row r="7" spans="1:5" x14ac:dyDescent="0.35">
      <c r="A7">
        <v>6</v>
      </c>
      <c r="C7" s="7">
        <f t="shared" ref="C7:C13" si="0">_xlfn.FORECAST.ETS(A7,$B$2:$B$6,$A$2:$A$6,1,1)</f>
        <v>55949.275315134459</v>
      </c>
      <c r="D7" s="7">
        <f t="shared" ref="D7:D13" si="1">C7-_xlfn.FORECAST.ETS.CONFINT(A7,$B$2:$B$6,$A$2:$A$6,0.95,1,1)</f>
        <v>49221.173555505833</v>
      </c>
      <c r="E7" s="7">
        <f t="shared" ref="E7:E13" si="2">C7+_xlfn.FORECAST.ETS.CONFINT(A7,$B$2:$B$6,$A$2:$A$6,0.95,1,1)</f>
        <v>62677.377074763084</v>
      </c>
    </row>
    <row r="8" spans="1:5" x14ac:dyDescent="0.35">
      <c r="A8">
        <v>7</v>
      </c>
      <c r="C8" s="7">
        <f t="shared" si="0"/>
        <v>54886.284131476088</v>
      </c>
      <c r="D8" s="7">
        <f t="shared" si="1"/>
        <v>47361.026379708477</v>
      </c>
      <c r="E8" s="7">
        <f t="shared" si="2"/>
        <v>62411.541883243699</v>
      </c>
    </row>
    <row r="9" spans="1:5" x14ac:dyDescent="0.35">
      <c r="A9">
        <v>8</v>
      </c>
      <c r="C9" s="7">
        <f t="shared" si="0"/>
        <v>53823.292947817725</v>
      </c>
      <c r="D9" s="7">
        <f t="shared" si="1"/>
        <v>45574.835011420946</v>
      </c>
      <c r="E9" s="7">
        <f t="shared" si="2"/>
        <v>62071.750884214503</v>
      </c>
    </row>
    <row r="10" spans="1:5" x14ac:dyDescent="0.35">
      <c r="A10">
        <v>9</v>
      </c>
      <c r="C10" s="7">
        <f t="shared" si="0"/>
        <v>52760.301764159354</v>
      </c>
      <c r="D10" s="7">
        <f t="shared" si="1"/>
        <v>43844.579352793589</v>
      </c>
      <c r="E10" s="7">
        <f t="shared" si="2"/>
        <v>61676.024175525119</v>
      </c>
    </row>
    <row r="11" spans="1:5" x14ac:dyDescent="0.35">
      <c r="A11">
        <v>10</v>
      </c>
      <c r="C11" s="7">
        <f t="shared" si="0"/>
        <v>51697.310580500991</v>
      </c>
      <c r="D11" s="7">
        <f t="shared" si="1"/>
        <v>42158.508867009223</v>
      </c>
      <c r="E11" s="7">
        <f t="shared" si="2"/>
        <v>61236.112293992759</v>
      </c>
    </row>
    <row r="12" spans="1:5" x14ac:dyDescent="0.35">
      <c r="A12">
        <v>11</v>
      </c>
      <c r="C12" s="7">
        <f t="shared" si="0"/>
        <v>50634.31939684262</v>
      </c>
      <c r="D12" s="7">
        <f t="shared" si="1"/>
        <v>40508.459191330956</v>
      </c>
      <c r="E12" s="7">
        <f t="shared" si="2"/>
        <v>60760.179602354285</v>
      </c>
    </row>
    <row r="13" spans="1:5" x14ac:dyDescent="0.35">
      <c r="A13">
        <v>12</v>
      </c>
      <c r="C13" s="7">
        <f t="shared" si="0"/>
        <v>49571.328213184257</v>
      </c>
      <c r="D13" s="7">
        <f t="shared" si="1"/>
        <v>38888.486036685063</v>
      </c>
      <c r="E13" s="7">
        <f t="shared" si="2"/>
        <v>60254.170389683452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0677-5EA8-47C6-BDF4-CA6EC8D78BB0}">
  <dimension ref="A1:E13"/>
  <sheetViews>
    <sheetView zoomScale="71" zoomScaleNormal="71" workbookViewId="0">
      <selection activeCell="I46" sqref="I46"/>
    </sheetView>
  </sheetViews>
  <sheetFormatPr defaultRowHeight="14.5" x14ac:dyDescent="0.35"/>
  <cols>
    <col min="1" max="1" width="20.453125" customWidth="1"/>
    <col min="2" max="2" width="9.90625" customWidth="1"/>
    <col min="3" max="3" width="18.36328125" customWidth="1"/>
    <col min="4" max="4" width="31.90625" customWidth="1"/>
    <col min="5" max="5" width="32.08984375" customWidth="1"/>
  </cols>
  <sheetData>
    <row r="1" spans="1:5" x14ac:dyDescent="0.35">
      <c r="A1" t="s">
        <v>21</v>
      </c>
      <c r="B1" t="s">
        <v>1</v>
      </c>
      <c r="C1" t="s">
        <v>32</v>
      </c>
      <c r="D1" t="s">
        <v>33</v>
      </c>
      <c r="E1" t="s">
        <v>34</v>
      </c>
    </row>
    <row r="2" spans="1:5" x14ac:dyDescent="0.35">
      <c r="A2">
        <v>1</v>
      </c>
      <c r="B2">
        <v>66938</v>
      </c>
    </row>
    <row r="3" spans="1:5" x14ac:dyDescent="0.35">
      <c r="A3">
        <v>2</v>
      </c>
      <c r="B3">
        <v>59034</v>
      </c>
    </row>
    <row r="4" spans="1:5" x14ac:dyDescent="0.35">
      <c r="A4">
        <v>3</v>
      </c>
      <c r="B4">
        <v>62126</v>
      </c>
    </row>
    <row r="5" spans="1:5" x14ac:dyDescent="0.35">
      <c r="A5">
        <v>4</v>
      </c>
      <c r="B5">
        <v>65759</v>
      </c>
    </row>
    <row r="6" spans="1:5" x14ac:dyDescent="0.35">
      <c r="A6">
        <v>5</v>
      </c>
      <c r="B6">
        <v>64387</v>
      </c>
      <c r="C6">
        <v>64387</v>
      </c>
      <c r="D6" s="9">
        <v>64387</v>
      </c>
      <c r="E6" s="9">
        <v>64387</v>
      </c>
    </row>
    <row r="7" spans="1:5" x14ac:dyDescent="0.35">
      <c r="A7">
        <v>6</v>
      </c>
      <c r="C7">
        <f t="shared" ref="C7:C13" si="0">_xlfn.FORECAST.ETS(A7,$B$2:$B$6,$A$2:$A$6,1,1)</f>
        <v>65246.156092409496</v>
      </c>
      <c r="D7" s="9">
        <f t="shared" ref="D7:D13" si="1">C7-_xlfn.FORECAST.ETS.CONFINT(A7,$B$2:$B$6,$A$2:$A$6,0.95,1,1)</f>
        <v>57488.078115413744</v>
      </c>
      <c r="E7" s="9">
        <f t="shared" ref="E7:E13" si="2">C7+_xlfn.FORECAST.ETS.CONFINT(A7,$B$2:$B$6,$A$2:$A$6,0.95,1,1)</f>
        <v>73004.23406940524</v>
      </c>
    </row>
    <row r="8" spans="1:5" x14ac:dyDescent="0.35">
      <c r="A8">
        <v>7</v>
      </c>
      <c r="C8">
        <f t="shared" si="0"/>
        <v>65466.381180897384</v>
      </c>
      <c r="D8" s="9">
        <f t="shared" si="1"/>
        <v>57467.652291852537</v>
      </c>
      <c r="E8" s="9">
        <f t="shared" si="2"/>
        <v>73465.110069942224</v>
      </c>
    </row>
    <row r="9" spans="1:5" x14ac:dyDescent="0.35">
      <c r="A9">
        <v>8</v>
      </c>
      <c r="C9">
        <f t="shared" si="0"/>
        <v>65686.606269385258</v>
      </c>
      <c r="D9" s="9">
        <f t="shared" si="1"/>
        <v>57452.419713689247</v>
      </c>
      <c r="E9" s="9">
        <f t="shared" si="2"/>
        <v>73920.792825081269</v>
      </c>
    </row>
    <row r="10" spans="1:5" x14ac:dyDescent="0.35">
      <c r="A10">
        <v>9</v>
      </c>
      <c r="C10">
        <f t="shared" si="0"/>
        <v>65906.831357873147</v>
      </c>
      <c r="D10" s="9">
        <f t="shared" si="1"/>
        <v>57441.939896466953</v>
      </c>
      <c r="E10" s="9">
        <f t="shared" si="2"/>
        <v>74371.722819279341</v>
      </c>
    </row>
    <row r="11" spans="1:5" x14ac:dyDescent="0.35">
      <c r="A11">
        <v>10</v>
      </c>
      <c r="C11">
        <f t="shared" si="0"/>
        <v>66127.056446361035</v>
      </c>
      <c r="D11" s="9">
        <f t="shared" si="1"/>
        <v>57435.827426588527</v>
      </c>
      <c r="E11" s="9">
        <f t="shared" si="2"/>
        <v>74818.285466133544</v>
      </c>
    </row>
    <row r="12" spans="1:5" x14ac:dyDescent="0.35">
      <c r="A12">
        <v>11</v>
      </c>
      <c r="C12">
        <f t="shared" si="0"/>
        <v>66347.281534848909</v>
      </c>
      <c r="D12" s="9">
        <f t="shared" si="1"/>
        <v>57433.742850813389</v>
      </c>
      <c r="E12" s="9">
        <f t="shared" si="2"/>
        <v>75260.82021888443</v>
      </c>
    </row>
    <row r="13" spans="1:5" x14ac:dyDescent="0.35">
      <c r="A13">
        <v>12</v>
      </c>
      <c r="C13">
        <f t="shared" si="0"/>
        <v>66567.506623336798</v>
      </c>
      <c r="D13" s="9">
        <f t="shared" si="1"/>
        <v>57435.385411815289</v>
      </c>
      <c r="E13" s="9">
        <f t="shared" si="2"/>
        <v>75699.627834858315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D31-7438-49C8-A747-A206F1061A34}">
  <dimension ref="A1:E13"/>
  <sheetViews>
    <sheetView zoomScale="64" zoomScaleNormal="64" workbookViewId="0">
      <selection activeCell="G9" sqref="G9"/>
    </sheetView>
  </sheetViews>
  <sheetFormatPr defaultColWidth="14.6328125" defaultRowHeight="17" customHeight="1" x14ac:dyDescent="0.35"/>
  <cols>
    <col min="2" max="2" width="27.90625" customWidth="1"/>
    <col min="3" max="3" width="28" customWidth="1"/>
    <col min="4" max="4" width="29" customWidth="1"/>
    <col min="5" max="5" width="37.453125" customWidth="1"/>
  </cols>
  <sheetData>
    <row r="1" spans="1:5" ht="17" customHeight="1" x14ac:dyDescent="0.35">
      <c r="A1" t="s">
        <v>4</v>
      </c>
      <c r="B1" t="s">
        <v>7</v>
      </c>
      <c r="C1" t="s">
        <v>35</v>
      </c>
      <c r="D1" t="s">
        <v>36</v>
      </c>
      <c r="E1" t="s">
        <v>37</v>
      </c>
    </row>
    <row r="2" spans="1:5" ht="17" customHeight="1" x14ac:dyDescent="0.35">
      <c r="A2" s="11">
        <v>1</v>
      </c>
      <c r="B2" s="12">
        <v>80574</v>
      </c>
      <c r="C2" s="11"/>
      <c r="D2" s="11"/>
      <c r="E2" s="11"/>
    </row>
    <row r="3" spans="1:5" ht="17" customHeight="1" x14ac:dyDescent="0.35">
      <c r="A3" s="11">
        <v>2</v>
      </c>
      <c r="B3" s="12">
        <v>72871</v>
      </c>
      <c r="C3" s="11"/>
      <c r="D3" s="11"/>
      <c r="E3" s="11"/>
    </row>
    <row r="4" spans="1:5" ht="17" customHeight="1" x14ac:dyDescent="0.35">
      <c r="A4" s="11">
        <v>3</v>
      </c>
      <c r="B4" s="12">
        <v>79177</v>
      </c>
      <c r="C4" s="11"/>
      <c r="D4" s="11"/>
      <c r="E4" s="11"/>
    </row>
    <row r="5" spans="1:5" ht="17" customHeight="1" x14ac:dyDescent="0.35">
      <c r="A5" s="11">
        <v>4</v>
      </c>
      <c r="B5" s="12">
        <v>72098</v>
      </c>
      <c r="C5" s="11"/>
      <c r="D5" s="11"/>
      <c r="E5" s="11"/>
    </row>
    <row r="6" spans="1:5" ht="17" customHeight="1" x14ac:dyDescent="0.35">
      <c r="A6" s="11">
        <v>5</v>
      </c>
      <c r="B6" s="12">
        <v>76867</v>
      </c>
      <c r="C6" s="12">
        <v>76867</v>
      </c>
      <c r="D6" s="12">
        <v>76867</v>
      </c>
      <c r="E6" s="12">
        <v>76867</v>
      </c>
    </row>
    <row r="7" spans="1:5" ht="17" customHeight="1" x14ac:dyDescent="0.35">
      <c r="A7" s="11">
        <v>6</v>
      </c>
      <c r="B7" s="11"/>
      <c r="C7" s="12">
        <f t="shared" ref="C7:C13" si="0">_xlfn.FORECAST.ETS(A7,$B$2:$B$6,$A$2:$A$6,1,1)</f>
        <v>70285.058974405605</v>
      </c>
      <c r="D7" s="12">
        <f t="shared" ref="D7:D13" si="1">C7-_xlfn.FORECAST.ETS.CONFINT(A7,$B$2:$B$6,$A$2:$A$6,0.95,1,1)</f>
        <v>69350.352073255184</v>
      </c>
      <c r="E7" s="12">
        <f t="shared" ref="E7:E13" si="2">C7+_xlfn.FORECAST.ETS.CONFINT(A7,$B$2:$B$6,$A$2:$A$6,0.95,1,1)</f>
        <v>71219.765875556026</v>
      </c>
    </row>
    <row r="8" spans="1:5" ht="17" customHeight="1" x14ac:dyDescent="0.35">
      <c r="A8" s="11">
        <v>7</v>
      </c>
      <c r="B8" s="11"/>
      <c r="C8" s="12">
        <f t="shared" si="0"/>
        <v>76299.612437948555</v>
      </c>
      <c r="D8" s="12">
        <f t="shared" si="1"/>
        <v>75364.901330626541</v>
      </c>
      <c r="E8" s="12">
        <f t="shared" si="2"/>
        <v>77234.32354527057</v>
      </c>
    </row>
    <row r="9" spans="1:5" ht="17" customHeight="1" x14ac:dyDescent="0.35">
      <c r="A9" s="11">
        <v>8</v>
      </c>
      <c r="B9" s="11"/>
      <c r="C9" s="12">
        <f t="shared" si="0"/>
        <v>68899.407759028531</v>
      </c>
      <c r="D9" s="12">
        <f t="shared" si="1"/>
        <v>67956.95154627414</v>
      </c>
      <c r="E9" s="12">
        <f t="shared" si="2"/>
        <v>69841.863971782921</v>
      </c>
    </row>
    <row r="10" spans="1:5" ht="17" customHeight="1" x14ac:dyDescent="0.35">
      <c r="A10" s="11">
        <v>9</v>
      </c>
      <c r="B10" s="11"/>
      <c r="C10" s="12">
        <f t="shared" si="0"/>
        <v>74913.961222571481</v>
      </c>
      <c r="D10" s="12">
        <f t="shared" si="1"/>
        <v>73971.493422121988</v>
      </c>
      <c r="E10" s="12">
        <f t="shared" si="2"/>
        <v>75856.429023020974</v>
      </c>
    </row>
    <row r="11" spans="1:5" ht="17" customHeight="1" x14ac:dyDescent="0.35">
      <c r="A11" s="11">
        <v>10</v>
      </c>
      <c r="B11" s="11"/>
      <c r="C11" s="12">
        <f t="shared" si="0"/>
        <v>67513.756543651441</v>
      </c>
      <c r="D11" s="12">
        <f t="shared" si="1"/>
        <v>66563.367820166328</v>
      </c>
      <c r="E11" s="12">
        <f t="shared" si="2"/>
        <v>68464.145267136555</v>
      </c>
    </row>
    <row r="12" spans="1:5" ht="17" customHeight="1" x14ac:dyDescent="0.35">
      <c r="A12" s="11">
        <v>11</v>
      </c>
      <c r="B12" s="11"/>
      <c r="C12" s="12">
        <f t="shared" si="0"/>
        <v>73528.310007194392</v>
      </c>
      <c r="D12" s="12">
        <f t="shared" si="1"/>
        <v>72577.89876152217</v>
      </c>
      <c r="E12" s="12">
        <f t="shared" si="2"/>
        <v>74478.721252866613</v>
      </c>
    </row>
    <row r="13" spans="1:5" ht="17" customHeight="1" x14ac:dyDescent="0.35">
      <c r="A13" s="11">
        <v>12</v>
      </c>
      <c r="B13" s="11"/>
      <c r="C13" s="12">
        <f t="shared" si="0"/>
        <v>66128.105328274367</v>
      </c>
      <c r="D13" s="12">
        <f t="shared" si="1"/>
        <v>65169.598151360675</v>
      </c>
      <c r="E13" s="12">
        <f t="shared" si="2"/>
        <v>67086.612505188066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A64EA-4D94-419F-A2D3-75CA9E07C9DE}">
  <dimension ref="A3:E22"/>
  <sheetViews>
    <sheetView zoomScale="71" zoomScaleNormal="71" workbookViewId="0">
      <selection activeCell="G54" sqref="G54"/>
    </sheetView>
  </sheetViews>
  <sheetFormatPr defaultRowHeight="14.5" x14ac:dyDescent="0.35"/>
  <cols>
    <col min="1" max="1" width="24.26953125" bestFit="1" customWidth="1"/>
    <col min="2" max="2" width="31.453125" bestFit="1" customWidth="1"/>
    <col min="3" max="3" width="27.54296875" bestFit="1" customWidth="1"/>
    <col min="4" max="4" width="23.54296875" bestFit="1" customWidth="1"/>
    <col min="5" max="5" width="19.90625" bestFit="1" customWidth="1"/>
    <col min="6" max="6" width="21.26953125" customWidth="1"/>
    <col min="7" max="13" width="25.6328125" bestFit="1" customWidth="1"/>
    <col min="14" max="14" width="28.453125" bestFit="1" customWidth="1"/>
    <col min="15" max="26" width="22.1796875" bestFit="1" customWidth="1"/>
    <col min="27" max="27" width="25.54296875" bestFit="1" customWidth="1"/>
    <col min="28" max="39" width="19.54296875" bestFit="1" customWidth="1"/>
    <col min="40" max="40" width="22.36328125" bestFit="1" customWidth="1"/>
    <col min="41" max="41" width="14.7265625" bestFit="1" customWidth="1"/>
  </cols>
  <sheetData>
    <row r="3" spans="1:5" x14ac:dyDescent="0.35">
      <c r="A3" s="10" t="s">
        <v>21</v>
      </c>
      <c r="B3" s="10" t="s">
        <v>1</v>
      </c>
      <c r="C3" s="11"/>
      <c r="D3" s="11"/>
      <c r="E3" s="11"/>
    </row>
    <row r="4" spans="1:5" x14ac:dyDescent="0.35">
      <c r="A4" s="10" t="s">
        <v>4</v>
      </c>
      <c r="B4" s="11" t="s">
        <v>13</v>
      </c>
      <c r="C4" s="11" t="s">
        <v>7</v>
      </c>
      <c r="D4" s="11" t="s">
        <v>10</v>
      </c>
      <c r="E4" s="11" t="s">
        <v>23</v>
      </c>
    </row>
    <row r="5" spans="1:5" x14ac:dyDescent="0.35">
      <c r="A5" s="11">
        <v>1</v>
      </c>
      <c r="B5" s="13">
        <v>430290</v>
      </c>
      <c r="C5" s="13">
        <v>527197</v>
      </c>
      <c r="D5" s="13">
        <v>436648</v>
      </c>
      <c r="E5" s="13">
        <v>1394135</v>
      </c>
    </row>
    <row r="6" spans="1:5" x14ac:dyDescent="0.35">
      <c r="A6" s="11">
        <v>2</v>
      </c>
      <c r="B6" s="13">
        <v>437390</v>
      </c>
      <c r="C6" s="13">
        <v>522300</v>
      </c>
      <c r="D6" s="13">
        <v>442923</v>
      </c>
      <c r="E6" s="13">
        <v>1402613</v>
      </c>
    </row>
    <row r="7" spans="1:5" x14ac:dyDescent="0.35">
      <c r="A7" s="11">
        <v>3</v>
      </c>
      <c r="B7" s="13">
        <v>431290</v>
      </c>
      <c r="C7" s="13">
        <v>532951</v>
      </c>
      <c r="D7" s="13">
        <v>448023</v>
      </c>
      <c r="E7" s="13">
        <v>1412264</v>
      </c>
    </row>
    <row r="8" spans="1:5" x14ac:dyDescent="0.35">
      <c r="A8" s="11">
        <v>4</v>
      </c>
      <c r="B8" s="13">
        <v>447768</v>
      </c>
      <c r="C8" s="13">
        <v>521435</v>
      </c>
      <c r="D8" s="13">
        <v>431056</v>
      </c>
      <c r="E8" s="13">
        <v>1400259</v>
      </c>
    </row>
    <row r="9" spans="1:5" x14ac:dyDescent="0.35">
      <c r="A9" s="11">
        <v>5</v>
      </c>
      <c r="B9" s="13">
        <v>439374</v>
      </c>
      <c r="C9" s="13">
        <v>539660</v>
      </c>
      <c r="D9" s="13">
        <v>427067</v>
      </c>
      <c r="E9" s="13">
        <v>1406101</v>
      </c>
    </row>
    <row r="10" spans="1:5" x14ac:dyDescent="0.35">
      <c r="A10" s="11">
        <v>6</v>
      </c>
      <c r="B10" s="13">
        <v>350857</v>
      </c>
      <c r="C10" s="13">
        <v>447107</v>
      </c>
      <c r="D10" s="13">
        <v>385112</v>
      </c>
      <c r="E10" s="13">
        <v>1183076</v>
      </c>
    </row>
    <row r="11" spans="1:5" x14ac:dyDescent="0.35">
      <c r="A11" s="11">
        <v>7</v>
      </c>
      <c r="B11" s="13">
        <v>374320</v>
      </c>
      <c r="C11" s="13">
        <v>447357</v>
      </c>
      <c r="D11" s="13">
        <v>371285</v>
      </c>
      <c r="E11" s="13">
        <v>1192962</v>
      </c>
    </row>
    <row r="12" spans="1:5" x14ac:dyDescent="0.35">
      <c r="A12" s="11">
        <v>8</v>
      </c>
      <c r="B12" s="13">
        <v>394151</v>
      </c>
      <c r="C12" s="13">
        <v>442603</v>
      </c>
      <c r="D12" s="13">
        <v>380147</v>
      </c>
      <c r="E12" s="13">
        <v>1216901</v>
      </c>
    </row>
    <row r="13" spans="1:5" x14ac:dyDescent="0.35">
      <c r="A13" s="11">
        <v>9</v>
      </c>
      <c r="B13" s="13">
        <v>380924</v>
      </c>
      <c r="C13" s="13">
        <v>456908</v>
      </c>
      <c r="D13" s="13">
        <v>366031</v>
      </c>
      <c r="E13" s="13">
        <v>1203863</v>
      </c>
    </row>
    <row r="14" spans="1:5" x14ac:dyDescent="0.35">
      <c r="A14" s="11">
        <v>10</v>
      </c>
      <c r="B14" s="13">
        <v>366022</v>
      </c>
      <c r="C14" s="13">
        <v>450775</v>
      </c>
      <c r="D14" s="13">
        <v>376844</v>
      </c>
      <c r="E14" s="13">
        <v>1193641</v>
      </c>
    </row>
    <row r="15" spans="1:5" x14ac:dyDescent="0.35">
      <c r="A15" s="11">
        <v>11</v>
      </c>
      <c r="B15" s="13">
        <v>381685</v>
      </c>
      <c r="C15" s="13">
        <v>428101</v>
      </c>
      <c r="D15" s="13">
        <v>373824</v>
      </c>
      <c r="E15" s="13">
        <v>1183610</v>
      </c>
    </row>
    <row r="16" spans="1:5" x14ac:dyDescent="0.35">
      <c r="A16" s="11">
        <v>12</v>
      </c>
      <c r="B16" s="13">
        <v>381564</v>
      </c>
      <c r="C16" s="13">
        <v>460397</v>
      </c>
      <c r="D16" s="13">
        <v>374983</v>
      </c>
      <c r="E16" s="13">
        <v>1216944</v>
      </c>
    </row>
    <row r="17" spans="1:5" x14ac:dyDescent="0.35">
      <c r="A17" s="11" t="s">
        <v>23</v>
      </c>
      <c r="B17" s="12">
        <v>4815635</v>
      </c>
      <c r="C17" s="12">
        <v>5776791</v>
      </c>
      <c r="D17" s="12">
        <v>4813943</v>
      </c>
      <c r="E17" s="12">
        <v>15406369</v>
      </c>
    </row>
    <row r="19" spans="1:5" x14ac:dyDescent="0.35">
      <c r="D19" s="11"/>
    </row>
    <row r="22" spans="1:5" x14ac:dyDescent="0.35">
      <c r="E22" t="s">
        <v>25</v>
      </c>
    </row>
  </sheetData>
  <conditionalFormatting pivot="1" sqref="B5:D16">
    <cfRule type="dataBar" priority="1">
      <dataBar>
        <cfvo type="min"/>
        <cfvo type="max"/>
        <color rgb="FF638EC6"/>
      </dataBar>
      <extLst>
        <ext xmlns:x14="http://schemas.microsoft.com/office/spreadsheetml/2009/9/main" uri="{B025F937-C7B1-47D3-B67F-A62EFF666E3E}">
          <x14:id>{E2FB30A5-5A14-44E5-AB06-7934FD3D75ED}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2FB30A5-5A14-44E5-AB06-7934FD3D75ED}">
            <x14:dataBar minLength="0" maxLength="100" border="1" negativeBarBorderColorSameAsPositive="0">
              <x14:cfvo type="autoMin"/>
              <x14:cfvo type="autoMax"/>
              <x14:borderColor rgb="FF638EC6"/>
              <x14:negativeFillColor rgb="FFFF0000"/>
              <x14:negativeBorderColor rgb="FFFF0000"/>
              <x14:axisColor rgb="FF000000"/>
            </x14:dataBar>
          </x14:cfRule>
          <xm:sqref>B5:D16</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22961-09F6-48C9-AB11-DC736D13ED00}">
  <dimension ref="A3:H75"/>
  <sheetViews>
    <sheetView topLeftCell="A31" workbookViewId="0">
      <selection activeCell="J29" sqref="J29"/>
    </sheetView>
  </sheetViews>
  <sheetFormatPr defaultRowHeight="14.5" x14ac:dyDescent="0.35"/>
  <cols>
    <col min="1" max="1" width="12.90625" bestFit="1" customWidth="1"/>
    <col min="2" max="2" width="19.6328125" bestFit="1" customWidth="1"/>
    <col min="3" max="3" width="21.36328125" bestFit="1" customWidth="1"/>
    <col min="4" max="4" width="12.90625" bestFit="1" customWidth="1"/>
    <col min="5" max="5" width="19.6328125" bestFit="1" customWidth="1"/>
    <col min="6" max="6" width="25.1796875" bestFit="1" customWidth="1"/>
    <col min="7" max="7" width="21.36328125" bestFit="1" customWidth="1"/>
    <col min="8" max="8" width="18.36328125" bestFit="1" customWidth="1"/>
    <col min="9" max="9" width="12.453125" bestFit="1" customWidth="1"/>
    <col min="10" max="10" width="25.1796875" bestFit="1" customWidth="1"/>
    <col min="11" max="11" width="21.36328125" bestFit="1" customWidth="1"/>
    <col min="12" max="12" width="18.36328125" bestFit="1" customWidth="1"/>
    <col min="13" max="13" width="12.453125" bestFit="1" customWidth="1"/>
    <col min="14" max="14" width="25.1796875" bestFit="1" customWidth="1"/>
    <col min="15" max="15" width="21.36328125" bestFit="1" customWidth="1"/>
    <col min="16" max="16" width="18.36328125" bestFit="1" customWidth="1"/>
    <col min="17" max="17" width="12.453125" bestFit="1" customWidth="1"/>
    <col min="18" max="18" width="25.1796875" bestFit="1" customWidth="1"/>
    <col min="19" max="19" width="21.36328125" bestFit="1" customWidth="1"/>
    <col min="20" max="20" width="18.36328125" bestFit="1" customWidth="1"/>
    <col min="21" max="21" width="12.453125" bestFit="1" customWidth="1"/>
    <col min="22" max="22" width="25.1796875" bestFit="1" customWidth="1"/>
    <col min="23" max="23" width="21.36328125" bestFit="1" customWidth="1"/>
    <col min="24" max="24" width="18.36328125" bestFit="1" customWidth="1"/>
    <col min="25" max="25" width="12.453125" bestFit="1" customWidth="1"/>
    <col min="26" max="26" width="25.1796875" bestFit="1" customWidth="1"/>
    <col min="27" max="27" width="21.36328125" bestFit="1" customWidth="1"/>
    <col min="28" max="28" width="18.36328125" bestFit="1" customWidth="1"/>
    <col min="29" max="29" width="11.453125" bestFit="1" customWidth="1"/>
    <col min="30" max="30" width="14.08984375" bestFit="1" customWidth="1"/>
  </cols>
  <sheetData>
    <row r="3" spans="1:5" x14ac:dyDescent="0.35">
      <c r="A3" s="1" t="s">
        <v>24</v>
      </c>
      <c r="B3" t="s">
        <v>21</v>
      </c>
      <c r="D3" s="1" t="s">
        <v>24</v>
      </c>
      <c r="E3" t="s">
        <v>21</v>
      </c>
    </row>
    <row r="4" spans="1:5" x14ac:dyDescent="0.35">
      <c r="A4" s="2">
        <v>1</v>
      </c>
      <c r="B4" s="19">
        <v>1394135</v>
      </c>
      <c r="D4" s="26">
        <v>1</v>
      </c>
      <c r="E4" s="3"/>
    </row>
    <row r="5" spans="1:5" x14ac:dyDescent="0.35">
      <c r="A5" s="2">
        <v>2</v>
      </c>
      <c r="B5" s="19">
        <v>1402613</v>
      </c>
      <c r="D5" s="26">
        <v>2</v>
      </c>
      <c r="E5" s="3">
        <v>6.0811901286460784E-3</v>
      </c>
    </row>
    <row r="6" spans="1:5" x14ac:dyDescent="0.35">
      <c r="A6" s="2">
        <v>3</v>
      </c>
      <c r="B6" s="19">
        <v>1412264</v>
      </c>
      <c r="D6" s="26">
        <v>3</v>
      </c>
      <c r="E6" s="3">
        <v>6.8807290393002206E-3</v>
      </c>
    </row>
    <row r="7" spans="1:5" x14ac:dyDescent="0.35">
      <c r="A7" s="2">
        <v>4</v>
      </c>
      <c r="B7" s="19">
        <v>1400259</v>
      </c>
      <c r="D7" s="26">
        <v>4</v>
      </c>
      <c r="E7" s="3">
        <v>-8.500535310678457E-3</v>
      </c>
    </row>
    <row r="8" spans="1:5" x14ac:dyDescent="0.35">
      <c r="A8" s="2">
        <v>5</v>
      </c>
      <c r="B8" s="19">
        <v>1406101</v>
      </c>
      <c r="D8" s="26">
        <v>5</v>
      </c>
      <c r="E8" s="3">
        <v>4.1720853070753338E-3</v>
      </c>
    </row>
    <row r="9" spans="1:5" x14ac:dyDescent="0.35">
      <c r="A9" s="2">
        <v>6</v>
      </c>
      <c r="B9" s="19">
        <v>1183076</v>
      </c>
      <c r="D9" s="26">
        <v>6</v>
      </c>
      <c r="E9" s="3">
        <v>-0.1586123614164274</v>
      </c>
    </row>
    <row r="10" spans="1:5" x14ac:dyDescent="0.35">
      <c r="A10" s="2">
        <v>7</v>
      </c>
      <c r="B10" s="19">
        <v>1192962</v>
      </c>
      <c r="D10" s="26">
        <v>7</v>
      </c>
      <c r="E10" s="3">
        <v>8.3561833728348807E-3</v>
      </c>
    </row>
    <row r="11" spans="1:5" x14ac:dyDescent="0.35">
      <c r="A11" s="2">
        <v>8</v>
      </c>
      <c r="B11" s="19">
        <v>1216901</v>
      </c>
      <c r="D11" s="26">
        <v>8</v>
      </c>
      <c r="E11" s="3">
        <v>2.0066858793490489E-2</v>
      </c>
    </row>
    <row r="12" spans="1:5" x14ac:dyDescent="0.35">
      <c r="A12" s="2">
        <v>9</v>
      </c>
      <c r="B12" s="19">
        <v>1203863</v>
      </c>
      <c r="D12" s="26">
        <v>9</v>
      </c>
      <c r="E12" s="3">
        <v>-1.0714100818390321E-2</v>
      </c>
    </row>
    <row r="13" spans="1:5" x14ac:dyDescent="0.35">
      <c r="A13" s="2">
        <v>10</v>
      </c>
      <c r="B13" s="19">
        <v>1193641</v>
      </c>
      <c r="D13" s="26">
        <v>10</v>
      </c>
      <c r="E13" s="3">
        <v>-8.4909993911267308E-3</v>
      </c>
    </row>
    <row r="14" spans="1:5" x14ac:dyDescent="0.35">
      <c r="A14" s="2">
        <v>11</v>
      </c>
      <c r="B14" s="19">
        <v>1183610</v>
      </c>
      <c r="D14" s="26">
        <v>11</v>
      </c>
      <c r="E14" s="3">
        <v>-8.4036992697134223E-3</v>
      </c>
    </row>
    <row r="15" spans="1:5" x14ac:dyDescent="0.35">
      <c r="A15" s="2">
        <v>12</v>
      </c>
      <c r="B15" s="19">
        <v>1216944</v>
      </c>
      <c r="D15" s="26">
        <v>12</v>
      </c>
      <c r="E15" s="3">
        <v>2.8162992877721546E-2</v>
      </c>
    </row>
    <row r="16" spans="1:5" x14ac:dyDescent="0.35">
      <c r="A16" s="2" t="s">
        <v>23</v>
      </c>
      <c r="B16" s="19">
        <v>15406369</v>
      </c>
      <c r="D16" s="2" t="s">
        <v>23</v>
      </c>
      <c r="E16" s="3"/>
    </row>
    <row r="21" spans="1:5" x14ac:dyDescent="0.35">
      <c r="A21" s="1" t="s">
        <v>21</v>
      </c>
      <c r="B21" s="1" t="s">
        <v>22</v>
      </c>
    </row>
    <row r="22" spans="1:5" x14ac:dyDescent="0.35">
      <c r="A22" s="1" t="s">
        <v>24</v>
      </c>
      <c r="B22" t="s">
        <v>13</v>
      </c>
      <c r="C22" t="s">
        <v>7</v>
      </c>
      <c r="D22" t="s">
        <v>10</v>
      </c>
      <c r="E22" t="s">
        <v>23</v>
      </c>
    </row>
    <row r="23" spans="1:5" x14ac:dyDescent="0.35">
      <c r="A23" s="2">
        <v>2018</v>
      </c>
      <c r="B23" s="17">
        <v>762085</v>
      </c>
      <c r="C23" s="17">
        <v>903027</v>
      </c>
      <c r="D23" s="17">
        <v>758303</v>
      </c>
      <c r="E23" s="17">
        <v>2423415</v>
      </c>
    </row>
    <row r="24" spans="1:5" x14ac:dyDescent="0.35">
      <c r="A24" s="2">
        <v>2019</v>
      </c>
      <c r="B24" s="17">
        <v>751114</v>
      </c>
      <c r="C24" s="17">
        <v>895350</v>
      </c>
      <c r="D24" s="17">
        <v>758676</v>
      </c>
      <c r="E24" s="17">
        <v>2405140</v>
      </c>
    </row>
    <row r="25" spans="1:5" x14ac:dyDescent="0.35">
      <c r="A25" s="2">
        <v>2020</v>
      </c>
      <c r="B25" s="17">
        <v>741418</v>
      </c>
      <c r="C25" s="17">
        <v>895471</v>
      </c>
      <c r="D25" s="17">
        <v>755756</v>
      </c>
      <c r="E25" s="17">
        <v>2392645</v>
      </c>
    </row>
    <row r="26" spans="1:5" x14ac:dyDescent="0.35">
      <c r="A26" s="2">
        <v>2021</v>
      </c>
      <c r="B26" s="17">
        <v>751347</v>
      </c>
      <c r="C26" s="17">
        <v>905253</v>
      </c>
      <c r="D26" s="17">
        <v>768964</v>
      </c>
      <c r="E26" s="17">
        <v>2425564</v>
      </c>
    </row>
    <row r="27" spans="1:5" x14ac:dyDescent="0.35">
      <c r="A27" s="2">
        <v>2022</v>
      </c>
      <c r="B27" s="17">
        <v>753712</v>
      </c>
      <c r="C27" s="17">
        <v>898701</v>
      </c>
      <c r="D27" s="17">
        <v>736001</v>
      </c>
      <c r="E27" s="17">
        <v>2388414</v>
      </c>
    </row>
    <row r="28" spans="1:5" x14ac:dyDescent="0.35">
      <c r="A28" s="2">
        <v>2023</v>
      </c>
      <c r="B28" s="17">
        <v>737715</v>
      </c>
      <c r="C28" s="17">
        <v>897402</v>
      </c>
      <c r="D28" s="17">
        <v>737540</v>
      </c>
      <c r="E28" s="17">
        <v>2372657</v>
      </c>
    </row>
    <row r="29" spans="1:5" x14ac:dyDescent="0.35">
      <c r="A29" s="2">
        <v>2024</v>
      </c>
      <c r="B29" s="17">
        <v>318244</v>
      </c>
      <c r="C29" s="17">
        <v>381587</v>
      </c>
      <c r="D29" s="17">
        <v>298703</v>
      </c>
      <c r="E29" s="17">
        <v>998534</v>
      </c>
    </row>
    <row r="30" spans="1:5" x14ac:dyDescent="0.35">
      <c r="A30" s="2" t="s">
        <v>23</v>
      </c>
      <c r="B30" s="17">
        <v>4815635</v>
      </c>
      <c r="C30" s="17">
        <v>5776791</v>
      </c>
      <c r="D30" s="17">
        <v>4813943</v>
      </c>
      <c r="E30" s="17">
        <v>15406369</v>
      </c>
    </row>
    <row r="34" spans="1:5" x14ac:dyDescent="0.35">
      <c r="A34" s="1" t="s">
        <v>21</v>
      </c>
      <c r="B34" s="1" t="s">
        <v>22</v>
      </c>
    </row>
    <row r="35" spans="1:5" x14ac:dyDescent="0.35">
      <c r="A35" s="1" t="s">
        <v>24</v>
      </c>
      <c r="B35" t="s">
        <v>13</v>
      </c>
      <c r="C35" t="s">
        <v>7</v>
      </c>
      <c r="D35" t="s">
        <v>10</v>
      </c>
      <c r="E35" t="s">
        <v>23</v>
      </c>
    </row>
    <row r="36" spans="1:5" x14ac:dyDescent="0.35">
      <c r="A36" s="2">
        <v>2018</v>
      </c>
      <c r="B36" s="3"/>
      <c r="C36" s="3"/>
      <c r="D36" s="3"/>
      <c r="E36" s="3"/>
    </row>
    <row r="37" spans="1:5" x14ac:dyDescent="0.35">
      <c r="A37" s="2">
        <v>2019</v>
      </c>
      <c r="B37" s="3">
        <v>-1.4396031938694502E-2</v>
      </c>
      <c r="C37" s="3">
        <v>-8.5014069346763723E-3</v>
      </c>
      <c r="D37" s="3">
        <v>4.9188780738042704E-4</v>
      </c>
      <c r="E37" s="3">
        <v>-7.5410113414334729E-3</v>
      </c>
    </row>
    <row r="38" spans="1:5" x14ac:dyDescent="0.35">
      <c r="A38" s="2">
        <v>2020</v>
      </c>
      <c r="B38" s="3">
        <v>-1.2908826090313854E-2</v>
      </c>
      <c r="C38" s="3">
        <v>1.3514268163288099E-4</v>
      </c>
      <c r="D38" s="3">
        <v>-3.8488102958311584E-3</v>
      </c>
      <c r="E38" s="3">
        <v>-5.1951237765784945E-3</v>
      </c>
    </row>
    <row r="39" spans="1:5" x14ac:dyDescent="0.35">
      <c r="A39" s="2">
        <v>2021</v>
      </c>
      <c r="B39" s="3">
        <v>1.3391905780544848E-2</v>
      </c>
      <c r="C39" s="3">
        <v>1.0923860180843377E-2</v>
      </c>
      <c r="D39" s="3">
        <v>1.7476540047316858E-2</v>
      </c>
      <c r="E39" s="3">
        <v>1.3758413805641873E-2</v>
      </c>
    </row>
    <row r="40" spans="1:5" x14ac:dyDescent="0.35">
      <c r="A40" s="2">
        <v>2022</v>
      </c>
      <c r="B40" s="3">
        <v>3.1476800998739597E-3</v>
      </c>
      <c r="C40" s="3">
        <v>-7.2377556329556491E-3</v>
      </c>
      <c r="D40" s="3">
        <v>-4.2866766194516258E-2</v>
      </c>
      <c r="E40" s="3">
        <v>-1.531602546871573E-2</v>
      </c>
    </row>
    <row r="41" spans="1:5" x14ac:dyDescent="0.35">
      <c r="A41" s="2">
        <v>2023</v>
      </c>
      <c r="B41" s="3">
        <v>-2.1224287260916637E-2</v>
      </c>
      <c r="C41" s="3">
        <v>-1.4454195555585229E-3</v>
      </c>
      <c r="D41" s="3">
        <v>2.0910297676225982E-3</v>
      </c>
      <c r="E41" s="3">
        <v>-6.5972649632768856E-3</v>
      </c>
    </row>
    <row r="42" spans="1:5" x14ac:dyDescent="0.35">
      <c r="A42" s="2">
        <v>2024</v>
      </c>
      <c r="B42" s="3">
        <v>-0.56860847346197385</v>
      </c>
      <c r="C42" s="3">
        <v>-0.57478699624025797</v>
      </c>
      <c r="D42" s="3">
        <v>-0.59500094910106571</v>
      </c>
      <c r="E42" s="3">
        <v>-0.5791494514377763</v>
      </c>
    </row>
    <row r="43" spans="1:5" x14ac:dyDescent="0.35">
      <c r="A43" s="2" t="s">
        <v>23</v>
      </c>
      <c r="B43" s="3"/>
      <c r="C43" s="3"/>
      <c r="D43" s="3"/>
      <c r="E43" s="3"/>
    </row>
    <row r="46" spans="1:5" x14ac:dyDescent="0.35">
      <c r="A46" s="1" t="s">
        <v>24</v>
      </c>
      <c r="B46" t="s">
        <v>21</v>
      </c>
    </row>
    <row r="47" spans="1:5" x14ac:dyDescent="0.35">
      <c r="A47" s="2" t="s">
        <v>13</v>
      </c>
      <c r="B47" s="17">
        <v>4815635</v>
      </c>
    </row>
    <row r="48" spans="1:5" x14ac:dyDescent="0.35">
      <c r="A48" s="2" t="s">
        <v>7</v>
      </c>
      <c r="B48" s="17">
        <v>5776791</v>
      </c>
    </row>
    <row r="49" spans="1:8" x14ac:dyDescent="0.35">
      <c r="A49" s="2" t="s">
        <v>10</v>
      </c>
      <c r="B49" s="17">
        <v>4813943</v>
      </c>
    </row>
    <row r="50" spans="1:8" x14ac:dyDescent="0.35">
      <c r="A50" s="2" t="s">
        <v>23</v>
      </c>
      <c r="B50" s="17">
        <v>15406369</v>
      </c>
    </row>
    <row r="53" spans="1:8" x14ac:dyDescent="0.35">
      <c r="A53" s="1" t="s">
        <v>24</v>
      </c>
      <c r="B53" t="s">
        <v>21</v>
      </c>
    </row>
    <row r="54" spans="1:8" x14ac:dyDescent="0.35">
      <c r="A54" s="2" t="s">
        <v>13</v>
      </c>
      <c r="B54" s="3">
        <v>0.31257429962893918</v>
      </c>
    </row>
    <row r="55" spans="1:8" x14ac:dyDescent="0.35">
      <c r="A55" s="2" t="s">
        <v>7</v>
      </c>
      <c r="B55" s="3">
        <v>0.3749612254516298</v>
      </c>
    </row>
    <row r="56" spans="1:8" x14ac:dyDescent="0.35">
      <c r="A56" s="2" t="s">
        <v>10</v>
      </c>
      <c r="B56" s="3">
        <v>0.31246447491943102</v>
      </c>
    </row>
    <row r="57" spans="1:8" x14ac:dyDescent="0.35">
      <c r="A57" s="2" t="s">
        <v>23</v>
      </c>
      <c r="B57" s="3">
        <v>1</v>
      </c>
    </row>
    <row r="63" spans="1:8" x14ac:dyDescent="0.35">
      <c r="G63" t="s">
        <v>4</v>
      </c>
      <c r="H63" t="s">
        <v>43</v>
      </c>
    </row>
    <row r="64" spans="1:8" x14ac:dyDescent="0.35">
      <c r="G64" s="2">
        <v>1</v>
      </c>
      <c r="H64" s="19">
        <v>1188545</v>
      </c>
    </row>
    <row r="65" spans="7:8" x14ac:dyDescent="0.35">
      <c r="G65" s="2">
        <v>2</v>
      </c>
      <c r="H65" s="19">
        <v>1207403</v>
      </c>
    </row>
    <row r="66" spans="7:8" x14ac:dyDescent="0.35">
      <c r="G66" s="2">
        <v>3</v>
      </c>
      <c r="H66" s="19">
        <v>1208695</v>
      </c>
    </row>
    <row r="67" spans="7:8" x14ac:dyDescent="0.35">
      <c r="G67" s="2">
        <v>4</v>
      </c>
      <c r="H67" s="19">
        <v>1202843</v>
      </c>
    </row>
    <row r="68" spans="7:8" x14ac:dyDescent="0.35">
      <c r="G68" s="2">
        <v>5</v>
      </c>
      <c r="H68" s="19">
        <v>1209352</v>
      </c>
    </row>
    <row r="69" spans="7:8" x14ac:dyDescent="0.35">
      <c r="G69" s="2">
        <v>6</v>
      </c>
      <c r="H69" s="19">
        <v>1183076</v>
      </c>
    </row>
    <row r="70" spans="7:8" x14ac:dyDescent="0.35">
      <c r="G70" s="2">
        <v>7</v>
      </c>
      <c r="H70" s="19">
        <v>1192962</v>
      </c>
    </row>
    <row r="71" spans="7:8" x14ac:dyDescent="0.35">
      <c r="G71" s="2">
        <v>8</v>
      </c>
      <c r="H71" s="19">
        <v>1216901</v>
      </c>
    </row>
    <row r="72" spans="7:8" x14ac:dyDescent="0.35">
      <c r="G72" s="2">
        <v>9</v>
      </c>
      <c r="H72" s="19">
        <v>1203863</v>
      </c>
    </row>
    <row r="73" spans="7:8" x14ac:dyDescent="0.35">
      <c r="G73" s="2">
        <v>10</v>
      </c>
      <c r="H73" s="19">
        <v>1193641</v>
      </c>
    </row>
    <row r="74" spans="7:8" x14ac:dyDescent="0.35">
      <c r="G74" s="2">
        <v>11</v>
      </c>
      <c r="H74" s="19">
        <v>1183610</v>
      </c>
    </row>
    <row r="75" spans="7:8" x14ac:dyDescent="0.35">
      <c r="G75" s="2">
        <v>12</v>
      </c>
      <c r="H75" s="19">
        <v>1216944</v>
      </c>
    </row>
  </sheetData>
  <conditionalFormatting pivot="1" sqref="B37:E42">
    <cfRule type="colorScale" priority="6">
      <colorScale>
        <cfvo type="min"/>
        <cfvo type="percentile" val="50"/>
        <cfvo type="max"/>
        <color rgb="FFF8696B"/>
        <color rgb="FFFCFCFF"/>
        <color rgb="FF5A8AC6"/>
      </colorScale>
    </cfRule>
  </conditionalFormatting>
  <conditionalFormatting pivot="1" sqref="B23:E29">
    <cfRule type="dataBar" priority="4">
      <dataBar>
        <cfvo type="min"/>
        <cfvo type="max"/>
        <color rgb="FF638EC6"/>
      </dataBar>
      <extLst>
        <ext xmlns:x14="http://schemas.microsoft.com/office/spreadsheetml/2009/9/main" uri="{B025F937-C7B1-47D3-B67F-A62EFF666E3E}">
          <x14:id>{DABC32B1-437E-453D-AA4A-F230A92B867A}</x14:id>
        </ext>
      </extLst>
    </cfRule>
  </conditionalFormatting>
  <conditionalFormatting pivot="1" sqref="E4:E15">
    <cfRule type="colorScale" priority="1">
      <colorScale>
        <cfvo type="min"/>
        <cfvo type="percentile" val="50"/>
        <cfvo type="max"/>
        <color rgb="FFF8696B"/>
        <color rgb="FFFCFCFF"/>
        <color rgb="FF5A8AC6"/>
      </colorScale>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DABC32B1-437E-453D-AA4A-F230A92B867A}">
            <x14:dataBar minLength="0" maxLength="100" border="1" negativeBarBorderColorSameAsPositive="0">
              <x14:cfvo type="autoMin"/>
              <x14:cfvo type="autoMax"/>
              <x14:borderColor rgb="FF638EC6"/>
              <x14:negativeFillColor rgb="FFFF0000"/>
              <x14:negativeBorderColor rgb="FFFF0000"/>
              <x14:axisColor rgb="FF000000"/>
            </x14:dataBar>
          </x14:cfRule>
          <xm:sqref>B23:E29</xm:sqref>
        </x14:conditionalFormatting>
        <x14:conditionalFormatting xmlns:xm="http://schemas.microsoft.com/office/excel/2006/main" pivot="1">
          <x14:cfRule type="iconSet" priority="5" id="{0E094E6F-7707-4534-BE1A-18D6017BD879}">
            <x14:iconSet iconSet="3Signs" custom="1">
              <x14:cfvo type="percent">
                <xm:f>0</xm:f>
              </x14:cfvo>
              <x14:cfvo type="num">
                <xm:f>0</xm:f>
              </x14:cfvo>
              <x14:cfvo type="num">
                <xm:f>0</xm:f>
              </x14:cfvo>
              <x14:cfIcon iconSet="3Triangles" iconId="0"/>
              <x14:cfIcon iconSet="3Signs" iconId="1"/>
              <x14:cfIcon iconSet="3Signs" iconId="1"/>
            </x14:iconSet>
          </x14:cfRule>
          <xm:sqref>B37:E42</xm:sqref>
        </x14:conditionalFormatting>
      </x14:conditionalFormattings>
    </ex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4A2D6-DD11-4309-96B5-8F432BF1814F}">
  <dimension ref="A3:Z93"/>
  <sheetViews>
    <sheetView topLeftCell="E55" zoomScale="78" zoomScaleNormal="78" workbookViewId="0">
      <selection activeCell="G63" sqref="G63"/>
    </sheetView>
  </sheetViews>
  <sheetFormatPr defaultRowHeight="14.5" x14ac:dyDescent="0.35"/>
  <cols>
    <col min="1" max="1" width="18.6328125" bestFit="1" customWidth="1"/>
    <col min="2" max="2" width="24.36328125" bestFit="1" customWidth="1"/>
    <col min="3" max="3" width="20.453125" bestFit="1" customWidth="1"/>
    <col min="4" max="4" width="17.81640625" bestFit="1" customWidth="1"/>
    <col min="5" max="5" width="11.26953125" bestFit="1" customWidth="1"/>
    <col min="6" max="6" width="18.6328125" bestFit="1" customWidth="1"/>
    <col min="7" max="7" width="24.36328125" bestFit="1" customWidth="1"/>
    <col min="8" max="8" width="20.453125" bestFit="1" customWidth="1"/>
    <col min="9" max="9" width="17.81640625" bestFit="1" customWidth="1"/>
    <col min="10" max="10" width="15" bestFit="1" customWidth="1"/>
    <col min="11" max="11" width="18.6328125" bestFit="1" customWidth="1"/>
    <col min="12" max="12" width="17.81640625" bestFit="1" customWidth="1"/>
    <col min="13" max="13" width="13.26953125" bestFit="1" customWidth="1"/>
    <col min="14" max="14" width="15" bestFit="1" customWidth="1"/>
    <col min="15" max="15" width="14.54296875" bestFit="1" customWidth="1"/>
    <col min="16" max="16" width="12.08984375" bestFit="1" customWidth="1"/>
    <col min="17" max="17" width="13.1796875" bestFit="1" customWidth="1"/>
    <col min="18" max="18" width="12.08984375" bestFit="1" customWidth="1"/>
    <col min="19" max="19" width="14.54296875" bestFit="1" customWidth="1"/>
    <col min="20" max="20" width="12.08984375" bestFit="1" customWidth="1"/>
    <col min="21" max="21" width="13.1796875" bestFit="1" customWidth="1"/>
    <col min="22" max="22" width="12.08984375" bestFit="1" customWidth="1"/>
    <col min="23" max="23" width="14.54296875" bestFit="1" customWidth="1"/>
    <col min="24" max="24" width="12.08984375" bestFit="1" customWidth="1"/>
    <col min="25" max="25" width="13.1796875" bestFit="1" customWidth="1"/>
    <col min="26" max="26" width="12.08984375" bestFit="1" customWidth="1"/>
    <col min="27" max="27" width="14.54296875" bestFit="1" customWidth="1"/>
    <col min="28" max="29" width="12.08984375" bestFit="1" customWidth="1"/>
    <col min="30" max="30" width="15" bestFit="1" customWidth="1"/>
    <col min="31" max="31" width="7.90625" bestFit="1" customWidth="1"/>
  </cols>
  <sheetData>
    <row r="3" spans="1:11" x14ac:dyDescent="0.35">
      <c r="A3" s="1" t="s">
        <v>21</v>
      </c>
      <c r="B3" s="1" t="s">
        <v>22</v>
      </c>
    </row>
    <row r="4" spans="1:11" x14ac:dyDescent="0.35">
      <c r="A4" s="1" t="s">
        <v>24</v>
      </c>
      <c r="B4" t="s">
        <v>8</v>
      </c>
      <c r="C4" t="s">
        <v>18</v>
      </c>
      <c r="D4" t="s">
        <v>16</v>
      </c>
      <c r="E4" t="s">
        <v>11</v>
      </c>
      <c r="F4" t="s">
        <v>17</v>
      </c>
      <c r="G4" t="s">
        <v>12</v>
      </c>
      <c r="H4" t="s">
        <v>14</v>
      </c>
      <c r="I4" t="s">
        <v>9</v>
      </c>
      <c r="J4" t="s">
        <v>19</v>
      </c>
      <c r="K4" t="s">
        <v>25</v>
      </c>
    </row>
    <row r="5" spans="1:11" x14ac:dyDescent="0.35">
      <c r="A5" s="2">
        <v>1</v>
      </c>
      <c r="B5" s="3">
        <v>0.12882611798713897</v>
      </c>
      <c r="C5" s="3">
        <v>0.12661614549523539</v>
      </c>
      <c r="D5" s="3">
        <v>6.2927191412596339E-2</v>
      </c>
      <c r="E5" s="3">
        <v>6.0617515520376433E-2</v>
      </c>
      <c r="F5" s="3">
        <v>6.0816922321009083E-2</v>
      </c>
      <c r="G5" s="3">
        <v>0.12455895591173022</v>
      </c>
      <c r="H5" s="3">
        <v>0.18489887995065041</v>
      </c>
      <c r="I5" s="3">
        <v>0.12271121519795429</v>
      </c>
      <c r="J5" s="3">
        <v>0.12802705620330887</v>
      </c>
      <c r="K5" s="3">
        <v>1</v>
      </c>
    </row>
    <row r="6" spans="1:11" x14ac:dyDescent="0.35">
      <c r="A6" s="2">
        <v>2</v>
      </c>
      <c r="B6" s="3">
        <v>0.12409624037421584</v>
      </c>
      <c r="C6" s="3">
        <v>0.12367559690377887</v>
      </c>
      <c r="D6" s="3">
        <v>6.3426618746582272E-2</v>
      </c>
      <c r="E6" s="3">
        <v>6.3667597548290225E-2</v>
      </c>
      <c r="F6" s="3">
        <v>6.4324942090227308E-2</v>
      </c>
      <c r="G6" s="3">
        <v>0.12248852677110507</v>
      </c>
      <c r="H6" s="3">
        <v>0.1840878417639078</v>
      </c>
      <c r="I6" s="3">
        <v>0.12460457731391339</v>
      </c>
      <c r="J6" s="3">
        <v>0.12962805848797923</v>
      </c>
      <c r="K6" s="3">
        <v>1</v>
      </c>
    </row>
    <row r="7" spans="1:11" x14ac:dyDescent="0.35">
      <c r="A7" s="2">
        <v>3</v>
      </c>
      <c r="B7" s="3">
        <v>0.12634960602266998</v>
      </c>
      <c r="C7" s="3">
        <v>0.12600831006100843</v>
      </c>
      <c r="D7" s="3">
        <v>5.9020126548577322E-2</v>
      </c>
      <c r="E7" s="3">
        <v>6.1159245013680162E-2</v>
      </c>
      <c r="F7" s="3">
        <v>6.1280327190950133E-2</v>
      </c>
      <c r="G7" s="3">
        <v>0.13041754232919625</v>
      </c>
      <c r="H7" s="3">
        <v>0.18508862365676673</v>
      </c>
      <c r="I7" s="3">
        <v>0.12501557782397626</v>
      </c>
      <c r="J7" s="3">
        <v>0.12566064135317476</v>
      </c>
      <c r="K7" s="3">
        <v>1</v>
      </c>
    </row>
    <row r="8" spans="1:11" x14ac:dyDescent="0.35">
      <c r="A8" s="2">
        <v>4</v>
      </c>
      <c r="B8" s="3">
        <v>0.12256018350890799</v>
      </c>
      <c r="C8" s="3">
        <v>0.12178889762536788</v>
      </c>
      <c r="D8" s="3">
        <v>6.6842634112689148E-2</v>
      </c>
      <c r="E8" s="3">
        <v>6.1752147281324381E-2</v>
      </c>
      <c r="F8" s="3">
        <v>6.2501294403392513E-2</v>
      </c>
      <c r="G8" s="3">
        <v>0.11995923611274771</v>
      </c>
      <c r="H8" s="3">
        <v>0.19043119879965065</v>
      </c>
      <c r="I8" s="3">
        <v>0.12803559912844695</v>
      </c>
      <c r="J8" s="3">
        <v>0.12612880902747278</v>
      </c>
      <c r="K8" s="3">
        <v>1</v>
      </c>
    </row>
    <row r="9" spans="1:11" x14ac:dyDescent="0.35">
      <c r="A9" s="2">
        <v>5</v>
      </c>
      <c r="B9" s="3">
        <v>0.12866287699105541</v>
      </c>
      <c r="C9" s="3">
        <v>0.12731517863937228</v>
      </c>
      <c r="D9" s="3">
        <v>6.3432854396661409E-2</v>
      </c>
      <c r="E9" s="3">
        <v>6.4067232723680589E-2</v>
      </c>
      <c r="F9" s="3">
        <v>5.778034437071021E-2</v>
      </c>
      <c r="G9" s="3">
        <v>0.11572568400136263</v>
      </c>
      <c r="H9" s="3">
        <v>0.1912636432233531</v>
      </c>
      <c r="I9" s="3">
        <v>0.12782083221617793</v>
      </c>
      <c r="J9" s="3">
        <v>0.12393135343762646</v>
      </c>
      <c r="K9" s="3">
        <v>1</v>
      </c>
    </row>
    <row r="10" spans="1:11" x14ac:dyDescent="0.35">
      <c r="A10" s="2">
        <v>6</v>
      </c>
      <c r="B10" s="3">
        <v>0.12893508109369137</v>
      </c>
      <c r="C10" s="3">
        <v>0.12488377754260926</v>
      </c>
      <c r="D10" s="3">
        <v>6.4841142918967171E-2</v>
      </c>
      <c r="E10" s="3">
        <v>6.4595173936416589E-2</v>
      </c>
      <c r="F10" s="3">
        <v>6.0417927504234727E-2</v>
      </c>
      <c r="G10" s="3">
        <v>0.13213774939226219</v>
      </c>
      <c r="H10" s="3">
        <v>0.17130429490582177</v>
      </c>
      <c r="I10" s="3">
        <v>0.12410022686623683</v>
      </c>
      <c r="J10" s="3">
        <v>0.12878462583976008</v>
      </c>
      <c r="K10" s="3">
        <v>1</v>
      </c>
    </row>
    <row r="11" spans="1:11" x14ac:dyDescent="0.35">
      <c r="A11" s="2">
        <v>7</v>
      </c>
      <c r="B11" s="3">
        <v>0.1259813807983825</v>
      </c>
      <c r="C11" s="3">
        <v>0.1258975558316191</v>
      </c>
      <c r="D11" s="3">
        <v>6.333479188775501E-2</v>
      </c>
      <c r="E11" s="3">
        <v>6.3321379893072877E-2</v>
      </c>
      <c r="F11" s="3">
        <v>5.8850994415580712E-2</v>
      </c>
      <c r="G11" s="3">
        <v>0.12406346555883591</v>
      </c>
      <c r="H11" s="3">
        <v>0.1915878292854257</v>
      </c>
      <c r="I11" s="3">
        <v>0.12311791993374474</v>
      </c>
      <c r="J11" s="3">
        <v>0.12384468239558342</v>
      </c>
      <c r="K11" s="3">
        <v>1</v>
      </c>
    </row>
    <row r="12" spans="1:11" x14ac:dyDescent="0.35">
      <c r="A12" s="2">
        <v>8</v>
      </c>
      <c r="B12" s="3">
        <v>0.11625432142795511</v>
      </c>
      <c r="C12" s="3">
        <v>0.12547528517110265</v>
      </c>
      <c r="D12" s="3">
        <v>6.8216724285706062E-2</v>
      </c>
      <c r="E12" s="3">
        <v>5.8306304292625281E-2</v>
      </c>
      <c r="F12" s="3">
        <v>6.5435890018990861E-2</v>
      </c>
      <c r="G12" s="3">
        <v>0.13036886320251195</v>
      </c>
      <c r="H12" s="3">
        <v>0.19024472820714258</v>
      </c>
      <c r="I12" s="3">
        <v>0.12198362890654212</v>
      </c>
      <c r="J12" s="3">
        <v>0.12371425448742338</v>
      </c>
      <c r="K12" s="3">
        <v>1</v>
      </c>
    </row>
    <row r="13" spans="1:11" x14ac:dyDescent="0.35">
      <c r="A13" s="2">
        <v>9</v>
      </c>
      <c r="B13" s="3">
        <v>0.12923231297913468</v>
      </c>
      <c r="C13" s="3">
        <v>0.12634494124331422</v>
      </c>
      <c r="D13" s="3">
        <v>6.8290162584945302E-2</v>
      </c>
      <c r="E13" s="3">
        <v>6.0610717332453941E-2</v>
      </c>
      <c r="F13" s="3">
        <v>6.167146926186784E-2</v>
      </c>
      <c r="G13" s="3">
        <v>0.12160270728479902</v>
      </c>
      <c r="H13" s="3">
        <v>0.18645643233490855</v>
      </c>
      <c r="I13" s="3">
        <v>0.12395762640765602</v>
      </c>
      <c r="J13" s="3">
        <v>0.12183363057092045</v>
      </c>
      <c r="K13" s="3">
        <v>1</v>
      </c>
    </row>
    <row r="14" spans="1:11" x14ac:dyDescent="0.35">
      <c r="A14" s="2">
        <v>10</v>
      </c>
      <c r="B14" s="3">
        <v>0.12076914248086318</v>
      </c>
      <c r="C14" s="3">
        <v>0.13410397263498824</v>
      </c>
      <c r="D14" s="3">
        <v>6.3602875571465795E-2</v>
      </c>
      <c r="E14" s="3">
        <v>6.7007584357440808E-2</v>
      </c>
      <c r="F14" s="3">
        <v>6.1903034496971869E-2</v>
      </c>
      <c r="G14" s="3">
        <v>0.12857132085777884</v>
      </c>
      <c r="H14" s="3">
        <v>0.18113737715108646</v>
      </c>
      <c r="I14" s="3">
        <v>0.12277393286591194</v>
      </c>
      <c r="J14" s="3">
        <v>0.12013075958349285</v>
      </c>
      <c r="K14" s="3">
        <v>1</v>
      </c>
    </row>
    <row r="15" spans="1:11" x14ac:dyDescent="0.35">
      <c r="A15" s="2">
        <v>11</v>
      </c>
      <c r="B15" s="3">
        <v>0.1223739238431578</v>
      </c>
      <c r="C15" s="3">
        <v>0.11868858830188998</v>
      </c>
      <c r="D15" s="3">
        <v>6.1878490381122163E-2</v>
      </c>
      <c r="E15" s="3">
        <v>6.0299422951816901E-2</v>
      </c>
      <c r="F15" s="3">
        <v>6.120090232424532E-2</v>
      </c>
      <c r="G15" s="3">
        <v>0.12577960645820838</v>
      </c>
      <c r="H15" s="3">
        <v>0.19939591588445518</v>
      </c>
      <c r="I15" s="3">
        <v>0.12062841645474438</v>
      </c>
      <c r="J15" s="3">
        <v>0.12975473340035992</v>
      </c>
      <c r="K15" s="3">
        <v>1</v>
      </c>
    </row>
    <row r="16" spans="1:11" x14ac:dyDescent="0.35">
      <c r="A16" s="2">
        <v>12</v>
      </c>
      <c r="B16" s="3">
        <v>0.12094886864144939</v>
      </c>
      <c r="C16" s="3">
        <v>0.12822200528537056</v>
      </c>
      <c r="D16" s="3">
        <v>5.9324011622556176E-2</v>
      </c>
      <c r="E16" s="3">
        <v>6.2688998014699113E-2</v>
      </c>
      <c r="F16" s="3">
        <v>6.3263387633284693E-2</v>
      </c>
      <c r="G16" s="3">
        <v>0.12353321105983513</v>
      </c>
      <c r="H16" s="3">
        <v>0.19095537674699903</v>
      </c>
      <c r="I16" s="3">
        <v>0.12915138247939101</v>
      </c>
      <c r="J16" s="3">
        <v>0.12191275851641489</v>
      </c>
      <c r="K16" s="3">
        <v>1</v>
      </c>
    </row>
    <row r="17" spans="1:25" x14ac:dyDescent="0.35">
      <c r="A17" s="2" t="s">
        <v>25</v>
      </c>
      <c r="B17" s="3">
        <v>0.12466876523598779</v>
      </c>
      <c r="C17" s="3">
        <v>0.12571573483667697</v>
      </c>
      <c r="D17" s="3">
        <v>6.3719102145353007E-2</v>
      </c>
      <c r="E17" s="3">
        <v>6.2328832965119818E-2</v>
      </c>
      <c r="F17" s="3">
        <v>6.1610363869643782E-2</v>
      </c>
      <c r="G17" s="3">
        <v>0.12477839522083367</v>
      </c>
      <c r="H17" s="3">
        <v>0.1872448336139424</v>
      </c>
      <c r="I17" s="3">
        <v>0.12457672537896503</v>
      </c>
      <c r="J17" s="3">
        <v>0.12535724673347756</v>
      </c>
      <c r="K17" s="3">
        <v>1</v>
      </c>
    </row>
    <row r="21" spans="1:25" x14ac:dyDescent="0.35">
      <c r="A21" s="1" t="s">
        <v>21</v>
      </c>
      <c r="B21" s="1" t="s">
        <v>22</v>
      </c>
    </row>
    <row r="22" spans="1:25" x14ac:dyDescent="0.35">
      <c r="A22" s="1" t="s">
        <v>24</v>
      </c>
      <c r="B22" t="s">
        <v>13</v>
      </c>
      <c r="C22" t="s">
        <v>7</v>
      </c>
      <c r="D22" t="s">
        <v>10</v>
      </c>
    </row>
    <row r="23" spans="1:25" x14ac:dyDescent="0.35">
      <c r="A23" s="2" t="s">
        <v>20</v>
      </c>
      <c r="B23" s="3">
        <v>0.16484651096886044</v>
      </c>
      <c r="C23" s="3">
        <v>0.50287019209397432</v>
      </c>
      <c r="D23" s="3">
        <v>0.33228329693716518</v>
      </c>
    </row>
    <row r="24" spans="1:25" x14ac:dyDescent="0.35">
      <c r="A24" s="2" t="s">
        <v>15</v>
      </c>
      <c r="B24" s="3">
        <v>0.5975115198992853</v>
      </c>
      <c r="C24" s="3">
        <v>0.20121851168976845</v>
      </c>
      <c r="D24" s="3">
        <v>0.20126996841094619</v>
      </c>
    </row>
    <row r="25" spans="1:25" x14ac:dyDescent="0.35">
      <c r="A25" s="2" t="s">
        <v>6</v>
      </c>
      <c r="B25" s="3">
        <v>0.20275333092232656</v>
      </c>
      <c r="C25" s="3">
        <v>0.3966178247159251</v>
      </c>
      <c r="D25" s="3">
        <v>0.40062884436174834</v>
      </c>
    </row>
    <row r="29" spans="1:25" x14ac:dyDescent="0.35">
      <c r="Y29" t="s">
        <v>25</v>
      </c>
    </row>
    <row r="33" spans="1:26" x14ac:dyDescent="0.35">
      <c r="A33" s="1" t="s">
        <v>21</v>
      </c>
      <c r="B33" s="1" t="s">
        <v>22</v>
      </c>
    </row>
    <row r="34" spans="1:26" x14ac:dyDescent="0.35">
      <c r="A34" s="1" t="s">
        <v>24</v>
      </c>
      <c r="B34" t="s">
        <v>20</v>
      </c>
      <c r="C34" t="s">
        <v>15</v>
      </c>
      <c r="D34" t="s">
        <v>6</v>
      </c>
    </row>
    <row r="35" spans="1:26" x14ac:dyDescent="0.35">
      <c r="A35" s="2">
        <v>2018</v>
      </c>
      <c r="B35" s="3"/>
      <c r="C35" s="3"/>
      <c r="D35" s="3"/>
      <c r="Z35" t="s">
        <v>41</v>
      </c>
    </row>
    <row r="36" spans="1:26" x14ac:dyDescent="0.35">
      <c r="A36" s="2">
        <v>2019</v>
      </c>
      <c r="B36" s="3">
        <v>-2.2541714126720517E-2</v>
      </c>
      <c r="C36" s="3">
        <v>-2.7522443250264501E-2</v>
      </c>
      <c r="D36" s="3">
        <v>3.1750624291039274E-2</v>
      </c>
    </row>
    <row r="37" spans="1:26" x14ac:dyDescent="0.35">
      <c r="A37" s="2">
        <v>2020</v>
      </c>
      <c r="B37" s="3">
        <v>-8.7798499330614278E-3</v>
      </c>
      <c r="C37" s="3">
        <v>2.2391727313733279E-2</v>
      </c>
      <c r="D37" s="3">
        <v>-2.7818582325522884E-2</v>
      </c>
    </row>
    <row r="38" spans="1:26" x14ac:dyDescent="0.35">
      <c r="A38" s="2">
        <v>2021</v>
      </c>
      <c r="B38" s="3">
        <v>2.1288123881018941E-2</v>
      </c>
      <c r="C38" s="3">
        <v>1.9056649743518829E-3</v>
      </c>
      <c r="D38" s="3">
        <v>1.6842028645601664E-2</v>
      </c>
    </row>
    <row r="39" spans="1:26" x14ac:dyDescent="0.35">
      <c r="A39" s="2">
        <v>2022</v>
      </c>
      <c r="B39" s="3">
        <v>-2.6277085234942824E-2</v>
      </c>
      <c r="C39" s="3">
        <v>-2.0996053956427896E-2</v>
      </c>
      <c r="D39" s="3">
        <v>3.6400318668485358E-3</v>
      </c>
    </row>
    <row r="40" spans="1:26" x14ac:dyDescent="0.35">
      <c r="A40" s="2">
        <v>2023</v>
      </c>
      <c r="B40" s="3">
        <v>-1.4314882288576296E-2</v>
      </c>
      <c r="C40" s="3">
        <v>4.1797072727980675E-3</v>
      </c>
      <c r="D40" s="3">
        <v>-8.1623488545635847E-3</v>
      </c>
      <c r="Z40" t="s">
        <v>25</v>
      </c>
    </row>
    <row r="48" spans="1:26" x14ac:dyDescent="0.35">
      <c r="J48" s="1" t="s">
        <v>24</v>
      </c>
      <c r="K48" t="s">
        <v>21</v>
      </c>
    </row>
    <row r="49" spans="9:12" x14ac:dyDescent="0.35">
      <c r="J49" s="2" t="s">
        <v>14</v>
      </c>
      <c r="K49" s="3">
        <v>0.1872448336139424</v>
      </c>
    </row>
    <row r="50" spans="9:12" x14ac:dyDescent="0.35">
      <c r="J50" s="2" t="s">
        <v>18</v>
      </c>
      <c r="K50" s="3">
        <v>0.12571573483667697</v>
      </c>
    </row>
    <row r="51" spans="9:12" x14ac:dyDescent="0.35">
      <c r="J51" s="2" t="s">
        <v>19</v>
      </c>
      <c r="K51" s="3">
        <v>0.12535724673347756</v>
      </c>
    </row>
    <row r="52" spans="9:12" x14ac:dyDescent="0.35">
      <c r="J52" s="2" t="s">
        <v>12</v>
      </c>
      <c r="K52" s="3">
        <v>0.12477839522083367</v>
      </c>
    </row>
    <row r="53" spans="9:12" x14ac:dyDescent="0.35">
      <c r="J53" s="2" t="s">
        <v>8</v>
      </c>
      <c r="K53" s="3">
        <v>0.12466876523598779</v>
      </c>
    </row>
    <row r="54" spans="9:12" x14ac:dyDescent="0.35">
      <c r="J54" s="2" t="s">
        <v>9</v>
      </c>
      <c r="K54" s="3">
        <v>0.12457672537896503</v>
      </c>
    </row>
    <row r="55" spans="9:12" x14ac:dyDescent="0.35">
      <c r="J55" s="2" t="s">
        <v>16</v>
      </c>
      <c r="K55" s="3">
        <v>6.3719102145353007E-2</v>
      </c>
    </row>
    <row r="56" spans="9:12" x14ac:dyDescent="0.35">
      <c r="J56" s="2" t="s">
        <v>11</v>
      </c>
      <c r="K56" s="3">
        <v>6.2328832965119818E-2</v>
      </c>
    </row>
    <row r="57" spans="9:12" x14ac:dyDescent="0.35">
      <c r="J57" s="2" t="s">
        <v>17</v>
      </c>
      <c r="K57" s="3">
        <v>6.1610363869643782E-2</v>
      </c>
    </row>
    <row r="60" spans="9:12" x14ac:dyDescent="0.35">
      <c r="I60" s="21" t="s">
        <v>24</v>
      </c>
      <c r="J60" s="22" t="s">
        <v>20</v>
      </c>
      <c r="K60" s="22" t="s">
        <v>15</v>
      </c>
      <c r="L60" s="23" t="s">
        <v>6</v>
      </c>
    </row>
    <row r="61" spans="9:12" x14ac:dyDescent="0.35">
      <c r="I61" s="24" t="s">
        <v>13</v>
      </c>
      <c r="J61" s="4">
        <v>949326</v>
      </c>
      <c r="K61" s="4">
        <v>2891369</v>
      </c>
      <c r="L61" s="25">
        <v>974940</v>
      </c>
    </row>
    <row r="63" spans="9:12" x14ac:dyDescent="0.35">
      <c r="I63" s="15" t="s">
        <v>24</v>
      </c>
      <c r="J63" s="15" t="s">
        <v>20</v>
      </c>
      <c r="K63" s="15" t="s">
        <v>15</v>
      </c>
      <c r="L63" s="15" t="s">
        <v>6</v>
      </c>
    </row>
    <row r="64" spans="9:12" x14ac:dyDescent="0.35">
      <c r="I64" s="2" t="s">
        <v>7</v>
      </c>
      <c r="J64" s="18">
        <v>2895953</v>
      </c>
      <c r="K64" s="18">
        <v>973700</v>
      </c>
      <c r="L64" s="18">
        <v>1907138</v>
      </c>
    </row>
    <row r="66" spans="1:16" x14ac:dyDescent="0.35">
      <c r="I66" s="15" t="s">
        <v>24</v>
      </c>
      <c r="J66" s="15" t="s">
        <v>20</v>
      </c>
      <c r="K66" s="15" t="s">
        <v>15</v>
      </c>
      <c r="L66" s="15" t="s">
        <v>6</v>
      </c>
    </row>
    <row r="67" spans="1:16" x14ac:dyDescent="0.35">
      <c r="I67" s="2" t="s">
        <v>10</v>
      </c>
      <c r="J67">
        <v>1913569</v>
      </c>
      <c r="K67">
        <v>973949</v>
      </c>
      <c r="L67">
        <v>1926425</v>
      </c>
    </row>
    <row r="68" spans="1:16" x14ac:dyDescent="0.35">
      <c r="A68" s="1" t="s">
        <v>21</v>
      </c>
      <c r="B68" s="1" t="s">
        <v>22</v>
      </c>
    </row>
    <row r="69" spans="1:16" x14ac:dyDescent="0.35">
      <c r="A69" s="1" t="s">
        <v>24</v>
      </c>
      <c r="B69" t="s">
        <v>13</v>
      </c>
      <c r="C69" t="s">
        <v>7</v>
      </c>
      <c r="D69" t="s">
        <v>10</v>
      </c>
    </row>
    <row r="70" spans="1:16" x14ac:dyDescent="0.35">
      <c r="A70" s="2" t="s">
        <v>20</v>
      </c>
      <c r="B70" s="3">
        <v>0.16484651096886044</v>
      </c>
      <c r="C70" s="3">
        <v>0.50287019209397432</v>
      </c>
      <c r="D70" s="3">
        <v>0.33228329693716518</v>
      </c>
    </row>
    <row r="71" spans="1:16" x14ac:dyDescent="0.35">
      <c r="A71" s="2" t="s">
        <v>15</v>
      </c>
      <c r="B71" s="3">
        <v>0.5975115198992853</v>
      </c>
      <c r="C71" s="3">
        <v>0.20121851168976845</v>
      </c>
      <c r="D71" s="3">
        <v>0.20126996841094619</v>
      </c>
    </row>
    <row r="72" spans="1:16" x14ac:dyDescent="0.35">
      <c r="A72" s="2" t="s">
        <v>6</v>
      </c>
      <c r="B72" s="3">
        <v>0.20275333092232656</v>
      </c>
      <c r="C72" s="3">
        <v>0.3966178247159251</v>
      </c>
      <c r="D72" s="3">
        <v>0.40062884436174834</v>
      </c>
    </row>
    <row r="73" spans="1:16" ht="15" thickBot="1" x14ac:dyDescent="0.4">
      <c r="P73" s="14" t="s">
        <v>21</v>
      </c>
    </row>
    <row r="74" spans="1:16" ht="15" thickBot="1" x14ac:dyDescent="0.4">
      <c r="O74" s="15" t="s">
        <v>14</v>
      </c>
      <c r="P74" s="16">
        <v>0.1872448336139424</v>
      </c>
    </row>
    <row r="75" spans="1:16" ht="15" thickBot="1" x14ac:dyDescent="0.4">
      <c r="O75" s="15" t="s">
        <v>18</v>
      </c>
      <c r="P75" s="16">
        <v>0.12571573483667697</v>
      </c>
    </row>
    <row r="76" spans="1:16" ht="15" thickBot="1" x14ac:dyDescent="0.4">
      <c r="O76" s="15" t="s">
        <v>19</v>
      </c>
      <c r="P76" s="16">
        <v>0.12535724673347756</v>
      </c>
    </row>
    <row r="77" spans="1:16" ht="15" thickBot="1" x14ac:dyDescent="0.4">
      <c r="O77" s="15" t="s">
        <v>12</v>
      </c>
      <c r="P77" s="16">
        <v>0.12477839522083367</v>
      </c>
    </row>
    <row r="78" spans="1:16" ht="15" thickBot="1" x14ac:dyDescent="0.4">
      <c r="O78" s="15" t="s">
        <v>8</v>
      </c>
      <c r="P78" s="16">
        <v>0.12466876523598779</v>
      </c>
    </row>
    <row r="79" spans="1:16" ht="15" thickBot="1" x14ac:dyDescent="0.4">
      <c r="O79" s="15" t="s">
        <v>9</v>
      </c>
      <c r="P79" s="16">
        <v>0.12457672537896503</v>
      </c>
    </row>
    <row r="80" spans="1:16" ht="15" thickBot="1" x14ac:dyDescent="0.4">
      <c r="O80" s="15" t="s">
        <v>16</v>
      </c>
      <c r="P80" s="16">
        <v>6.3719102145353007E-2</v>
      </c>
    </row>
    <row r="81" spans="1:16" ht="15" thickBot="1" x14ac:dyDescent="0.4">
      <c r="O81" s="15" t="s">
        <v>11</v>
      </c>
      <c r="P81" s="16">
        <v>6.2328832965119818E-2</v>
      </c>
    </row>
    <row r="82" spans="1:16" ht="15" thickBot="1" x14ac:dyDescent="0.4">
      <c r="O82" s="15" t="s">
        <v>17</v>
      </c>
      <c r="P82" s="16">
        <v>6.1610363869643782E-2</v>
      </c>
    </row>
    <row r="83" spans="1:16" x14ac:dyDescent="0.35">
      <c r="A83" s="1" t="s">
        <v>24</v>
      </c>
      <c r="B83" t="s">
        <v>21</v>
      </c>
      <c r="P83" s="3">
        <f>SUM(P74:P82)</f>
        <v>1</v>
      </c>
    </row>
    <row r="84" spans="1:16" x14ac:dyDescent="0.35">
      <c r="A84" s="2" t="s">
        <v>8</v>
      </c>
      <c r="B84" s="17">
        <v>1920693</v>
      </c>
      <c r="F84" s="1" t="s">
        <v>21</v>
      </c>
      <c r="G84" s="1" t="s">
        <v>22</v>
      </c>
    </row>
    <row r="85" spans="1:16" x14ac:dyDescent="0.35">
      <c r="A85" s="2" t="s">
        <v>18</v>
      </c>
      <c r="B85" s="17">
        <v>1936823</v>
      </c>
      <c r="F85" s="1" t="s">
        <v>24</v>
      </c>
      <c r="G85" t="s">
        <v>13</v>
      </c>
      <c r="H85" t="s">
        <v>7</v>
      </c>
      <c r="I85" t="s">
        <v>10</v>
      </c>
      <c r="J85" t="s">
        <v>23</v>
      </c>
    </row>
    <row r="86" spans="1:16" x14ac:dyDescent="0.35">
      <c r="A86" s="2" t="s">
        <v>16</v>
      </c>
      <c r="B86" s="17">
        <v>981680</v>
      </c>
      <c r="F86" s="2" t="s">
        <v>20</v>
      </c>
      <c r="G86" s="3">
        <v>0.16484651096886044</v>
      </c>
      <c r="H86" s="3">
        <v>0.50287019209397432</v>
      </c>
      <c r="I86" s="3">
        <v>0.33228329693716518</v>
      </c>
      <c r="J86" s="3">
        <v>1</v>
      </c>
    </row>
    <row r="87" spans="1:16" x14ac:dyDescent="0.35">
      <c r="A87" s="2" t="s">
        <v>11</v>
      </c>
      <c r="B87" s="17">
        <v>960261</v>
      </c>
      <c r="F87" s="2" t="s">
        <v>15</v>
      </c>
      <c r="G87" s="3">
        <v>0.5975115198992853</v>
      </c>
      <c r="H87" s="3">
        <v>0.20121851168976845</v>
      </c>
      <c r="I87" s="3">
        <v>0.20126996841094619</v>
      </c>
      <c r="J87" s="3">
        <v>1</v>
      </c>
    </row>
    <row r="88" spans="1:16" x14ac:dyDescent="0.35">
      <c r="A88" s="2" t="s">
        <v>17</v>
      </c>
      <c r="B88" s="17">
        <v>949192</v>
      </c>
      <c r="F88" s="2" t="s">
        <v>6</v>
      </c>
      <c r="G88" s="3">
        <v>0.20275333092232656</v>
      </c>
      <c r="H88" s="3">
        <v>0.3966178247159251</v>
      </c>
      <c r="I88" s="3">
        <v>0.40062884436174834</v>
      </c>
      <c r="J88" s="3">
        <v>1</v>
      </c>
    </row>
    <row r="89" spans="1:16" x14ac:dyDescent="0.35">
      <c r="A89" s="2" t="s">
        <v>12</v>
      </c>
      <c r="B89" s="17">
        <v>1922382</v>
      </c>
      <c r="F89" s="2" t="s">
        <v>23</v>
      </c>
      <c r="G89" s="3">
        <v>0.31257429962893918</v>
      </c>
      <c r="H89" s="3">
        <v>0.3749612254516298</v>
      </c>
      <c r="I89" s="3">
        <v>0.31246447491943102</v>
      </c>
      <c r="J89" s="3">
        <v>1</v>
      </c>
    </row>
    <row r="90" spans="1:16" x14ac:dyDescent="0.35">
      <c r="A90" s="2" t="s">
        <v>14</v>
      </c>
      <c r="B90" s="17">
        <v>2884763</v>
      </c>
    </row>
    <row r="91" spans="1:16" x14ac:dyDescent="0.35">
      <c r="A91" s="2" t="s">
        <v>9</v>
      </c>
      <c r="B91" s="17">
        <v>1919275</v>
      </c>
    </row>
    <row r="92" spans="1:16" x14ac:dyDescent="0.35">
      <c r="A92" s="2" t="s">
        <v>19</v>
      </c>
      <c r="B92" s="17">
        <v>1931300</v>
      </c>
    </row>
    <row r="93" spans="1:16" x14ac:dyDescent="0.35">
      <c r="A93" s="2" t="s">
        <v>23</v>
      </c>
      <c r="B93" s="17">
        <v>15406369</v>
      </c>
    </row>
  </sheetData>
  <conditionalFormatting pivot="1" sqref="B5:J16">
    <cfRule type="dataBar" priority="4">
      <dataBar>
        <cfvo type="min"/>
        <cfvo type="max"/>
        <color rgb="FF63C384"/>
      </dataBar>
      <extLst>
        <ext xmlns:x14="http://schemas.microsoft.com/office/spreadsheetml/2009/9/main" uri="{B025F937-C7B1-47D3-B67F-A62EFF666E3E}">
          <x14:id>{D0CC128B-7D89-4927-89A6-25D4285112BA}</x14:id>
        </ext>
      </extLst>
    </cfRule>
  </conditionalFormatting>
  <conditionalFormatting pivot="1" sqref="B35:D40">
    <cfRule type="colorScale" priority="3">
      <colorScale>
        <cfvo type="min"/>
        <cfvo type="percentile" val="50"/>
        <cfvo type="max"/>
        <color rgb="FFF8696B"/>
        <color rgb="FFFCFCFF"/>
        <color rgb="FF5A8AC6"/>
      </colorScale>
    </cfRule>
  </conditionalFormatting>
  <conditionalFormatting pivot="1" sqref="B23:D25">
    <cfRule type="dataBar" priority="1">
      <dataBar>
        <cfvo type="min"/>
        <cfvo type="max"/>
        <color rgb="FF638EC6"/>
      </dataBar>
      <extLst>
        <ext xmlns:x14="http://schemas.microsoft.com/office/spreadsheetml/2009/9/main" uri="{B025F937-C7B1-47D3-B67F-A62EFF666E3E}">
          <x14:id>{8FF09990-0737-426F-9F7A-7976378531EF}</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pivot="1">
          <x14:cfRule type="dataBar" id="{D0CC128B-7D89-4927-89A6-25D4285112BA}">
            <x14:dataBar minLength="0" maxLength="100" border="1" negativeBarBorderColorSameAsPositive="0">
              <x14:cfvo type="autoMin"/>
              <x14:cfvo type="autoMax"/>
              <x14:borderColor rgb="FF63C384"/>
              <x14:negativeFillColor rgb="FFFF0000"/>
              <x14:negativeBorderColor rgb="FFFF0000"/>
              <x14:axisColor rgb="FF000000"/>
            </x14:dataBar>
          </x14:cfRule>
          <xm:sqref>B5:J16</xm:sqref>
        </x14:conditionalFormatting>
        <x14:conditionalFormatting xmlns:xm="http://schemas.microsoft.com/office/excel/2006/main" pivot="1">
          <x14:cfRule type="dataBar" id="{8FF09990-0737-426F-9F7A-7976378531EF}">
            <x14:dataBar minLength="0" maxLength="100" border="1" negativeBarBorderColorSameAsPositive="0">
              <x14:cfvo type="autoMin"/>
              <x14:cfvo type="autoMax"/>
              <x14:borderColor rgb="FF638EC6"/>
              <x14:negativeFillColor rgb="FFFF0000"/>
              <x14:negativeBorderColor rgb="FFFF0000"/>
              <x14:axisColor rgb="FF000000"/>
            </x14:dataBar>
          </x14:cfRule>
          <xm:sqref>B23:D25</xm:sqref>
        </x14:conditionalFormatting>
        <x14:conditionalFormatting xmlns:xm="http://schemas.microsoft.com/office/excel/2006/main" pivot="1">
          <x14:cfRule type="iconSet" priority="2" id="{E4E01E90-C39B-4E1D-8ADE-1CF16767497C}">
            <x14:iconSet iconSet="3Signs" custom="1">
              <x14:cfvo type="percent">
                <xm:f>0</xm:f>
              </x14:cfvo>
              <x14:cfvo type="num">
                <xm:f>0</xm:f>
              </x14:cfvo>
              <x14:cfvo type="num">
                <xm:f>0</xm:f>
              </x14:cfvo>
              <x14:cfIcon iconSet="3Triangles" iconId="0"/>
              <x14:cfIcon iconSet="3Signs" iconId="1"/>
              <x14:cfIcon iconSet="3Signs" iconId="1"/>
            </x14:iconSet>
          </x14:cfRule>
          <xm:sqref>B35:D40</xm:sqref>
        </x14:conditionalFormatting>
      </x14:conditionalFormattings>
    </ext>
    <ext xmlns:x14="http://schemas.microsoft.com/office/spreadsheetml/2009/9/main" uri="{A8765BA9-456A-4dab-B4F3-ACF838C121DE}">
      <x14:slicerList>
        <x14:slicer r:id="rId9"/>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F74C7-2C50-4AE4-9B86-13E8F60883D4}">
  <dimension ref="A3:U57"/>
  <sheetViews>
    <sheetView topLeftCell="A16" workbookViewId="0">
      <selection activeCell="H42" sqref="H42"/>
    </sheetView>
  </sheetViews>
  <sheetFormatPr defaultRowHeight="14.5" x14ac:dyDescent="0.35"/>
  <cols>
    <col min="1" max="1" width="12.90625" bestFit="1" customWidth="1"/>
    <col min="2" max="2" width="19.6328125" bestFit="1" customWidth="1"/>
    <col min="3" max="3" width="12.90625" bestFit="1" customWidth="1"/>
    <col min="4" max="4" width="19.6328125" bestFit="1" customWidth="1"/>
    <col min="5" max="5" width="12.90625" bestFit="1" customWidth="1"/>
    <col min="6" max="6" width="19.6328125" bestFit="1" customWidth="1"/>
    <col min="7" max="7" width="6.54296875" bestFit="1" customWidth="1"/>
    <col min="8" max="8" width="19.6328125" bestFit="1" customWidth="1"/>
    <col min="9" max="9" width="26.7265625" bestFit="1" customWidth="1"/>
    <col min="10" max="10" width="16.08984375" bestFit="1" customWidth="1"/>
    <col min="11" max="11" width="12.453125" bestFit="1" customWidth="1"/>
    <col min="12" max="12" width="30" bestFit="1" customWidth="1"/>
    <col min="13" max="13" width="22.90625" bestFit="1" customWidth="1"/>
    <col min="14" max="14" width="14.1796875" bestFit="1" customWidth="1"/>
    <col min="15" max="15" width="15.54296875" bestFit="1" customWidth="1"/>
    <col min="16" max="16" width="26.1796875" bestFit="1" customWidth="1"/>
    <col min="17" max="17" width="19.90625" bestFit="1" customWidth="1"/>
    <col min="18" max="18" width="13.6328125" bestFit="1" customWidth="1"/>
    <col min="19" max="19" width="12.54296875" bestFit="1" customWidth="1"/>
    <col min="20" max="20" width="23.1796875" bestFit="1" customWidth="1"/>
    <col min="21" max="21" width="14.08984375" bestFit="1" customWidth="1"/>
    <col min="22" max="22" width="16.54296875" bestFit="1" customWidth="1"/>
    <col min="23" max="23" width="19.7265625" bestFit="1" customWidth="1"/>
    <col min="24" max="24" width="13.36328125" bestFit="1" customWidth="1"/>
    <col min="25" max="25" width="15.54296875" bestFit="1" customWidth="1"/>
    <col min="26" max="26" width="13.7265625" bestFit="1" customWidth="1"/>
    <col min="27" max="27" width="26.1796875" bestFit="1" customWidth="1"/>
    <col min="28" max="28" width="19.90625" bestFit="1" customWidth="1"/>
    <col min="29" max="29" width="12.54296875" bestFit="1" customWidth="1"/>
    <col min="30" max="30" width="12.453125" bestFit="1" customWidth="1"/>
    <col min="31" max="31" width="16.54296875" bestFit="1" customWidth="1"/>
    <col min="32" max="32" width="19.7265625" bestFit="1" customWidth="1"/>
    <col min="33" max="33" width="13.36328125" bestFit="1" customWidth="1"/>
    <col min="34" max="34" width="13.6328125" bestFit="1" customWidth="1"/>
    <col min="35" max="35" width="13.7265625" bestFit="1" customWidth="1"/>
    <col min="36" max="36" width="23.1796875" bestFit="1" customWidth="1"/>
    <col min="37" max="37" width="14.08984375" bestFit="1" customWidth="1"/>
  </cols>
  <sheetData>
    <row r="3" spans="1:2" x14ac:dyDescent="0.35">
      <c r="A3" s="1" t="s">
        <v>24</v>
      </c>
      <c r="B3" t="s">
        <v>21</v>
      </c>
    </row>
    <row r="4" spans="1:2" x14ac:dyDescent="0.35">
      <c r="A4" s="2" t="s">
        <v>13</v>
      </c>
      <c r="B4" s="3">
        <v>0.31257429962893918</v>
      </c>
    </row>
    <row r="5" spans="1:2" x14ac:dyDescent="0.35">
      <c r="A5" s="2" t="s">
        <v>7</v>
      </c>
      <c r="B5" s="3">
        <v>0.3749612254516298</v>
      </c>
    </row>
    <row r="6" spans="1:2" x14ac:dyDescent="0.35">
      <c r="A6" s="2" t="s">
        <v>10</v>
      </c>
      <c r="B6" s="3">
        <v>0.31246447491943102</v>
      </c>
    </row>
    <row r="7" spans="1:2" x14ac:dyDescent="0.35">
      <c r="A7" s="2" t="s">
        <v>23</v>
      </c>
      <c r="B7" s="3">
        <v>1</v>
      </c>
    </row>
    <row r="10" spans="1:2" x14ac:dyDescent="0.35">
      <c r="A10" s="1" t="s">
        <v>24</v>
      </c>
      <c r="B10" t="s">
        <v>21</v>
      </c>
    </row>
    <row r="11" spans="1:2" x14ac:dyDescent="0.35">
      <c r="A11" s="2" t="s">
        <v>7</v>
      </c>
      <c r="B11" s="19">
        <v>5776791</v>
      </c>
    </row>
    <row r="12" spans="1:2" x14ac:dyDescent="0.35">
      <c r="A12" s="2" t="s">
        <v>23</v>
      </c>
      <c r="B12" s="19">
        <v>5776791</v>
      </c>
    </row>
    <row r="15" spans="1:2" x14ac:dyDescent="0.35">
      <c r="A15" t="s">
        <v>21</v>
      </c>
    </row>
    <row r="16" spans="1:2" x14ac:dyDescent="0.35">
      <c r="A16" s="19">
        <v>15406369</v>
      </c>
    </row>
    <row r="18" spans="1:2" x14ac:dyDescent="0.35">
      <c r="A18" s="1" t="s">
        <v>24</v>
      </c>
      <c r="B18" t="s">
        <v>21</v>
      </c>
    </row>
    <row r="19" spans="1:2" x14ac:dyDescent="0.35">
      <c r="A19" s="2" t="s">
        <v>20</v>
      </c>
      <c r="B19" s="19">
        <v>5758848</v>
      </c>
    </row>
    <row r="20" spans="1:2" x14ac:dyDescent="0.35">
      <c r="A20" s="2" t="s">
        <v>15</v>
      </c>
      <c r="B20" s="19">
        <v>4839018</v>
      </c>
    </row>
    <row r="21" spans="1:2" x14ac:dyDescent="0.35">
      <c r="A21" s="2" t="s">
        <v>6</v>
      </c>
      <c r="B21" s="19">
        <v>4808503</v>
      </c>
    </row>
    <row r="22" spans="1:2" x14ac:dyDescent="0.35">
      <c r="A22" s="2" t="s">
        <v>23</v>
      </c>
      <c r="B22" s="19">
        <v>15406369</v>
      </c>
    </row>
    <row r="25" spans="1:2" x14ac:dyDescent="0.35">
      <c r="A25" s="1" t="s">
        <v>24</v>
      </c>
      <c r="B25" t="s">
        <v>21</v>
      </c>
    </row>
    <row r="26" spans="1:2" x14ac:dyDescent="0.35">
      <c r="A26" s="2" t="s">
        <v>14</v>
      </c>
      <c r="B26" s="19">
        <v>2884763</v>
      </c>
    </row>
    <row r="27" spans="1:2" x14ac:dyDescent="0.35">
      <c r="A27" s="2" t="s">
        <v>23</v>
      </c>
      <c r="B27" s="19">
        <v>2884763</v>
      </c>
    </row>
    <row r="30" spans="1:2" x14ac:dyDescent="0.35">
      <c r="A30" s="1" t="s">
        <v>24</v>
      </c>
    </row>
    <row r="31" spans="1:2" x14ac:dyDescent="0.35">
      <c r="A31" s="2">
        <v>2018</v>
      </c>
    </row>
    <row r="32" spans="1:2" x14ac:dyDescent="0.35">
      <c r="A32" s="2">
        <v>2019</v>
      </c>
    </row>
    <row r="33" spans="1:21" x14ac:dyDescent="0.35">
      <c r="A33" s="2">
        <v>2020</v>
      </c>
      <c r="H33" s="1" t="s">
        <v>21</v>
      </c>
      <c r="I33" s="1" t="s">
        <v>22</v>
      </c>
    </row>
    <row r="34" spans="1:21" x14ac:dyDescent="0.35">
      <c r="A34" s="2">
        <v>2021</v>
      </c>
      <c r="I34" t="s">
        <v>13</v>
      </c>
      <c r="L34" t="s">
        <v>44</v>
      </c>
      <c r="M34" t="s">
        <v>7</v>
      </c>
      <c r="P34" t="s">
        <v>45</v>
      </c>
      <c r="Q34" t="s">
        <v>10</v>
      </c>
      <c r="T34" t="s">
        <v>46</v>
      </c>
      <c r="U34" t="s">
        <v>23</v>
      </c>
    </row>
    <row r="35" spans="1:21" x14ac:dyDescent="0.35">
      <c r="A35" s="2">
        <v>2022</v>
      </c>
      <c r="H35" s="1" t="s">
        <v>24</v>
      </c>
      <c r="I35" t="s">
        <v>16</v>
      </c>
      <c r="J35" t="s">
        <v>17</v>
      </c>
      <c r="K35" t="s">
        <v>14</v>
      </c>
      <c r="M35" t="s">
        <v>8</v>
      </c>
      <c r="N35" t="s">
        <v>18</v>
      </c>
      <c r="O35" t="s">
        <v>9</v>
      </c>
      <c r="Q35" t="s">
        <v>11</v>
      </c>
      <c r="R35" t="s">
        <v>12</v>
      </c>
      <c r="S35" t="s">
        <v>19</v>
      </c>
    </row>
    <row r="36" spans="1:21" x14ac:dyDescent="0.35">
      <c r="A36" s="2">
        <v>2023</v>
      </c>
      <c r="H36" s="2" t="s">
        <v>20</v>
      </c>
      <c r="I36" s="17"/>
      <c r="J36" s="17"/>
      <c r="K36" s="17">
        <v>949326</v>
      </c>
      <c r="L36" s="17">
        <v>949326</v>
      </c>
      <c r="M36" s="17">
        <v>973381</v>
      </c>
      <c r="N36" s="17">
        <v>963123</v>
      </c>
      <c r="O36" s="17">
        <v>959449</v>
      </c>
      <c r="P36" s="17">
        <v>2895953</v>
      </c>
      <c r="Q36" s="17"/>
      <c r="R36" s="17">
        <v>956218</v>
      </c>
      <c r="S36" s="17">
        <v>957351</v>
      </c>
      <c r="T36" s="17">
        <v>1913569</v>
      </c>
      <c r="U36" s="17">
        <v>5758848</v>
      </c>
    </row>
    <row r="37" spans="1:21" x14ac:dyDescent="0.35">
      <c r="A37" s="2">
        <v>2024</v>
      </c>
      <c r="H37" s="2" t="s">
        <v>15</v>
      </c>
      <c r="I37" s="17">
        <v>981680</v>
      </c>
      <c r="J37" s="17">
        <v>949192</v>
      </c>
      <c r="K37" s="17">
        <v>960497</v>
      </c>
      <c r="L37" s="17">
        <v>2891369</v>
      </c>
      <c r="M37" s="17"/>
      <c r="N37" s="17">
        <v>973700</v>
      </c>
      <c r="O37" s="17"/>
      <c r="P37" s="17">
        <v>973700</v>
      </c>
      <c r="Q37" s="17"/>
      <c r="R37" s="17"/>
      <c r="S37" s="17">
        <v>973949</v>
      </c>
      <c r="T37" s="17">
        <v>973949</v>
      </c>
      <c r="U37" s="17">
        <v>4839018</v>
      </c>
    </row>
    <row r="38" spans="1:21" x14ac:dyDescent="0.35">
      <c r="A38" s="2" t="s">
        <v>23</v>
      </c>
      <c r="H38" s="2" t="s">
        <v>6</v>
      </c>
      <c r="I38" s="17"/>
      <c r="J38" s="17"/>
      <c r="K38" s="17">
        <v>974940</v>
      </c>
      <c r="L38" s="17">
        <v>974940</v>
      </c>
      <c r="M38" s="17">
        <v>947312</v>
      </c>
      <c r="N38" s="17"/>
      <c r="O38" s="17">
        <v>959826</v>
      </c>
      <c r="P38" s="17">
        <v>1907138</v>
      </c>
      <c r="Q38" s="17">
        <v>960261</v>
      </c>
      <c r="R38" s="17">
        <v>966164</v>
      </c>
      <c r="S38" s="17"/>
      <c r="T38" s="17">
        <v>1926425</v>
      </c>
      <c r="U38" s="17">
        <v>4808503</v>
      </c>
    </row>
    <row r="39" spans="1:21" x14ac:dyDescent="0.35">
      <c r="H39" s="2" t="s">
        <v>23</v>
      </c>
      <c r="I39" s="17">
        <v>981680</v>
      </c>
      <c r="J39" s="17">
        <v>949192</v>
      </c>
      <c r="K39" s="17">
        <v>2884763</v>
      </c>
      <c r="L39" s="17">
        <v>4815635</v>
      </c>
      <c r="M39" s="17">
        <v>1920693</v>
      </c>
      <c r="N39" s="17">
        <v>1936823</v>
      </c>
      <c r="O39" s="17">
        <v>1919275</v>
      </c>
      <c r="P39" s="17">
        <v>5776791</v>
      </c>
      <c r="Q39" s="17">
        <v>960261</v>
      </c>
      <c r="R39" s="17">
        <v>1922382</v>
      </c>
      <c r="S39" s="17">
        <v>1931300</v>
      </c>
      <c r="T39" s="17">
        <v>4813943</v>
      </c>
      <c r="U39" s="17">
        <v>15406369</v>
      </c>
    </row>
    <row r="42" spans="1:21" x14ac:dyDescent="0.35">
      <c r="A42" s="1" t="s">
        <v>24</v>
      </c>
      <c r="B42" t="s">
        <v>21</v>
      </c>
    </row>
    <row r="43" spans="1:21" x14ac:dyDescent="0.35">
      <c r="A43" s="2">
        <v>2018</v>
      </c>
      <c r="B43" s="3"/>
    </row>
    <row r="44" spans="1:21" x14ac:dyDescent="0.35">
      <c r="A44" s="2">
        <v>2019</v>
      </c>
      <c r="B44" s="3">
        <v>-7.5410113414334729E-3</v>
      </c>
    </row>
    <row r="45" spans="1:21" x14ac:dyDescent="0.35">
      <c r="A45" s="2">
        <v>2020</v>
      </c>
      <c r="B45" s="3">
        <v>-5.1951237765784945E-3</v>
      </c>
    </row>
    <row r="46" spans="1:21" x14ac:dyDescent="0.35">
      <c r="A46" s="2">
        <v>2021</v>
      </c>
      <c r="B46" s="3">
        <v>1.3758413805641873E-2</v>
      </c>
    </row>
    <row r="47" spans="1:21" x14ac:dyDescent="0.35">
      <c r="A47" s="2">
        <v>2022</v>
      </c>
      <c r="B47" s="3">
        <v>-1.531602546871573E-2</v>
      </c>
    </row>
    <row r="48" spans="1:21" x14ac:dyDescent="0.35">
      <c r="A48" s="2">
        <v>2023</v>
      </c>
      <c r="B48" s="3">
        <v>-6.5972649632768856E-3</v>
      </c>
    </row>
    <row r="49" spans="1:2" x14ac:dyDescent="0.35">
      <c r="A49" s="2">
        <v>2024</v>
      </c>
      <c r="B49" s="3">
        <v>-0.5791494514377763</v>
      </c>
    </row>
    <row r="50" spans="1:2" x14ac:dyDescent="0.35">
      <c r="A50" s="2" t="s">
        <v>23</v>
      </c>
      <c r="B50" s="3"/>
    </row>
    <row r="53" spans="1:2" x14ac:dyDescent="0.35">
      <c r="A53" s="1" t="s">
        <v>24</v>
      </c>
      <c r="B53" t="s">
        <v>21</v>
      </c>
    </row>
    <row r="54" spans="1:2" x14ac:dyDescent="0.35">
      <c r="A54" s="2" t="s">
        <v>39</v>
      </c>
      <c r="B54" s="19">
        <v>1412264</v>
      </c>
    </row>
    <row r="56" spans="1:2" x14ac:dyDescent="0.35">
      <c r="A56" s="1" t="s">
        <v>24</v>
      </c>
      <c r="B56" t="s">
        <v>21</v>
      </c>
    </row>
    <row r="57" spans="1:2" x14ac:dyDescent="0.35">
      <c r="A57" s="2" t="s">
        <v>42</v>
      </c>
      <c r="B57" s="19">
        <v>1183076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profit y to y %, average % </vt:lpstr>
      <vt:lpstr>titan fitness supply forecast o</vt:lpstr>
      <vt:lpstr>Iron strength forecast analysis</vt:lpstr>
      <vt:lpstr>peak performance forecast</vt:lpstr>
      <vt:lpstr>Y to Y profits</vt:lpstr>
      <vt:lpstr>monthly proft (average)</vt:lpstr>
      <vt:lpstr>profit % per supplier</vt:lpstr>
      <vt:lpstr>kpi</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Palden Tsering</cp:lastModifiedBy>
  <cp:revision/>
  <dcterms:created xsi:type="dcterms:W3CDTF">2024-06-22T08:59:40Z</dcterms:created>
  <dcterms:modified xsi:type="dcterms:W3CDTF">2025-02-11T02:00:06Z</dcterms:modified>
  <cp:category/>
  <cp:contentStatus/>
</cp:coreProperties>
</file>